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sus\Desktop\Scaler\Business case\Excel\"/>
    </mc:Choice>
  </mc:AlternateContent>
  <xr:revisionPtr revIDLastSave="0" documentId="13_ncr:1_{891F382F-BD2E-48E7-BF31-47E74F10A3E4}" xr6:coauthVersionLast="47" xr6:coauthVersionMax="47" xr10:uidLastSave="{00000000-0000-0000-0000-000000000000}"/>
  <bookViews>
    <workbookView xWindow="-108" yWindow="-108" windowWidth="23256" windowHeight="12456" activeTab="8" xr2:uid="{00000000-000D-0000-FFFF-FFFF00000000}"/>
  </bookViews>
  <sheets>
    <sheet name="Performance Analysis" sheetId="19" r:id="rId1"/>
    <sheet name="Profit &amp; COGS Analysis" sheetId="18" r:id="rId2"/>
    <sheet name="Sales &amp; Profit analysis" sheetId="16" r:id="rId3"/>
    <sheet name="General View" sheetId="9" r:id="rId4"/>
    <sheet name="Home" sheetId="11" r:id="rId5"/>
    <sheet name="info" sheetId="10" r:id="rId6"/>
    <sheet name="insights" sheetId="20" r:id="rId7"/>
    <sheet name="Recommendations" sheetId="21" r:id="rId8"/>
    <sheet name="Ty" sheetId="22" r:id="rId9"/>
    <sheet name="Pivot tables" sheetId="3" state="hidden" r:id="rId10"/>
    <sheet name="Conditional formatting" sheetId="4" state="hidden" r:id="rId11"/>
    <sheet name="Map" sheetId="17" state="hidden" r:id="rId12"/>
    <sheet name="Coffee chain" sheetId="1" state="hidden" r:id="rId13"/>
  </sheets>
  <definedNames>
    <definedName name="_xlnm._FilterDatabase" localSheetId="12" hidden="1">'Coffee chain'!$A$1:$Q$1</definedName>
    <definedName name="Slicer_Market">#N/A</definedName>
    <definedName name="Slicer_Month">#N/A</definedName>
    <definedName name="Slicer_Product_Type">#N/A</definedName>
    <definedName name="Slicer_State">#N/A</definedName>
    <definedName name="Slicer_Year">#N/A</definedName>
    <definedName name="Store_ids">'Conditional formatting'!$H$5:$H$14</definedName>
    <definedName name="Sum_of_Sales_vs_Target">'Conditional formatting'!$I$5:$I$14</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IUgWxhuvVHy2xFEE+MUanxbxd58VCKN1AIOdCBdDdgI="/>
    </ext>
  </extLst>
</workbook>
</file>

<file path=xl/calcChain.xml><?xml version="1.0" encoding="utf-8"?>
<calcChain xmlns="http://schemas.openxmlformats.org/spreadsheetml/2006/main">
  <c r="N1063" i="17" l="1"/>
  <c r="N1062" i="17"/>
  <c r="N1061" i="17"/>
  <c r="N1060" i="17"/>
  <c r="N1059" i="17"/>
  <c r="N1058" i="17"/>
  <c r="N1057" i="17"/>
  <c r="N1056" i="17"/>
  <c r="N1055" i="17"/>
  <c r="N1054" i="17"/>
  <c r="N1053" i="17"/>
  <c r="N1052" i="17"/>
  <c r="N1051" i="17"/>
  <c r="N1050" i="17"/>
  <c r="N1049" i="17"/>
  <c r="N1048" i="17"/>
  <c r="N1047" i="17"/>
  <c r="N1046" i="17"/>
  <c r="N1045" i="17"/>
  <c r="N1044" i="17"/>
  <c r="N1043" i="17"/>
  <c r="N1042" i="17"/>
  <c r="N1041" i="17"/>
  <c r="N1040" i="17"/>
  <c r="N1039" i="17"/>
  <c r="N1038" i="17"/>
  <c r="N1037" i="17"/>
  <c r="N1036" i="17"/>
  <c r="N1035" i="17"/>
  <c r="N1034" i="17"/>
  <c r="N1033" i="17"/>
  <c r="N1032" i="17"/>
  <c r="N1031" i="17"/>
  <c r="N1030" i="17"/>
  <c r="N1029" i="17"/>
  <c r="N1028" i="17"/>
  <c r="N1027" i="17"/>
  <c r="N1026" i="17"/>
  <c r="N1025" i="17"/>
  <c r="N1024" i="17"/>
  <c r="N1023" i="17"/>
  <c r="N1022" i="17"/>
  <c r="N1021" i="17"/>
  <c r="N1020" i="17"/>
  <c r="N1019" i="17"/>
  <c r="N1018" i="17"/>
  <c r="N1017" i="17"/>
  <c r="N1016" i="17"/>
  <c r="N1015" i="17"/>
  <c r="N1014" i="17"/>
  <c r="N1013" i="17"/>
  <c r="N1012" i="17"/>
  <c r="N1011" i="17"/>
  <c r="N1010" i="17"/>
  <c r="N1009" i="17"/>
  <c r="N1008" i="17"/>
  <c r="N1007" i="17"/>
  <c r="N1006" i="17"/>
  <c r="N1005" i="17"/>
  <c r="N1004" i="17"/>
  <c r="N1003" i="17"/>
  <c r="N1002" i="17"/>
  <c r="N1001" i="17"/>
  <c r="N1000" i="17"/>
  <c r="N999" i="17"/>
  <c r="N998" i="17"/>
  <c r="N997" i="17"/>
  <c r="N996" i="17"/>
  <c r="N995" i="17"/>
  <c r="N994" i="17"/>
  <c r="N993" i="17"/>
  <c r="N992" i="17"/>
  <c r="N991" i="17"/>
  <c r="N990" i="17"/>
  <c r="N989" i="17"/>
  <c r="N988" i="17"/>
  <c r="N987" i="17"/>
  <c r="N986" i="17"/>
  <c r="N985" i="17"/>
  <c r="N984" i="17"/>
  <c r="N983" i="17"/>
  <c r="N982" i="17"/>
  <c r="N981" i="17"/>
  <c r="N980" i="17"/>
  <c r="N979" i="17"/>
  <c r="N978" i="17"/>
  <c r="N977" i="17"/>
  <c r="N976" i="17"/>
  <c r="N975" i="17"/>
  <c r="N974" i="17"/>
  <c r="N973" i="17"/>
  <c r="N972" i="17"/>
  <c r="N971" i="17"/>
  <c r="N970" i="17"/>
  <c r="N969" i="17"/>
  <c r="N968" i="17"/>
  <c r="N967" i="17"/>
  <c r="N966" i="17"/>
  <c r="N965" i="17"/>
  <c r="N964" i="17"/>
  <c r="N963" i="17"/>
  <c r="N962" i="17"/>
  <c r="N961" i="17"/>
  <c r="N960" i="17"/>
  <c r="N959" i="17"/>
  <c r="N958" i="17"/>
  <c r="N957" i="17"/>
  <c r="N956" i="17"/>
  <c r="N955" i="17"/>
  <c r="N954" i="17"/>
  <c r="N953" i="17"/>
  <c r="N952" i="17"/>
  <c r="N951" i="17"/>
  <c r="N950" i="17"/>
  <c r="N949" i="17"/>
  <c r="N948" i="17"/>
  <c r="N947" i="17"/>
  <c r="N946" i="17"/>
  <c r="N945" i="17"/>
  <c r="N944" i="17"/>
  <c r="N943" i="17"/>
  <c r="N942" i="17"/>
  <c r="N941" i="17"/>
  <c r="N940" i="17"/>
  <c r="N939" i="17"/>
  <c r="N938" i="17"/>
  <c r="N937" i="17"/>
  <c r="N936" i="17"/>
  <c r="N935" i="17"/>
  <c r="N934" i="17"/>
  <c r="N933" i="17"/>
  <c r="N932" i="17"/>
  <c r="N931" i="17"/>
  <c r="N930" i="17"/>
  <c r="N929" i="17"/>
  <c r="N928" i="17"/>
  <c r="N927" i="17"/>
  <c r="N926" i="17"/>
  <c r="N925" i="17"/>
  <c r="N924" i="17"/>
  <c r="N923" i="17"/>
  <c r="N922" i="17"/>
  <c r="N921" i="17"/>
  <c r="N920" i="17"/>
  <c r="N919" i="17"/>
  <c r="N918" i="17"/>
  <c r="N917" i="17"/>
  <c r="N916" i="17"/>
  <c r="N915" i="17"/>
  <c r="N914" i="17"/>
  <c r="N913" i="17"/>
  <c r="N912" i="17"/>
  <c r="N911" i="17"/>
  <c r="N910" i="17"/>
  <c r="N909" i="17"/>
  <c r="N908" i="17"/>
  <c r="N907" i="17"/>
  <c r="N906" i="17"/>
  <c r="N905" i="17"/>
  <c r="N904" i="17"/>
  <c r="N903" i="17"/>
  <c r="N902" i="17"/>
  <c r="N901" i="17"/>
  <c r="N900" i="17"/>
  <c r="N899" i="17"/>
  <c r="N898" i="17"/>
  <c r="N897" i="17"/>
  <c r="N896" i="17"/>
  <c r="N895" i="17"/>
  <c r="N894" i="17"/>
  <c r="N893" i="17"/>
  <c r="N892" i="17"/>
  <c r="N891" i="17"/>
  <c r="N890" i="17"/>
  <c r="N889" i="17"/>
  <c r="N888" i="17"/>
  <c r="N887" i="17"/>
  <c r="N886" i="17"/>
  <c r="N885" i="17"/>
  <c r="N884" i="17"/>
  <c r="N883" i="17"/>
  <c r="N882" i="17"/>
  <c r="N881" i="17"/>
  <c r="N880" i="17"/>
  <c r="N879" i="17"/>
  <c r="N878" i="17"/>
  <c r="N877" i="17"/>
  <c r="N876" i="17"/>
  <c r="N875" i="17"/>
  <c r="N874" i="17"/>
  <c r="N873" i="17"/>
  <c r="N872" i="17"/>
  <c r="N871" i="17"/>
  <c r="N870" i="17"/>
  <c r="N869" i="17"/>
  <c r="N868" i="17"/>
  <c r="N867" i="17"/>
  <c r="N866" i="17"/>
  <c r="N865" i="17"/>
  <c r="N864" i="17"/>
  <c r="N863" i="17"/>
  <c r="N862" i="17"/>
  <c r="N861" i="17"/>
  <c r="N860" i="17"/>
  <c r="N859" i="17"/>
  <c r="N858" i="17"/>
  <c r="N857" i="17"/>
  <c r="N856" i="17"/>
  <c r="N855" i="17"/>
  <c r="N854" i="17"/>
  <c r="N853" i="17"/>
  <c r="N852" i="17"/>
  <c r="N851" i="17"/>
  <c r="N850" i="17"/>
  <c r="N849" i="17"/>
  <c r="N848" i="17"/>
  <c r="N847" i="17"/>
  <c r="N846" i="17"/>
  <c r="N845" i="17"/>
  <c r="N844" i="17"/>
  <c r="N843" i="17"/>
  <c r="N842" i="17"/>
  <c r="N841" i="17"/>
  <c r="N840" i="17"/>
  <c r="N839" i="17"/>
  <c r="N838" i="17"/>
  <c r="N837" i="17"/>
  <c r="N836" i="17"/>
  <c r="N835" i="17"/>
  <c r="N834" i="17"/>
  <c r="N833" i="17"/>
  <c r="N832" i="17"/>
  <c r="N831" i="17"/>
  <c r="N830" i="17"/>
  <c r="N829" i="17"/>
  <c r="N828" i="17"/>
  <c r="N827" i="17"/>
  <c r="N826" i="17"/>
  <c r="N825" i="17"/>
  <c r="N824" i="17"/>
  <c r="N823" i="17"/>
  <c r="N822" i="17"/>
  <c r="N821" i="17"/>
  <c r="N820" i="17"/>
  <c r="N819" i="17"/>
  <c r="N818" i="17"/>
  <c r="N817" i="17"/>
  <c r="N816" i="17"/>
  <c r="N815" i="17"/>
  <c r="N814" i="17"/>
  <c r="N813" i="17"/>
  <c r="N812" i="17"/>
  <c r="N811" i="17"/>
  <c r="N810" i="17"/>
  <c r="N809" i="17"/>
  <c r="N808" i="17"/>
  <c r="N807" i="17"/>
  <c r="N806" i="17"/>
  <c r="N805" i="17"/>
  <c r="N804" i="17"/>
  <c r="N803" i="17"/>
  <c r="N802" i="17"/>
  <c r="N801" i="17"/>
  <c r="N800" i="17"/>
  <c r="N799" i="17"/>
  <c r="N798" i="17"/>
  <c r="N797" i="17"/>
  <c r="N796" i="17"/>
  <c r="N795" i="17"/>
  <c r="N794" i="17"/>
  <c r="N793" i="17"/>
  <c r="N792" i="17"/>
  <c r="N791" i="17"/>
  <c r="N790" i="17"/>
  <c r="N789" i="17"/>
  <c r="N788" i="17"/>
  <c r="N787" i="17"/>
  <c r="N786" i="17"/>
  <c r="N785" i="17"/>
  <c r="N784" i="17"/>
  <c r="N783" i="17"/>
  <c r="N782" i="17"/>
  <c r="N781" i="17"/>
  <c r="N780" i="17"/>
  <c r="N779" i="17"/>
  <c r="N778" i="17"/>
  <c r="N777" i="17"/>
  <c r="N776" i="17"/>
  <c r="N775" i="17"/>
  <c r="N774" i="17"/>
  <c r="N773" i="17"/>
  <c r="N772" i="17"/>
  <c r="N771" i="17"/>
  <c r="N770" i="17"/>
  <c r="N769" i="17"/>
  <c r="N768" i="17"/>
  <c r="N767" i="17"/>
  <c r="N766" i="17"/>
  <c r="N765" i="17"/>
  <c r="N764" i="17"/>
  <c r="N763" i="17"/>
  <c r="N762" i="17"/>
  <c r="N761" i="17"/>
  <c r="N760" i="17"/>
  <c r="N759" i="17"/>
  <c r="N758" i="17"/>
  <c r="N757" i="17"/>
  <c r="N756" i="17"/>
  <c r="N755" i="17"/>
  <c r="N754" i="17"/>
  <c r="N753" i="17"/>
  <c r="N752" i="17"/>
  <c r="N751" i="17"/>
  <c r="N750" i="17"/>
  <c r="N749" i="17"/>
  <c r="N748" i="17"/>
  <c r="N747" i="17"/>
  <c r="N746" i="17"/>
  <c r="N745" i="17"/>
  <c r="N744" i="17"/>
  <c r="N743" i="17"/>
  <c r="N742" i="17"/>
  <c r="N741" i="17"/>
  <c r="N740" i="17"/>
  <c r="N739" i="17"/>
  <c r="N738" i="17"/>
  <c r="N737" i="17"/>
  <c r="N736" i="17"/>
  <c r="N735" i="17"/>
  <c r="N734" i="17"/>
  <c r="N733" i="17"/>
  <c r="N732" i="17"/>
  <c r="N731" i="17"/>
  <c r="N730" i="17"/>
  <c r="N729" i="17"/>
  <c r="N728" i="17"/>
  <c r="N727" i="17"/>
  <c r="N726" i="17"/>
  <c r="N725" i="17"/>
  <c r="N724" i="17"/>
  <c r="N723" i="17"/>
  <c r="N722" i="17"/>
  <c r="N721" i="17"/>
  <c r="N720" i="17"/>
  <c r="N719" i="17"/>
  <c r="N718" i="17"/>
  <c r="N717" i="17"/>
  <c r="N716" i="17"/>
  <c r="N715" i="17"/>
  <c r="N714" i="17"/>
  <c r="N713" i="17"/>
  <c r="N712" i="17"/>
  <c r="N711" i="17"/>
  <c r="N710" i="17"/>
  <c r="N709" i="17"/>
  <c r="N708" i="17"/>
  <c r="N707" i="17"/>
  <c r="N706" i="17"/>
  <c r="N705" i="17"/>
  <c r="N704" i="17"/>
  <c r="N703" i="17"/>
  <c r="N702" i="17"/>
  <c r="N701" i="17"/>
  <c r="N700" i="17"/>
  <c r="N699" i="17"/>
  <c r="N698" i="17"/>
  <c r="N697" i="17"/>
  <c r="N696" i="17"/>
  <c r="N695" i="17"/>
  <c r="N694" i="17"/>
  <c r="N693" i="17"/>
  <c r="N692" i="17"/>
  <c r="N691" i="17"/>
  <c r="N690" i="17"/>
  <c r="N689" i="17"/>
  <c r="N688" i="17"/>
  <c r="N687" i="17"/>
  <c r="N686" i="17"/>
  <c r="N685" i="17"/>
  <c r="N684" i="17"/>
  <c r="N683" i="17"/>
  <c r="N682" i="17"/>
  <c r="N681" i="17"/>
  <c r="N680" i="17"/>
  <c r="N679" i="17"/>
  <c r="N678" i="17"/>
  <c r="N677" i="17"/>
  <c r="N676" i="17"/>
  <c r="N675" i="17"/>
  <c r="N674" i="17"/>
  <c r="N673" i="17"/>
  <c r="N672" i="17"/>
  <c r="N671" i="17"/>
  <c r="N670" i="17"/>
  <c r="N669" i="17"/>
  <c r="N668" i="17"/>
  <c r="N667" i="17"/>
  <c r="N666" i="17"/>
  <c r="N665" i="17"/>
  <c r="N664" i="17"/>
  <c r="N663" i="17"/>
  <c r="N662" i="17"/>
  <c r="N661" i="17"/>
  <c r="N660" i="17"/>
  <c r="N659" i="17"/>
  <c r="N658" i="17"/>
  <c r="N657" i="17"/>
  <c r="N656" i="17"/>
  <c r="N655" i="17"/>
  <c r="N654" i="17"/>
  <c r="N653" i="17"/>
  <c r="N652" i="17"/>
  <c r="N651" i="17"/>
  <c r="N650" i="17"/>
  <c r="N649" i="17"/>
  <c r="N648" i="17"/>
  <c r="N647" i="17"/>
  <c r="N646" i="17"/>
  <c r="N645" i="17"/>
  <c r="N644" i="17"/>
  <c r="N643" i="17"/>
  <c r="N642" i="17"/>
  <c r="N641" i="17"/>
  <c r="N640" i="17"/>
  <c r="N639" i="17"/>
  <c r="N638" i="17"/>
  <c r="N637" i="17"/>
  <c r="N636" i="17"/>
  <c r="N635" i="17"/>
  <c r="N634" i="17"/>
  <c r="N633" i="17"/>
  <c r="N632" i="17"/>
  <c r="N631" i="17"/>
  <c r="N630" i="17"/>
  <c r="N629" i="17"/>
  <c r="N628" i="17"/>
  <c r="N627" i="17"/>
  <c r="N626" i="17"/>
  <c r="N625" i="17"/>
  <c r="N624" i="17"/>
  <c r="N623" i="17"/>
  <c r="N622" i="17"/>
  <c r="N621" i="17"/>
  <c r="N620" i="17"/>
  <c r="N619" i="17"/>
  <c r="N618" i="17"/>
  <c r="N617" i="17"/>
  <c r="N616" i="17"/>
  <c r="N615" i="17"/>
  <c r="N614" i="17"/>
  <c r="N613" i="17"/>
  <c r="N612" i="17"/>
  <c r="N611" i="17"/>
  <c r="N610" i="17"/>
  <c r="N609" i="17"/>
  <c r="N608" i="17"/>
  <c r="N607" i="17"/>
  <c r="N606" i="17"/>
  <c r="N605" i="17"/>
  <c r="N604" i="17"/>
  <c r="N603" i="17"/>
  <c r="N602" i="17"/>
  <c r="N601" i="17"/>
  <c r="N600" i="17"/>
  <c r="N599" i="17"/>
  <c r="N598" i="17"/>
  <c r="N597" i="17"/>
  <c r="N596" i="17"/>
  <c r="N595" i="17"/>
  <c r="N594" i="17"/>
  <c r="N593" i="17"/>
  <c r="N592" i="17"/>
  <c r="N591" i="17"/>
  <c r="N590" i="17"/>
  <c r="N589" i="17"/>
  <c r="N588" i="17"/>
  <c r="N587" i="17"/>
  <c r="N586" i="17"/>
  <c r="N585" i="17"/>
  <c r="N584" i="17"/>
  <c r="N583" i="17"/>
  <c r="N582" i="17"/>
  <c r="N581" i="17"/>
  <c r="N580" i="17"/>
  <c r="N579" i="17"/>
  <c r="N578" i="17"/>
  <c r="N577" i="17"/>
  <c r="N576" i="17"/>
  <c r="N575" i="17"/>
  <c r="N574" i="17"/>
  <c r="N573" i="17"/>
  <c r="N572" i="17"/>
  <c r="N571" i="17"/>
  <c r="N570" i="17"/>
  <c r="N569" i="17"/>
  <c r="N568" i="17"/>
  <c r="N567" i="17"/>
  <c r="N566" i="17"/>
  <c r="N565" i="17"/>
  <c r="N564" i="17"/>
  <c r="N563" i="17"/>
  <c r="N562" i="17"/>
  <c r="N561" i="17"/>
  <c r="N560" i="17"/>
  <c r="N559" i="17"/>
  <c r="N558" i="17"/>
  <c r="N557" i="17"/>
  <c r="N556" i="17"/>
  <c r="N555" i="17"/>
  <c r="N554" i="17"/>
  <c r="N553" i="17"/>
  <c r="N552" i="17"/>
  <c r="N551" i="17"/>
  <c r="N550" i="17"/>
  <c r="N549" i="17"/>
  <c r="N548" i="17"/>
  <c r="N547" i="17"/>
  <c r="N546" i="17"/>
  <c r="N545" i="17"/>
  <c r="N544" i="17"/>
  <c r="N543" i="17"/>
  <c r="N542" i="17"/>
  <c r="N541" i="17"/>
  <c r="N540" i="17"/>
  <c r="N539" i="17"/>
  <c r="N538" i="17"/>
  <c r="N537" i="17"/>
  <c r="N536" i="17"/>
  <c r="N535" i="17"/>
  <c r="N534" i="17"/>
  <c r="N533" i="17"/>
  <c r="N532" i="17"/>
  <c r="N531" i="17"/>
  <c r="N530" i="17"/>
  <c r="N529" i="17"/>
  <c r="N528" i="17"/>
  <c r="N527" i="17"/>
  <c r="N526" i="17"/>
  <c r="N525" i="17"/>
  <c r="N524" i="17"/>
  <c r="N523" i="17"/>
  <c r="N522" i="17"/>
  <c r="N521" i="17"/>
  <c r="N520" i="17"/>
  <c r="N519" i="17"/>
  <c r="N518" i="17"/>
  <c r="N517" i="17"/>
  <c r="N516" i="17"/>
  <c r="N515" i="17"/>
  <c r="N514" i="17"/>
  <c r="N513" i="17"/>
  <c r="N512" i="17"/>
  <c r="N511" i="17"/>
  <c r="N510" i="17"/>
  <c r="N509" i="17"/>
  <c r="N508" i="17"/>
  <c r="N507" i="17"/>
  <c r="N506" i="17"/>
  <c r="N505" i="17"/>
  <c r="N504" i="17"/>
  <c r="N503" i="17"/>
  <c r="N502" i="17"/>
  <c r="N501" i="17"/>
  <c r="N500" i="17"/>
  <c r="N499" i="17"/>
  <c r="N498" i="17"/>
  <c r="N497" i="17"/>
  <c r="N496" i="17"/>
  <c r="N495" i="17"/>
  <c r="N494" i="17"/>
  <c r="N493" i="17"/>
  <c r="N492" i="17"/>
  <c r="N491" i="17"/>
  <c r="N490" i="17"/>
  <c r="N489" i="17"/>
  <c r="N488" i="17"/>
  <c r="N487" i="17"/>
  <c r="N486" i="17"/>
  <c r="N485" i="17"/>
  <c r="N484" i="17"/>
  <c r="N483" i="17"/>
  <c r="N482" i="17"/>
  <c r="N481" i="17"/>
  <c r="N480" i="17"/>
  <c r="N479" i="17"/>
  <c r="N478" i="17"/>
  <c r="N477" i="17"/>
  <c r="N476" i="17"/>
  <c r="N475" i="17"/>
  <c r="N474" i="17"/>
  <c r="N473" i="17"/>
  <c r="N472" i="17"/>
  <c r="N471" i="17"/>
  <c r="N470" i="17"/>
  <c r="N469" i="17"/>
  <c r="N468" i="17"/>
  <c r="N467" i="17"/>
  <c r="N466" i="17"/>
  <c r="N465" i="17"/>
  <c r="N464" i="17"/>
  <c r="N463" i="17"/>
  <c r="N462" i="17"/>
  <c r="N461" i="17"/>
  <c r="N460" i="17"/>
  <c r="N459" i="17"/>
  <c r="N458" i="17"/>
  <c r="N457" i="17"/>
  <c r="N456" i="17"/>
  <c r="N455" i="17"/>
  <c r="N454" i="17"/>
  <c r="N453" i="17"/>
  <c r="N452" i="17"/>
  <c r="N451" i="17"/>
  <c r="N450" i="17"/>
  <c r="N449" i="17"/>
  <c r="N448" i="17"/>
  <c r="N447" i="17"/>
  <c r="N446" i="17"/>
  <c r="N445" i="17"/>
  <c r="N444" i="17"/>
  <c r="N443" i="17"/>
  <c r="N442" i="17"/>
  <c r="N441" i="17"/>
  <c r="N440" i="17"/>
  <c r="N439" i="17"/>
  <c r="N438" i="17"/>
  <c r="N437" i="17"/>
  <c r="N436" i="17"/>
  <c r="N435" i="17"/>
  <c r="N434" i="17"/>
  <c r="N433" i="17"/>
  <c r="N432" i="17"/>
  <c r="N431" i="17"/>
  <c r="N430" i="17"/>
  <c r="N429" i="17"/>
  <c r="N428" i="17"/>
  <c r="N427" i="17"/>
  <c r="N426" i="17"/>
  <c r="N425" i="17"/>
  <c r="N424" i="17"/>
  <c r="N423" i="17"/>
  <c r="N422" i="17"/>
  <c r="N421" i="17"/>
  <c r="N420" i="17"/>
  <c r="N419" i="17"/>
  <c r="N418" i="17"/>
  <c r="N417" i="17"/>
  <c r="N416" i="17"/>
  <c r="N415" i="17"/>
  <c r="N414" i="17"/>
  <c r="N413" i="17"/>
  <c r="N412" i="17"/>
  <c r="N411" i="17"/>
  <c r="N410" i="17"/>
  <c r="N409" i="17"/>
  <c r="N408" i="17"/>
  <c r="N407" i="17"/>
  <c r="N406" i="17"/>
  <c r="N405" i="17"/>
  <c r="N404" i="17"/>
  <c r="N403" i="17"/>
  <c r="N402" i="17"/>
  <c r="N401" i="17"/>
  <c r="N400" i="17"/>
  <c r="N399" i="17"/>
  <c r="N398" i="17"/>
  <c r="N397" i="17"/>
  <c r="N396" i="17"/>
  <c r="N395" i="17"/>
  <c r="N394" i="17"/>
  <c r="N393" i="17"/>
  <c r="N392" i="17"/>
  <c r="N391" i="17"/>
  <c r="N390" i="17"/>
  <c r="N389" i="17"/>
  <c r="N388" i="17"/>
  <c r="N387" i="17"/>
  <c r="N386" i="17"/>
  <c r="N385" i="17"/>
  <c r="N384" i="17"/>
  <c r="N383" i="17"/>
  <c r="N382" i="17"/>
  <c r="N381" i="17"/>
  <c r="N380" i="17"/>
  <c r="N379" i="17"/>
  <c r="N378" i="17"/>
  <c r="N377" i="17"/>
  <c r="N376" i="17"/>
  <c r="N375" i="17"/>
  <c r="N374" i="17"/>
  <c r="N373" i="17"/>
  <c r="N372" i="17"/>
  <c r="N371" i="17"/>
  <c r="N370" i="17"/>
  <c r="N369" i="17"/>
  <c r="N368" i="17"/>
  <c r="N367" i="17"/>
  <c r="N366" i="17"/>
  <c r="N365" i="17"/>
  <c r="N364" i="17"/>
  <c r="N363" i="17"/>
  <c r="N362" i="17"/>
  <c r="N361" i="17"/>
  <c r="N360" i="17"/>
  <c r="N359" i="17"/>
  <c r="N358" i="17"/>
  <c r="N357" i="17"/>
  <c r="N356" i="17"/>
  <c r="N355" i="17"/>
  <c r="N354" i="17"/>
  <c r="N353" i="17"/>
  <c r="N352" i="17"/>
  <c r="N351" i="17"/>
  <c r="N350" i="17"/>
  <c r="N349" i="17"/>
  <c r="N348" i="17"/>
  <c r="N347" i="17"/>
  <c r="N346" i="17"/>
  <c r="N345" i="17"/>
  <c r="N344" i="17"/>
  <c r="N343" i="17"/>
  <c r="N342" i="17"/>
  <c r="N341" i="17"/>
  <c r="N340" i="17"/>
  <c r="N339" i="17"/>
  <c r="N338" i="17"/>
  <c r="N337" i="17"/>
  <c r="N336" i="17"/>
  <c r="N335" i="17"/>
  <c r="N334" i="17"/>
  <c r="N333" i="17"/>
  <c r="N332" i="17"/>
  <c r="N331" i="17"/>
  <c r="N330" i="17"/>
  <c r="N329" i="17"/>
  <c r="N328" i="17"/>
  <c r="N327" i="17"/>
  <c r="N326" i="17"/>
  <c r="N325" i="17"/>
  <c r="N324" i="17"/>
  <c r="N323" i="17"/>
  <c r="N322" i="17"/>
  <c r="N321" i="17"/>
  <c r="N320" i="17"/>
  <c r="N319" i="17"/>
  <c r="N318" i="17"/>
  <c r="N317" i="17"/>
  <c r="N316" i="17"/>
  <c r="N315" i="17"/>
  <c r="N314" i="17"/>
  <c r="N313" i="17"/>
  <c r="N312" i="17"/>
  <c r="N311" i="17"/>
  <c r="N310" i="17"/>
  <c r="N309" i="17"/>
  <c r="N308" i="17"/>
  <c r="N307" i="17"/>
  <c r="N306" i="17"/>
  <c r="N305" i="17"/>
  <c r="N304" i="17"/>
  <c r="N303" i="17"/>
  <c r="N302" i="17"/>
  <c r="N301" i="17"/>
  <c r="N300" i="17"/>
  <c r="N299" i="17"/>
  <c r="N298" i="17"/>
  <c r="N297" i="17"/>
  <c r="N296" i="17"/>
  <c r="N295" i="17"/>
  <c r="N294" i="17"/>
  <c r="N293" i="17"/>
  <c r="N292" i="17"/>
  <c r="N291" i="17"/>
  <c r="N290" i="17"/>
  <c r="N289" i="17"/>
  <c r="N288" i="17"/>
  <c r="N287" i="17"/>
  <c r="N286" i="17"/>
  <c r="N285" i="17"/>
  <c r="N284" i="17"/>
  <c r="N283" i="17"/>
  <c r="N282" i="17"/>
  <c r="N281" i="17"/>
  <c r="N280" i="17"/>
  <c r="N279" i="17"/>
  <c r="N278" i="17"/>
  <c r="N277" i="17"/>
  <c r="N276" i="17"/>
  <c r="N275" i="17"/>
  <c r="N274" i="17"/>
  <c r="N273" i="17"/>
  <c r="N272" i="17"/>
  <c r="N271" i="17"/>
  <c r="N270" i="17"/>
  <c r="N269" i="17"/>
  <c r="N268" i="17"/>
  <c r="N267" i="17"/>
  <c r="N266" i="17"/>
  <c r="N265" i="17"/>
  <c r="N264" i="17"/>
  <c r="N263" i="17"/>
  <c r="N262" i="17"/>
  <c r="N261" i="17"/>
  <c r="N260" i="17"/>
  <c r="N259" i="17"/>
  <c r="N258" i="17"/>
  <c r="N257" i="17"/>
  <c r="N256" i="17"/>
  <c r="N255" i="17"/>
  <c r="N254" i="17"/>
  <c r="N253" i="17"/>
  <c r="N252" i="17"/>
  <c r="N251" i="17"/>
  <c r="N250" i="17"/>
  <c r="N249" i="17"/>
  <c r="N248" i="17"/>
  <c r="N247" i="17"/>
  <c r="N246" i="17"/>
  <c r="N245" i="17"/>
  <c r="N244" i="17"/>
  <c r="N243" i="17"/>
  <c r="N242" i="17"/>
  <c r="N241" i="17"/>
  <c r="N240" i="17"/>
  <c r="N239" i="17"/>
  <c r="N238" i="17"/>
  <c r="N237" i="17"/>
  <c r="N236" i="17"/>
  <c r="N235" i="17"/>
  <c r="N234" i="17"/>
  <c r="N233" i="17"/>
  <c r="N232" i="17"/>
  <c r="N231" i="17"/>
  <c r="N230" i="17"/>
  <c r="N229" i="17"/>
  <c r="N228" i="17"/>
  <c r="N227" i="17"/>
  <c r="N226" i="17"/>
  <c r="N225" i="17"/>
  <c r="N224" i="17"/>
  <c r="N223" i="17"/>
  <c r="N222" i="17"/>
  <c r="N221" i="17"/>
  <c r="N220" i="17"/>
  <c r="N219" i="17"/>
  <c r="N218" i="17"/>
  <c r="N217" i="17"/>
  <c r="N216" i="17"/>
  <c r="N215" i="17"/>
  <c r="N214" i="17"/>
  <c r="N213" i="17"/>
  <c r="N212" i="17"/>
  <c r="N211" i="17"/>
  <c r="N210" i="17"/>
  <c r="N209" i="17"/>
  <c r="N208" i="17"/>
  <c r="N207" i="17"/>
  <c r="N206" i="17"/>
  <c r="N205" i="17"/>
  <c r="N204" i="17"/>
  <c r="N203" i="17"/>
  <c r="N202" i="17"/>
  <c r="N201" i="17"/>
  <c r="N200" i="17"/>
  <c r="N199" i="17"/>
  <c r="N198" i="17"/>
  <c r="N197" i="17"/>
  <c r="N196" i="17"/>
  <c r="N195" i="17"/>
  <c r="N194" i="17"/>
  <c r="N193" i="17"/>
  <c r="N192" i="17"/>
  <c r="N191" i="17"/>
  <c r="N190" i="17"/>
  <c r="N189" i="17"/>
  <c r="N188" i="17"/>
  <c r="N187" i="17"/>
  <c r="N186" i="17"/>
  <c r="N185" i="17"/>
  <c r="N184" i="17"/>
  <c r="N183" i="17"/>
  <c r="N182" i="17"/>
  <c r="N181" i="17"/>
  <c r="N180" i="17"/>
  <c r="N179" i="17"/>
  <c r="N178" i="17"/>
  <c r="N177" i="17"/>
  <c r="N176" i="17"/>
  <c r="N175" i="17"/>
  <c r="N174" i="17"/>
  <c r="N173" i="17"/>
  <c r="N172" i="17"/>
  <c r="N171" i="17"/>
  <c r="N170" i="17"/>
  <c r="N169" i="17"/>
  <c r="N168" i="17"/>
  <c r="N167" i="17"/>
  <c r="N166" i="17"/>
  <c r="N165" i="17"/>
  <c r="N164" i="17"/>
  <c r="N163" i="17"/>
  <c r="N162" i="17"/>
  <c r="N161" i="17"/>
  <c r="N160" i="17"/>
  <c r="N159" i="17"/>
  <c r="N158" i="17"/>
  <c r="N157" i="17"/>
  <c r="N156" i="17"/>
  <c r="N155" i="17"/>
  <c r="N154" i="17"/>
  <c r="N153" i="17"/>
  <c r="N152" i="17"/>
  <c r="N151" i="17"/>
  <c r="N150" i="17"/>
  <c r="N149" i="17"/>
  <c r="N148" i="17"/>
  <c r="N147" i="17"/>
  <c r="N146" i="17"/>
  <c r="N145" i="17"/>
  <c r="N144" i="17"/>
  <c r="N143" i="17"/>
  <c r="N142" i="17"/>
  <c r="N141" i="17"/>
  <c r="N140" i="17"/>
  <c r="N139" i="17"/>
  <c r="N138" i="17"/>
  <c r="N137" i="17"/>
  <c r="N136" i="17"/>
  <c r="N135" i="17"/>
  <c r="N134" i="17"/>
  <c r="N133" i="17"/>
  <c r="N132" i="17"/>
  <c r="N131" i="17"/>
  <c r="N130" i="17"/>
  <c r="N129" i="17"/>
  <c r="N128" i="17"/>
  <c r="N127" i="17"/>
  <c r="N126" i="17"/>
  <c r="N125" i="17"/>
  <c r="N124" i="17"/>
  <c r="N123" i="17"/>
  <c r="N122" i="17"/>
  <c r="N121" i="17"/>
  <c r="N120" i="17"/>
  <c r="N119" i="17"/>
  <c r="N118" i="17"/>
  <c r="N117" i="17"/>
  <c r="N116" i="17"/>
  <c r="N115" i="17"/>
  <c r="N114" i="17"/>
  <c r="N113" i="17"/>
  <c r="N112" i="17"/>
  <c r="N111" i="17"/>
  <c r="N110" i="17"/>
  <c r="N109" i="17"/>
  <c r="N108" i="17"/>
  <c r="N107" i="17"/>
  <c r="N106" i="17"/>
  <c r="N105" i="17"/>
  <c r="N104" i="17"/>
  <c r="N103" i="17"/>
  <c r="N102" i="17"/>
  <c r="N101" i="17"/>
  <c r="N100" i="17"/>
  <c r="N99" i="17"/>
  <c r="N98" i="17"/>
  <c r="N97" i="17"/>
  <c r="N96" i="17"/>
  <c r="N95" i="17"/>
  <c r="N94" i="17"/>
  <c r="N93" i="17"/>
  <c r="N92" i="17"/>
  <c r="N91" i="17"/>
  <c r="N90" i="17"/>
  <c r="N89" i="17"/>
  <c r="N88" i="17"/>
  <c r="N87" i="17"/>
  <c r="N86" i="17"/>
  <c r="N85" i="17"/>
  <c r="N84" i="17"/>
  <c r="N83" i="17"/>
  <c r="N82" i="17"/>
  <c r="N81" i="17"/>
  <c r="N80" i="17"/>
  <c r="N79" i="17"/>
  <c r="N78" i="17"/>
  <c r="N77" i="17"/>
  <c r="N76" i="17"/>
  <c r="N75" i="17"/>
  <c r="N74" i="17"/>
  <c r="N73" i="17"/>
  <c r="N72" i="17"/>
  <c r="N71" i="17"/>
  <c r="N70" i="17"/>
  <c r="N69" i="17"/>
  <c r="N68" i="17"/>
  <c r="N67" i="17"/>
  <c r="N66" i="17"/>
  <c r="N65" i="17"/>
  <c r="N64" i="17"/>
  <c r="N63" i="17"/>
  <c r="N62" i="17"/>
  <c r="N61" i="17"/>
  <c r="N60" i="17"/>
  <c r="N59" i="17"/>
  <c r="N58" i="17"/>
  <c r="N57" i="17"/>
  <c r="N56" i="17"/>
  <c r="N55" i="17"/>
  <c r="N54" i="17"/>
  <c r="N53" i="17"/>
  <c r="N52" i="17"/>
  <c r="N51" i="17"/>
  <c r="N50" i="17"/>
  <c r="N49" i="17"/>
  <c r="N48" i="17"/>
  <c r="N47" i="17"/>
  <c r="N46" i="17"/>
  <c r="N45" i="17"/>
  <c r="N44" i="17"/>
  <c r="N43" i="17"/>
  <c r="N42" i="17"/>
  <c r="N41" i="17"/>
  <c r="N40" i="17"/>
  <c r="N39" i="17"/>
  <c r="N38" i="17"/>
  <c r="N37" i="17"/>
  <c r="N36" i="17"/>
  <c r="N35" i="17"/>
  <c r="N34" i="17"/>
  <c r="N33" i="17"/>
  <c r="N32" i="17"/>
  <c r="N31" i="17"/>
  <c r="N30" i="17"/>
  <c r="N29" i="17"/>
  <c r="N28" i="17"/>
  <c r="N27" i="17"/>
  <c r="N26" i="17"/>
  <c r="N25" i="17"/>
  <c r="N24" i="17"/>
  <c r="N23" i="17"/>
  <c r="N22" i="17"/>
  <c r="N21" i="17"/>
  <c r="N20" i="17"/>
  <c r="N19" i="17"/>
  <c r="N18" i="17"/>
  <c r="N17" i="17"/>
  <c r="N16" i="17"/>
  <c r="N15" i="17"/>
  <c r="N14" i="17"/>
  <c r="N13" i="17"/>
  <c r="N12" i="17"/>
  <c r="N11" i="17"/>
  <c r="N10" i="17"/>
  <c r="N9" i="17"/>
  <c r="N8" i="17"/>
  <c r="N7" i="17"/>
  <c r="N6" i="17"/>
  <c r="N5" i="17"/>
  <c r="N4" i="17"/>
  <c r="N3" i="17"/>
  <c r="N2" i="17"/>
  <c r="M19" i="3"/>
  <c r="T4" i="3"/>
  <c r="K11" i="3"/>
  <c r="R2" i="1"/>
  <c r="R1065" i="1" s="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J1065" i="1"/>
  <c r="K1065" i="1"/>
  <c r="N1065" i="1"/>
  <c r="O1065" i="1"/>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P1065"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G13" i="3"/>
  <c r="C13" i="3"/>
  <c r="D13" i="3"/>
</calcChain>
</file>

<file path=xl/sharedStrings.xml><?xml version="1.0" encoding="utf-8"?>
<sst xmlns="http://schemas.openxmlformats.org/spreadsheetml/2006/main" count="8716" uniqueCount="105">
  <si>
    <t>Store id</t>
  </si>
  <si>
    <t>Cogs</t>
  </si>
  <si>
    <t>Date</t>
  </si>
  <si>
    <t>Market Size</t>
  </si>
  <si>
    <t>Market</t>
  </si>
  <si>
    <t>Marketing</t>
  </si>
  <si>
    <t>Product Line</t>
  </si>
  <si>
    <t>Product Type</t>
  </si>
  <si>
    <t>Product</t>
  </si>
  <si>
    <t>Profit</t>
  </si>
  <si>
    <t>Sales</t>
  </si>
  <si>
    <t>State</t>
  </si>
  <si>
    <t>Target COGS</t>
  </si>
  <si>
    <t>Target Profit</t>
  </si>
  <si>
    <t>Target Sales</t>
  </si>
  <si>
    <t>Other Expenses</t>
  </si>
  <si>
    <t>Major Market</t>
  </si>
  <si>
    <t>Central</t>
  </si>
  <si>
    <t>Leaves</t>
  </si>
  <si>
    <t>Herbal Tea</t>
  </si>
  <si>
    <t>Lemon</t>
  </si>
  <si>
    <t>Colorado</t>
  </si>
  <si>
    <t>Mint</t>
  </si>
  <si>
    <t>South</t>
  </si>
  <si>
    <t>Texas</t>
  </si>
  <si>
    <t>East</t>
  </si>
  <si>
    <t>Tea</t>
  </si>
  <si>
    <t>Darjeeling</t>
  </si>
  <si>
    <t>Florida</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</si>
  <si>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</si>
  <si>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</si>
  <si>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</si>
  <si>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</si>
  <si>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</si>
  <si>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</si>
  <si>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</si>
  <si>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</si>
  <si>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</si>
  <si>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</si>
  <si>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</si>
  <si>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</si>
  <si>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</si>
  <si>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</si>
  <si>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</si>
  <si>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</si>
  <si>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</si>
  <si>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</si>
  <si>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</si>
  <si>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</si>
  <si>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</si>
  <si>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</si>
  <si>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</si>
  <si>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</si>
  <si>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Washington</t>
  </si>
  <si>
    <t>Earl Grey</t>
  </si>
  <si>
    <t>Massachusetts</t>
  </si>
  <si>
    <t>Illinois</t>
  </si>
  <si>
    <t>New Mexico</t>
  </si>
  <si>
    <t>Ohio</t>
  </si>
  <si>
    <t>Regular Espresso</t>
  </si>
  <si>
    <t>New York</t>
  </si>
  <si>
    <t>Products</t>
  </si>
  <si>
    <t>Sales vs Target</t>
  </si>
  <si>
    <t>Profit vs Target</t>
  </si>
  <si>
    <t>COGS VS Target COGS</t>
  </si>
  <si>
    <t>Grand Total</t>
  </si>
  <si>
    <t>Sum of Sales vs Target</t>
  </si>
  <si>
    <t>Store ids</t>
  </si>
  <si>
    <t>Difference in Actual Sales and Target Sales</t>
  </si>
  <si>
    <t>Top 10 Stores which achieved target sales</t>
  </si>
  <si>
    <t>Top 10 Stores which didn't achieve target sales</t>
  </si>
  <si>
    <t>Year</t>
  </si>
  <si>
    <t>Day</t>
  </si>
  <si>
    <t>Month</t>
  </si>
  <si>
    <t>Profit Margin</t>
  </si>
  <si>
    <t>Total Revenue</t>
  </si>
  <si>
    <t>Total Profit</t>
  </si>
  <si>
    <t>Sum of Profit</t>
  </si>
  <si>
    <t>Sum of Cogs</t>
  </si>
  <si>
    <t>Total Expenses</t>
  </si>
  <si>
    <t>Count of Store id</t>
  </si>
  <si>
    <t>Total Profit and  Cogs</t>
  </si>
  <si>
    <t>Total Revenue and  Expenses</t>
  </si>
  <si>
    <t>count of Product Types</t>
  </si>
  <si>
    <t>Count(Store id)</t>
  </si>
  <si>
    <t>Count of Product Types</t>
  </si>
  <si>
    <t>Count of Products</t>
  </si>
  <si>
    <t>Country</t>
  </si>
  <si>
    <t>United States</t>
  </si>
  <si>
    <t>States</t>
  </si>
  <si>
    <t>% of Sales</t>
  </si>
  <si>
    <t>Sum of Profit vs Target</t>
  </si>
  <si>
    <t>Sum of COGS VS Target COGS</t>
  </si>
  <si>
    <t>Actual Sales vs Target</t>
  </si>
  <si>
    <t>Actual Profit vs Target</t>
  </si>
  <si>
    <t>Actual COGS VS Target</t>
  </si>
  <si>
    <t>Average of Profit Margin</t>
  </si>
  <si>
    <t>Average Profit Margin</t>
  </si>
  <si>
    <t>Product Sales</t>
  </si>
  <si>
    <t>Product Expenses</t>
  </si>
  <si>
    <t>Product Profit</t>
  </si>
  <si>
    <t>Total Sales</t>
  </si>
  <si>
    <t>Total Expense</t>
  </si>
  <si>
    <t>Total COGS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</si>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</sst>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_);_(&quot;$&quot;* \(#,##0\);_(&quot;$&quot;* &quot;-&quot;??_);_(@_)"/>
    <numFmt numFmtId="165" formatCode="&quot;$&quot;#,##0"/>
    <numFmt numFmtId="166" formatCode="0.0%"/>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0"/>
      <color theme="1"/>
      <name val="ADLaM Display"/>
    </font>
    <font>
      <b/>
      <sz val="11"/>
      <color theme="1"/>
      <name val="Calibri"/>
      <family val="2"/>
      <scheme val="minor"/>
    </font>
    <font>
      <b/>
      <sz val="12"/>
      <color theme="1"/>
      <name val="Calibri"/>
      <family val="2"/>
      <scheme val="minor"/>
    </font>
    <font>
      <sz val="11"/>
      <color theme="1"/>
      <name val="Calibri"/>
      <family val="2"/>
      <scheme val="minor"/>
    </font>
    <font>
      <b/>
      <sz val="11"/>
      <color theme="0"/>
      <name val="Calibri"/>
      <family val="2"/>
      <scheme val="minor"/>
    </font>
    <font>
      <sz val="11"/>
      <color rgb="FF996633"/>
      <name val="Calibri"/>
      <family val="2"/>
      <scheme val="minor"/>
    </font>
    <font>
      <b/>
      <sz val="12"/>
      <color rgb="FF996633"/>
      <name val="Calibri"/>
      <family val="2"/>
      <scheme val="minor"/>
    </font>
    <font>
      <b/>
      <sz val="11"/>
      <color rgb="FF996633"/>
      <name val="Calibri"/>
      <family val="2"/>
      <scheme val="minor"/>
    </font>
  </fonts>
  <fills count="6">
    <fill>
      <patternFill patternType="none"/>
    </fill>
    <fill>
      <patternFill patternType="gray125"/>
    </fill>
    <fill>
      <patternFill patternType="solid">
        <fgColor rgb="FF996633"/>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D3A77B"/>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44" fontId="12" fillId="0" borderId="0" applyFont="0" applyFill="0" applyBorder="0" applyAlignment="0" applyProtection="0"/>
  </cellStyleXfs>
  <cellXfs count="48">
    <xf numFmtId="0" fontId="0" fillId="0" borderId="0" xfId="0"/>
    <xf numFmtId="0" fontId="7" fillId="0" borderId="0" xfId="0" applyFont="1"/>
    <xf numFmtId="14" fontId="8" fillId="0" borderId="0" xfId="0" applyNumberFormat="1" applyFont="1"/>
    <xf numFmtId="0" fontId="6" fillId="0" borderId="0" xfId="0" applyFont="1"/>
    <xf numFmtId="0" fontId="0" fillId="0" borderId="0" xfId="0" pivotButton="1"/>
    <xf numFmtId="0" fontId="0" fillId="0" borderId="0" xfId="0" applyAlignment="1">
      <alignment horizontal="left"/>
    </xf>
    <xf numFmtId="0" fontId="0" fillId="2" borderId="0" xfId="0" applyFill="1"/>
    <xf numFmtId="14" fontId="0" fillId="0" borderId="0" xfId="0" applyNumberFormat="1" applyAlignment="1">
      <alignment horizontal="left"/>
    </xf>
    <xf numFmtId="0" fontId="5" fillId="0" borderId="0" xfId="0" applyFont="1"/>
    <xf numFmtId="10" fontId="5" fillId="0" borderId="0" xfId="0" applyNumberFormat="1" applyFont="1"/>
    <xf numFmtId="0" fontId="4" fillId="0" borderId="0" xfId="0" applyFont="1"/>
    <xf numFmtId="0" fontId="10" fillId="0" borderId="0" xfId="0" applyFont="1"/>
    <xf numFmtId="0" fontId="11" fillId="0" borderId="0" xfId="0" applyFont="1"/>
    <xf numFmtId="0" fontId="10" fillId="0" borderId="0" xfId="0" applyFont="1" applyAlignment="1">
      <alignment horizontal="left"/>
    </xf>
    <xf numFmtId="9" fontId="0" fillId="0" borderId="0" xfId="0" applyNumberFormat="1"/>
    <xf numFmtId="0" fontId="3" fillId="0" borderId="0" xfId="0" applyFont="1"/>
    <xf numFmtId="0" fontId="13" fillId="4" borderId="2" xfId="0" applyFont="1" applyFill="1" applyBorder="1"/>
    <xf numFmtId="0" fontId="3" fillId="3" borderId="2" xfId="0" applyFont="1" applyFill="1" applyBorder="1"/>
    <xf numFmtId="0" fontId="3" fillId="0" borderId="2" xfId="0" applyFont="1" applyBorder="1"/>
    <xf numFmtId="164" fontId="7" fillId="0" borderId="0" xfId="1" applyNumberFormat="1" applyFont="1"/>
    <xf numFmtId="164" fontId="0" fillId="0" borderId="0" xfId="1" applyNumberFormat="1" applyFont="1"/>
    <xf numFmtId="164" fontId="3" fillId="0" borderId="0" xfId="1" applyNumberFormat="1" applyFont="1"/>
    <xf numFmtId="0" fontId="13" fillId="4" borderId="1" xfId="0" applyFont="1" applyFill="1" applyBorder="1"/>
    <xf numFmtId="0" fontId="3" fillId="3" borderId="1" xfId="0" applyFont="1" applyFill="1" applyBorder="1"/>
    <xf numFmtId="0" fontId="3" fillId="0" borderId="1" xfId="0" applyFont="1" applyBorder="1"/>
    <xf numFmtId="164" fontId="13" fillId="4" borderId="2" xfId="1" applyNumberFormat="1" applyFont="1" applyFill="1" applyBorder="1"/>
    <xf numFmtId="164" fontId="3" fillId="3" borderId="2" xfId="1" applyNumberFormat="1" applyFont="1" applyFill="1" applyBorder="1"/>
    <xf numFmtId="164" fontId="3" fillId="0" borderId="2" xfId="1" applyNumberFormat="1" applyFont="1" applyBorder="1"/>
    <xf numFmtId="165" fontId="3" fillId="3" borderId="2" xfId="0" applyNumberFormat="1" applyFont="1" applyFill="1" applyBorder="1"/>
    <xf numFmtId="165" fontId="3" fillId="0" borderId="2" xfId="0" applyNumberFormat="1" applyFont="1" applyBorder="1"/>
    <xf numFmtId="0" fontId="14" fillId="2" borderId="0" xfId="0" applyFont="1" applyFill="1"/>
    <xf numFmtId="0" fontId="15" fillId="5" borderId="3" xfId="0" applyFont="1" applyFill="1" applyBorder="1" applyAlignment="1">
      <alignment horizontal="center"/>
    </xf>
    <xf numFmtId="0" fontId="2" fillId="3" borderId="2" xfId="0" applyFont="1" applyFill="1" applyBorder="1"/>
    <xf numFmtId="0" fontId="2" fillId="0" borderId="2" xfId="0" applyFont="1" applyBorder="1"/>
    <xf numFmtId="0" fontId="13" fillId="4" borderId="4" xfId="0" applyFont="1" applyFill="1" applyBorder="1"/>
    <xf numFmtId="10" fontId="2" fillId="3" borderId="4" xfId="0" applyNumberFormat="1" applyFont="1" applyFill="1" applyBorder="1"/>
    <xf numFmtId="10" fontId="2" fillId="0" borderId="4" xfId="0" applyNumberFormat="1" applyFont="1" applyBorder="1"/>
    <xf numFmtId="0" fontId="10" fillId="2" borderId="0" xfId="0" applyFont="1" applyFill="1"/>
    <xf numFmtId="0" fontId="15" fillId="5" borderId="0" xfId="0" applyFont="1" applyFill="1" applyAlignment="1">
      <alignment horizontal="center"/>
    </xf>
    <xf numFmtId="0" fontId="16" fillId="5" borderId="3" xfId="0" applyFont="1" applyFill="1" applyBorder="1" applyAlignment="1">
      <alignment horizontal="center"/>
    </xf>
    <xf numFmtId="166" fontId="16" fillId="5" borderId="3" xfId="0" applyNumberFormat="1" applyFont="1" applyFill="1" applyBorder="1" applyAlignment="1">
      <alignment horizontal="center"/>
    </xf>
    <xf numFmtId="10" fontId="0" fillId="0" borderId="0" xfId="0" applyNumberFormat="1"/>
    <xf numFmtId="10" fontId="15" fillId="5" borderId="3" xfId="0" applyNumberFormat="1" applyFont="1" applyFill="1" applyBorder="1" applyAlignment="1">
      <alignment horizontal="center"/>
    </xf>
    <xf numFmtId="0" fontId="15" fillId="5" borderId="0" xfId="0" applyFont="1" applyFill="1" applyAlignment="1">
      <alignment horizontal="center" vertical="top"/>
    </xf>
    <xf numFmtId="0" fontId="1" fillId="0" borderId="0" xfId="0" applyFont="1"/>
    <xf numFmtId="0" fontId="9" fillId="0" borderId="0" xfId="0" applyFont="1" applyAlignment="1">
      <alignment horizontal="center" vertical="center" readingOrder="1"/>
    </xf>
    <xf numFmtId="0" fontId="10" fillId="0" borderId="0" xfId="0" applyFont="1" applyAlignment="1">
      <alignment horizontal="center"/>
    </xf>
    <xf numFmtId="0" fontId="6" fillId="0" borderId="0" xfId="0" applyFont="1" applyAlignment="1">
      <alignment horizontal="center"/>
    </xf>
  </cellXfs>
  <cellStyles count="2">
    <cellStyle name="Currency" xfId="1" builtinId="4"/>
    <cellStyle name="Normal" xfId="0" builtinId="0"/>
  </cellStyles>
  <dxfs count="306">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center"/>
    </dxf>
    <dxf>
      <alignment horizontal="center"/>
    </dxf>
    <dxf>
      <alignment horizontal="center"/>
    </dxf>
    <dxf>
      <alignment horizontal="center"/>
    </dxf>
    <dxf>
      <alignment horizontal="center"/>
    </dxf>
    <dxf>
      <font>
        <b/>
        <sz val="12"/>
      </font>
    </dxf>
    <dxf>
      <font>
        <b/>
        <sz val="12"/>
      </font>
    </dxf>
    <dxf>
      <font>
        <b/>
        <sz val="12"/>
      </font>
    </dxf>
    <dxf>
      <font>
        <b/>
        <sz val="12"/>
      </font>
    </dxf>
    <dxf>
      <font>
        <b/>
        <sz val="12"/>
      </font>
    </dxf>
    <dxf>
      <font>
        <color rgb="FF996633"/>
        <family val="2"/>
      </font>
      <fill>
        <patternFill patternType="solid">
          <fgColor indexed="64"/>
          <bgColor rgb="FFD3A77B"/>
        </patternFill>
      </fill>
    </dxf>
    <dxf>
      <font>
        <color rgb="FF996633"/>
        <family val="2"/>
      </font>
      <fill>
        <patternFill patternType="solid">
          <fgColor indexed="64"/>
          <bgColor rgb="FFD3A77B"/>
        </patternFill>
      </fill>
    </dxf>
    <dxf>
      <font>
        <color rgb="FF996633"/>
        <family val="2"/>
      </font>
      <fill>
        <patternFill patternType="solid">
          <fgColor indexed="64"/>
          <bgColor rgb="FFD3A77B"/>
        </patternFill>
      </fill>
    </dxf>
    <dxf>
      <font>
        <color rgb="FF996633"/>
        <family val="2"/>
      </font>
      <fill>
        <patternFill patternType="solid">
          <fgColor indexed="64"/>
          <bgColor rgb="FFD3A77B"/>
        </patternFill>
      </fill>
    </dxf>
    <dxf>
      <font>
        <color rgb="FF996633"/>
        <family val="2"/>
      </font>
      <fill>
        <patternFill patternType="solid">
          <fgColor indexed="64"/>
          <bgColor rgb="FFD3A77B"/>
        </patternFill>
      </fill>
    </dxf>
    <dxf>
      <alignment horizontal="center"/>
    </dxf>
    <dxf>
      <alignment horizontal="center"/>
    </dxf>
    <dxf>
      <alignment horizontal="center"/>
    </dxf>
    <dxf>
      <alignment horizontal="center"/>
    </dxf>
    <dxf>
      <alignment horizontal="center"/>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alignment horizontal="center"/>
    </dxf>
    <dxf>
      <alignment horizontal="center"/>
    </dxf>
    <dxf>
      <alignment horizontal="center"/>
    </dxf>
    <dxf>
      <alignment horizontal="center"/>
    </dxf>
    <dxf>
      <alignment horizontal="center"/>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color rgb="FF996633"/>
      </font>
    </dxf>
    <dxf>
      <font>
        <color rgb="FF996633"/>
      </font>
    </dxf>
    <dxf>
      <font>
        <color rgb="FF996633"/>
      </font>
    </dxf>
    <dxf>
      <font>
        <color rgb="FF996633"/>
      </font>
    </dxf>
    <dxf>
      <fill>
        <patternFill>
          <bgColor rgb="FFD3A77B"/>
        </patternFill>
      </fill>
    </dxf>
    <dxf>
      <fill>
        <patternFill>
          <bgColor rgb="FFD3A77B"/>
        </patternFill>
      </fill>
    </dxf>
    <dxf>
      <fill>
        <patternFill>
          <bgColor rgb="FFD3A77B"/>
        </patternFill>
      </fill>
    </dxf>
    <dxf>
      <fill>
        <patternFill>
          <bgColor rgb="FFD3A77B"/>
        </patternFill>
      </fill>
    </dxf>
    <dxf>
      <font>
        <color rgb="FFD3A77B"/>
      </font>
    </dxf>
    <dxf>
      <font>
        <color rgb="FFD3A77B"/>
      </font>
    </dxf>
    <dxf>
      <font>
        <color rgb="FFD3A77B"/>
      </font>
    </dxf>
    <dxf>
      <font>
        <color rgb="FFD3A77B"/>
      </font>
    </dxf>
    <dxf>
      <fill>
        <patternFill>
          <bgColor rgb="FF996633"/>
        </patternFill>
      </fill>
    </dxf>
    <dxf>
      <fill>
        <patternFill>
          <bgColor rgb="FF996633"/>
        </patternFill>
      </fill>
    </dxf>
    <dxf>
      <fill>
        <patternFill>
          <bgColor rgb="FF996633"/>
        </patternFill>
      </fill>
    </dxf>
    <dxf>
      <fill>
        <patternFill>
          <bgColor rgb="FF996633"/>
        </patternFill>
      </fill>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sz val="12"/>
      </font>
    </dxf>
    <dxf>
      <font>
        <sz val="12"/>
      </font>
    </dxf>
    <dxf>
      <font>
        <sz val="12"/>
      </font>
    </dxf>
    <dxf>
      <font>
        <sz val="12"/>
      </font>
    </dxf>
    <dxf>
      <font>
        <color rgb="FF996633"/>
      </font>
    </dxf>
    <dxf>
      <font>
        <color rgb="FF996633"/>
      </font>
    </dxf>
    <dxf>
      <font>
        <color rgb="FF996633"/>
      </font>
    </dxf>
    <dxf>
      <font>
        <color rgb="FF996633"/>
      </font>
    </dxf>
    <dxf>
      <fill>
        <patternFill>
          <bgColor rgb="FFD3A77B"/>
        </patternFill>
      </fill>
    </dxf>
    <dxf>
      <fill>
        <patternFill>
          <bgColor rgb="FFD3A77B"/>
        </patternFill>
      </fill>
    </dxf>
    <dxf>
      <fill>
        <patternFill>
          <bgColor rgb="FFD3A77B"/>
        </patternFill>
      </fill>
    </dxf>
    <dxf>
      <fill>
        <patternFill>
          <bgColor rgb="FFD3A77B"/>
        </patternFill>
      </fill>
    </dxf>
    <dxf>
      <font>
        <color rgb="FFD3A77B"/>
      </font>
    </dxf>
    <dxf>
      <font>
        <color rgb="FFD3A77B"/>
      </font>
    </dxf>
    <dxf>
      <font>
        <color rgb="FFD3A77B"/>
      </font>
    </dxf>
    <dxf>
      <font>
        <color rgb="FFD3A77B"/>
      </font>
    </dxf>
    <dxf>
      <fill>
        <patternFill>
          <bgColor rgb="FF996633"/>
        </patternFill>
      </fill>
    </dxf>
    <dxf>
      <fill>
        <patternFill>
          <bgColor rgb="FF996633"/>
        </patternFill>
      </fill>
    </dxf>
    <dxf>
      <fill>
        <patternFill>
          <bgColor rgb="FF996633"/>
        </patternFill>
      </fill>
    </dxf>
    <dxf>
      <fill>
        <patternFill>
          <bgColor rgb="FF996633"/>
        </patternFill>
      </fill>
    </dxf>
    <dxf>
      <font>
        <color rgb="FF996633"/>
      </font>
    </dxf>
    <dxf>
      <font>
        <color rgb="FF996633"/>
      </font>
    </dxf>
    <dxf>
      <font>
        <color rgb="FF996633"/>
      </font>
    </dxf>
    <dxf>
      <font>
        <color rgb="FF996633"/>
      </font>
    </dxf>
    <dxf>
      <fill>
        <patternFill>
          <bgColor rgb="FF996633"/>
        </patternFill>
      </fill>
    </dxf>
    <dxf>
      <fill>
        <patternFill>
          <bgColor rgb="FF996633"/>
        </patternFill>
      </fill>
    </dxf>
    <dxf>
      <fill>
        <patternFill>
          <bgColor rgb="FF996633"/>
        </patternFill>
      </fill>
    </dxf>
    <dxf>
      <fill>
        <patternFill>
          <bgColor rgb="FF996633"/>
        </patternFill>
      </fill>
    </dxf>
    <dxf>
      <font>
        <color rgb="FFD3A77B"/>
      </font>
    </dxf>
    <dxf>
      <font>
        <color rgb="FFD3A77B"/>
      </font>
    </dxf>
    <dxf>
      <font>
        <color rgb="FFD3A77B"/>
      </font>
    </dxf>
    <dxf>
      <font>
        <color rgb="FFD3A77B"/>
      </font>
    </dxf>
    <dxf>
      <fill>
        <patternFill patternType="solid">
          <bgColor rgb="FF996633"/>
        </patternFill>
      </fill>
    </dxf>
    <dxf>
      <fill>
        <patternFill patternType="solid">
          <bgColor rgb="FF996633"/>
        </patternFill>
      </fill>
    </dxf>
    <dxf>
      <fill>
        <patternFill patternType="solid">
          <bgColor rgb="FF996633"/>
        </patternFill>
      </fill>
    </dxf>
    <dxf>
      <fill>
        <patternFill patternType="solid">
          <bgColor rgb="FF996633"/>
        </patternFill>
      </fill>
    </dxf>
    <dxf>
      <font>
        <color rgb="FF996633"/>
      </font>
    </dxf>
    <dxf>
      <font>
        <color rgb="FF996633"/>
      </font>
    </dxf>
    <dxf>
      <font>
        <color rgb="FF996633"/>
      </font>
    </dxf>
    <dxf>
      <font>
        <color rgb="FF996633"/>
      </font>
    </dxf>
    <dxf>
      <font>
        <color rgb="FF996633"/>
      </font>
    </dxf>
    <dxf>
      <fill>
        <patternFill>
          <bgColor rgb="FFD3A77B"/>
        </patternFill>
      </fill>
    </dxf>
    <dxf>
      <fill>
        <patternFill>
          <bgColor rgb="FFD3A77B"/>
        </patternFill>
      </fill>
    </dxf>
    <dxf>
      <fill>
        <patternFill>
          <bgColor rgb="FFD3A77B"/>
        </patternFill>
      </fill>
    </dxf>
    <dxf>
      <fill>
        <patternFill>
          <bgColor rgb="FFD3A77B"/>
        </patternFill>
      </fill>
    </dxf>
    <dxf>
      <fill>
        <patternFill>
          <bgColor rgb="FFD3A77B"/>
        </patternFill>
      </fill>
    </dxf>
    <dxf>
      <font>
        <color rgb="FFD3A77B"/>
      </font>
    </dxf>
    <dxf>
      <font>
        <color rgb="FFD3A77B"/>
      </font>
    </dxf>
    <dxf>
      <font>
        <color rgb="FFD3A77B"/>
      </font>
    </dxf>
    <dxf>
      <font>
        <color rgb="FFD3A77B"/>
      </font>
    </dxf>
    <dxf>
      <font>
        <color rgb="FFD3A77B"/>
      </font>
    </dxf>
    <dxf>
      <fill>
        <patternFill>
          <bgColor rgb="FF996633"/>
        </patternFill>
      </fill>
    </dxf>
    <dxf>
      <fill>
        <patternFill>
          <bgColor rgb="FF996633"/>
        </patternFill>
      </fill>
    </dxf>
    <dxf>
      <fill>
        <patternFill>
          <bgColor rgb="FF996633"/>
        </patternFill>
      </fill>
    </dxf>
    <dxf>
      <fill>
        <patternFill>
          <bgColor rgb="FF996633"/>
        </patternFill>
      </fill>
    </dxf>
    <dxf>
      <fill>
        <patternFill>
          <bgColor rgb="FF996633"/>
        </patternFill>
      </fill>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sz val="12"/>
      </font>
    </dxf>
    <dxf>
      <font>
        <sz val="12"/>
      </font>
    </dxf>
    <dxf>
      <font>
        <sz val="12"/>
      </font>
    </dxf>
    <dxf>
      <font>
        <sz val="12"/>
      </font>
    </dxf>
    <dxf>
      <font>
        <color rgb="FF996633"/>
      </font>
    </dxf>
    <dxf>
      <font>
        <color rgb="FF996633"/>
      </font>
    </dxf>
    <dxf>
      <font>
        <color rgb="FF996633"/>
      </font>
    </dxf>
    <dxf>
      <font>
        <color rgb="FF996633"/>
      </font>
    </dxf>
    <dxf>
      <fill>
        <patternFill>
          <bgColor rgb="FFD3A77B"/>
        </patternFill>
      </fill>
    </dxf>
    <dxf>
      <fill>
        <patternFill>
          <bgColor rgb="FFD3A77B"/>
        </patternFill>
      </fill>
    </dxf>
    <dxf>
      <fill>
        <patternFill>
          <bgColor rgb="FFD3A77B"/>
        </patternFill>
      </fill>
    </dxf>
    <dxf>
      <fill>
        <patternFill>
          <bgColor rgb="FFD3A77B"/>
        </patternFill>
      </fill>
    </dxf>
    <dxf>
      <font>
        <color rgb="FFD3A77B"/>
      </font>
    </dxf>
    <dxf>
      <font>
        <color rgb="FFD3A77B"/>
      </font>
    </dxf>
    <dxf>
      <font>
        <color rgb="FFD3A77B"/>
      </font>
    </dxf>
    <dxf>
      <font>
        <color rgb="FFD3A77B"/>
      </font>
    </dxf>
    <dxf>
      <fill>
        <patternFill>
          <bgColor rgb="FF996633"/>
        </patternFill>
      </fill>
    </dxf>
    <dxf>
      <fill>
        <patternFill>
          <bgColor rgb="FF996633"/>
        </patternFill>
      </fill>
    </dxf>
    <dxf>
      <fill>
        <patternFill>
          <bgColor rgb="FF996633"/>
        </patternFill>
      </fill>
    </dxf>
    <dxf>
      <fill>
        <patternFill>
          <bgColor rgb="FF996633"/>
        </patternFill>
      </fill>
    </dxf>
    <dxf>
      <font>
        <color rgb="FF996633"/>
      </font>
    </dxf>
    <dxf>
      <font>
        <color rgb="FF996633"/>
      </font>
    </dxf>
    <dxf>
      <font>
        <color rgb="FF996633"/>
      </font>
    </dxf>
    <dxf>
      <font>
        <color rgb="FF996633"/>
      </font>
    </dxf>
    <dxf>
      <fill>
        <patternFill>
          <bgColor rgb="FF996633"/>
        </patternFill>
      </fill>
    </dxf>
    <dxf>
      <fill>
        <patternFill>
          <bgColor rgb="FF996633"/>
        </patternFill>
      </fill>
    </dxf>
    <dxf>
      <fill>
        <patternFill>
          <bgColor rgb="FF996633"/>
        </patternFill>
      </fill>
    </dxf>
    <dxf>
      <fill>
        <patternFill>
          <bgColor rgb="FF996633"/>
        </patternFill>
      </fill>
    </dxf>
    <dxf>
      <font>
        <color rgb="FFD3A77B"/>
      </font>
    </dxf>
    <dxf>
      <font>
        <color rgb="FFD3A77B"/>
      </font>
    </dxf>
    <dxf>
      <font>
        <color rgb="FFD3A77B"/>
      </font>
    </dxf>
    <dxf>
      <font>
        <color rgb="FFD3A77B"/>
      </font>
    </dxf>
    <dxf>
      <fill>
        <patternFill patternType="solid">
          <bgColor rgb="FF996633"/>
        </patternFill>
      </fill>
    </dxf>
    <dxf>
      <fill>
        <patternFill patternType="solid">
          <bgColor rgb="FF996633"/>
        </patternFill>
      </fill>
    </dxf>
    <dxf>
      <fill>
        <patternFill patternType="solid">
          <bgColor rgb="FF996633"/>
        </patternFill>
      </fill>
    </dxf>
    <dxf>
      <fill>
        <patternFill patternType="solid">
          <bgColor rgb="FF996633"/>
        </patternFill>
      </fill>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sz val="12"/>
      </font>
    </dxf>
    <dxf>
      <font>
        <sz val="12"/>
      </font>
    </dxf>
    <dxf>
      <font>
        <sz val="12"/>
      </font>
    </dxf>
    <dxf>
      <font>
        <sz val="12"/>
      </font>
    </dxf>
    <dxf>
      <font>
        <sz val="12"/>
      </font>
    </dxf>
    <dxf>
      <font>
        <color rgb="FF996633"/>
      </font>
    </dxf>
    <dxf>
      <font>
        <color rgb="FF996633"/>
      </font>
    </dxf>
    <dxf>
      <font>
        <color rgb="FF996633"/>
      </font>
    </dxf>
    <dxf>
      <font>
        <color rgb="FF996633"/>
      </font>
    </dxf>
    <dxf>
      <font>
        <color rgb="FF996633"/>
      </font>
    </dxf>
    <dxf>
      <fill>
        <patternFill>
          <bgColor rgb="FFD3A77B"/>
        </patternFill>
      </fill>
    </dxf>
    <dxf>
      <fill>
        <patternFill>
          <bgColor rgb="FFD3A77B"/>
        </patternFill>
      </fill>
    </dxf>
    <dxf>
      <fill>
        <patternFill>
          <bgColor rgb="FFD3A77B"/>
        </patternFill>
      </fill>
    </dxf>
    <dxf>
      <fill>
        <patternFill>
          <bgColor rgb="FFD3A77B"/>
        </patternFill>
      </fill>
    </dxf>
    <dxf>
      <fill>
        <patternFill>
          <bgColor rgb="FFD3A77B"/>
        </patternFill>
      </fill>
    </dxf>
    <dxf>
      <font>
        <color rgb="FFD3A77B"/>
      </font>
    </dxf>
    <dxf>
      <font>
        <color rgb="FFD3A77B"/>
      </font>
    </dxf>
    <dxf>
      <font>
        <color rgb="FFD3A77B"/>
      </font>
    </dxf>
    <dxf>
      <font>
        <color rgb="FFD3A77B"/>
      </font>
    </dxf>
    <dxf>
      <font>
        <color rgb="FFD3A77B"/>
      </font>
    </dxf>
    <dxf>
      <fill>
        <patternFill>
          <bgColor rgb="FF996633"/>
        </patternFill>
      </fill>
    </dxf>
    <dxf>
      <fill>
        <patternFill>
          <bgColor rgb="FF996633"/>
        </patternFill>
      </fill>
    </dxf>
    <dxf>
      <fill>
        <patternFill>
          <bgColor rgb="FF996633"/>
        </patternFill>
      </fill>
    </dxf>
    <dxf>
      <fill>
        <patternFill>
          <bgColor rgb="FF996633"/>
        </patternFill>
      </fill>
    </dxf>
    <dxf>
      <fill>
        <patternFill>
          <bgColor rgb="FF996633"/>
        </patternFill>
      </fill>
    </dxf>
    <dxf>
      <font>
        <color rgb="FF996633"/>
      </font>
    </dxf>
    <dxf>
      <font>
        <color rgb="FF996633"/>
      </font>
    </dxf>
    <dxf>
      <font>
        <color rgb="FF996633"/>
      </font>
    </dxf>
    <dxf>
      <font>
        <color rgb="FF996633"/>
      </font>
    </dxf>
    <dxf>
      <font>
        <color rgb="FF996633"/>
      </font>
    </dxf>
    <dxf>
      <fill>
        <patternFill>
          <bgColor rgb="FF996633"/>
        </patternFill>
      </fill>
    </dxf>
    <dxf>
      <fill>
        <patternFill>
          <bgColor rgb="FF996633"/>
        </patternFill>
      </fill>
    </dxf>
    <dxf>
      <fill>
        <patternFill>
          <bgColor rgb="FF996633"/>
        </patternFill>
      </fill>
    </dxf>
    <dxf>
      <fill>
        <patternFill>
          <bgColor rgb="FF996633"/>
        </patternFill>
      </fill>
    </dxf>
    <dxf>
      <fill>
        <patternFill>
          <bgColor rgb="FF996633"/>
        </patternFill>
      </fill>
    </dxf>
    <dxf>
      <font>
        <color rgb="FFD3A77B"/>
      </font>
    </dxf>
    <dxf>
      <font>
        <color rgb="FFD3A77B"/>
      </font>
    </dxf>
    <dxf>
      <font>
        <color rgb="FFD3A77B"/>
      </font>
    </dxf>
    <dxf>
      <font>
        <color rgb="FFD3A77B"/>
      </font>
    </dxf>
    <dxf>
      <font>
        <color rgb="FFD3A77B"/>
      </font>
    </dxf>
    <dxf>
      <fill>
        <patternFill patternType="solid">
          <bgColor rgb="FF996633"/>
        </patternFill>
      </fill>
    </dxf>
    <dxf>
      <fill>
        <patternFill patternType="solid">
          <bgColor rgb="FF996633"/>
        </patternFill>
      </fill>
    </dxf>
    <dxf>
      <fill>
        <patternFill patternType="solid">
          <bgColor rgb="FF996633"/>
        </patternFill>
      </fill>
    </dxf>
    <dxf>
      <fill>
        <patternFill patternType="solid">
          <bgColor rgb="FF996633"/>
        </patternFill>
      </fill>
    </dxf>
    <dxf>
      <fill>
        <patternFill patternType="solid">
          <bgColor rgb="FF996633"/>
        </patternFill>
      </fill>
    </dxf>
    <dxf>
      <alignment horizontal="center"/>
    </dxf>
    <dxf>
      <alignment horizontal="center"/>
    </dxf>
    <dxf>
      <alignment horizontal="center"/>
    </dxf>
    <dxf>
      <alignment horizontal="center"/>
    </dxf>
    <dxf>
      <alignment horizontal="center"/>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alignment horizontal="center"/>
    </dxf>
    <dxf>
      <alignment horizontal="center"/>
    </dxf>
    <dxf>
      <alignment horizontal="center"/>
    </dxf>
    <dxf>
      <alignment horizontal="center"/>
    </dxf>
    <dxf>
      <alignment horizontal="center"/>
    </dxf>
    <dxf>
      <alignment vertical="top"/>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font>
        <b/>
        <sz val="12"/>
        <color rgb="FF996633"/>
        <family val="2"/>
      </font>
      <fill>
        <patternFill patternType="solid">
          <fgColor indexed="64"/>
          <bgColor rgb="FFD3A77B"/>
        </patternFill>
      </fill>
    </dxf>
    <dxf>
      <numFmt numFmtId="13" formatCode="0%"/>
    </dxf>
    <dxf>
      <numFmt numFmtId="14" formatCode="0.00%"/>
    </dxf>
    <dxf>
      <numFmt numFmtId="13" formatCode="0%"/>
    </dxf>
    <dxf>
      <numFmt numFmtId="13" formatCode="0%"/>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sz val="12"/>
      </font>
    </dxf>
    <dxf>
      <font>
        <sz val="12"/>
      </font>
    </dxf>
    <dxf>
      <font>
        <b/>
      </font>
    </dxf>
    <dxf>
      <font>
        <b/>
      </font>
    </dxf>
    <dxf>
      <font>
        <color rgb="FF996633"/>
      </font>
    </dxf>
    <dxf>
      <font>
        <color rgb="FF996633"/>
      </font>
    </dxf>
    <dxf>
      <font>
        <color rgb="FF996633"/>
      </font>
    </dxf>
    <dxf>
      <font>
        <color rgb="FF996633"/>
      </font>
    </dxf>
    <dxf>
      <font>
        <color rgb="FF996633"/>
      </font>
    </dxf>
    <dxf>
      <fill>
        <patternFill patternType="solid">
          <bgColor rgb="FFD3A77B"/>
        </patternFill>
      </fill>
    </dxf>
    <dxf>
      <fill>
        <patternFill patternType="solid">
          <bgColor rgb="FFD3A77B"/>
        </patternFill>
      </fill>
    </dxf>
    <dxf>
      <fill>
        <patternFill patternType="solid">
          <bgColor rgb="FFD3A77B"/>
        </patternFill>
      </fill>
    </dxf>
    <dxf>
      <fill>
        <patternFill patternType="solid">
          <bgColor rgb="FFD3A77B"/>
        </patternFill>
      </fill>
    </dxf>
    <dxf>
      <fill>
        <patternFill patternType="solid">
          <bgColor rgb="FFD3A77B"/>
        </patternFill>
      </fill>
    </dxf>
    <dxf>
      <font>
        <b/>
        <i val="0"/>
        <sz val="14"/>
        <color rgb="FFFFC000"/>
        <name val="Calibri"/>
        <family val="2"/>
        <scheme val="minor"/>
      </font>
      <fill>
        <patternFill>
          <bgColor rgb="FF996633"/>
        </patternFill>
      </fill>
      <border>
        <left style="thin">
          <color rgb="FFD3A77B"/>
        </left>
        <right style="thin">
          <color rgb="FFD3A77B"/>
        </right>
        <top style="thin">
          <color rgb="FFD3A77B"/>
        </top>
        <bottom style="thin">
          <color rgb="FFD3A77B"/>
        </bottom>
      </border>
    </dxf>
    <dxf>
      <font>
        <b/>
        <i val="0"/>
        <color rgb="FFD3A77B"/>
        <name val="Calibri"/>
        <family val="2"/>
        <scheme val="minor"/>
      </font>
      <fill>
        <patternFill>
          <bgColor rgb="FF996633"/>
        </patternFill>
      </fill>
      <border>
        <left style="thin">
          <color rgb="FFD3A77B"/>
        </left>
        <right style="thin">
          <color rgb="FFD3A77B"/>
        </right>
        <top style="thin">
          <color rgb="FFD3A77B"/>
        </top>
        <bottom style="thin">
          <color rgb="FFD3A77B"/>
        </bottom>
      </border>
    </dxf>
    <dxf>
      <font>
        <b/>
        <i val="0"/>
        <sz val="10"/>
        <color rgb="FF996633"/>
        <name val="Calibri"/>
        <family val="2"/>
        <scheme val="minor"/>
      </font>
    </dxf>
  </dxfs>
  <tableStyles count="2" defaultTableStyle="TableStyleMedium2" defaultPivotStyle="PivotStyleLight16">
    <tableStyle name="Slicer Style 1" pivot="0" table="0" count="1" xr9:uid="{DBC24B11-3D8B-4070-816C-B0221D4EFF72}">
      <tableStyleElement type="wholeTable" dxfId="305"/>
    </tableStyle>
    <tableStyle name="Slicer Style 2" pivot="0" table="0" count="6" xr9:uid="{18AA919E-0CE0-46F3-9F38-6C05EE1F8024}">
      <tableStyleElement type="wholeTable" dxfId="304"/>
      <tableStyleElement type="headerRow" dxfId="303"/>
    </tableStyle>
  </tableStyles>
  <colors>
    <mruColors>
      <color rgb="FF996633"/>
      <color rgb="FFCE9D6C"/>
      <color rgb="FFD3A77B"/>
      <color rgb="FFD76213"/>
      <color rgb="FFCC9900"/>
      <color rgb="FFCC6600"/>
    </mruColors>
  </colors>
  <extLst>
    <ext xmlns:x14="http://schemas.microsoft.com/office/spreadsheetml/2009/9/main" uri="{46F421CA-312F-682f-3DD2-61675219B42D}">
      <x14:dxfs count="4">
        <dxf>
          <font>
            <b/>
            <i val="0"/>
            <strike val="0"/>
            <sz val="10"/>
            <color rgb="FFFFC000"/>
            <name val="Calibri"/>
            <family val="2"/>
            <scheme val="minor"/>
          </font>
          <fill>
            <patternFill>
              <bgColor rgb="FF996633"/>
            </patternFill>
          </fill>
          <border>
            <left style="thin">
              <color rgb="FFD3A77B"/>
            </left>
            <right style="thin">
              <color rgb="FFD3A77B"/>
            </right>
            <top style="thin">
              <color rgb="FFD3A77B"/>
            </top>
            <bottom style="thin">
              <color rgb="FFD3A77B"/>
            </bottom>
          </border>
        </dxf>
        <dxf>
          <font>
            <b/>
            <i val="0"/>
            <strike val="0"/>
            <sz val="10"/>
            <color rgb="FFFFC000"/>
            <name val="Calibri"/>
            <family val="2"/>
            <scheme val="minor"/>
          </font>
          <fill>
            <patternFill>
              <bgColor rgb="FF996633"/>
            </patternFill>
          </fill>
          <border>
            <left style="thin">
              <color rgb="FFD3A77B"/>
            </left>
            <right style="thin">
              <color rgb="FFD3A77B"/>
            </right>
            <top style="thin">
              <color rgb="FFD3A77B"/>
            </top>
            <bottom style="thin">
              <color rgb="FFD3A77B"/>
            </bottom>
          </border>
        </dxf>
        <dxf>
          <font>
            <strike/>
          </font>
          <fill>
            <patternFill>
              <bgColor rgb="FF996633"/>
            </patternFill>
          </fill>
          <border>
            <left style="thin">
              <color rgb="FFD3A77B"/>
            </left>
            <right style="thin">
              <color rgb="FFD3A77B"/>
            </right>
            <top style="thin">
              <color rgb="FFD3A77B"/>
            </top>
            <bottom style="thin">
              <color rgb="FFD3A77B"/>
            </bottom>
          </border>
        </dxf>
        <dxf>
          <font>
            <b/>
            <i val="0"/>
            <strike/>
            <sz val="10"/>
            <color rgb="FFD3A77B"/>
            <name val="Calibri"/>
            <family val="2"/>
            <scheme val="minor"/>
          </font>
          <fill>
            <patternFill>
              <bgColor rgb="FF996633"/>
            </patternFill>
          </fill>
        </dxf>
      </x14:dxfs>
    </ext>
    <ext xmlns:x14="http://schemas.microsoft.com/office/spreadsheetml/2009/9/main" uri="{EB79DEF2-80B8-43e5-95BD-54CBDDF9020C}">
      <x14:slicerStyles defaultSlicerStyle="Slicer Style 2">
        <x14:slicerStyle name="Slicer Style 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tables!PivotTable10</c:name>
    <c:fmtId val="35"/>
  </c:pivotSource>
  <c:chart>
    <c:title>
      <c:tx>
        <c:rich>
          <a:bodyPr rot="0" spcFirstLastPara="1" vertOverflow="ellipsis" vert="horz" wrap="square" anchor="ctr" anchorCtr="1"/>
          <a:lstStyle/>
          <a:p>
            <a:pPr>
              <a:defRPr sz="1600" b="1" i="0" u="none" strike="noStrike" kern="1200" spc="0" baseline="0">
                <a:solidFill>
                  <a:srgbClr val="D3A77B"/>
                </a:solidFill>
                <a:latin typeface="+mn-lt"/>
                <a:ea typeface="+mn-ea"/>
                <a:cs typeface="+mn-cs"/>
              </a:defRPr>
            </a:pPr>
            <a:r>
              <a:rPr lang="en-US" sz="1600" b="1">
                <a:solidFill>
                  <a:srgbClr val="D3A77B"/>
                </a:solidFill>
              </a:rPr>
              <a:t>Sales</a:t>
            </a:r>
            <a:r>
              <a:rPr lang="en-US" sz="1600" b="1" baseline="0">
                <a:solidFill>
                  <a:srgbClr val="D3A77B"/>
                </a:solidFill>
              </a:rPr>
              <a:t> and Expenses of Products</a:t>
            </a:r>
            <a:endParaRPr lang="en-US" sz="1600" b="1">
              <a:solidFill>
                <a:srgbClr val="D3A77B"/>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D3A77B"/>
              </a:solidFill>
              <a:latin typeface="+mn-lt"/>
              <a:ea typeface="+mn-ea"/>
              <a:cs typeface="+mn-cs"/>
            </a:defRPr>
          </a:pPr>
          <a:endParaRPr lang="en-US"/>
        </a:p>
      </c:txPr>
    </c:title>
    <c:autoTitleDeleted val="0"/>
    <c:pivotFmts>
      <c:pivotFmt>
        <c:idx val="0"/>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66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7621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7621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7621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7621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7621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7621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tables'!$K$28</c:f>
              <c:strCache>
                <c:ptCount val="1"/>
                <c:pt idx="0">
                  <c:v>Product Sales</c:v>
                </c:pt>
              </c:strCache>
            </c:strRef>
          </c:tx>
          <c:spPr>
            <a:solidFill>
              <a:srgbClr val="D7621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7621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tables'!$J$29:$J$41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tables'!$K$29:$K$41</c:f>
              <c:numCache>
                <c:formatCode>General</c:formatCode>
                <c:ptCount val="13"/>
                <c:pt idx="0">
                  <c:v>6744</c:v>
                </c:pt>
                <c:pt idx="1">
                  <c:v>6781</c:v>
                </c:pt>
                <c:pt idx="2">
                  <c:v>8342</c:v>
                </c:pt>
                <c:pt idx="3">
                  <c:v>8520</c:v>
                </c:pt>
                <c:pt idx="4">
                  <c:v>8665</c:v>
                </c:pt>
                <c:pt idx="5">
                  <c:v>14831</c:v>
                </c:pt>
                <c:pt idx="6">
                  <c:v>16546</c:v>
                </c:pt>
                <c:pt idx="7">
                  <c:v>17758</c:v>
                </c:pt>
                <c:pt idx="8">
                  <c:v>18888</c:v>
                </c:pt>
                <c:pt idx="9">
                  <c:v>19295</c:v>
                </c:pt>
                <c:pt idx="10">
                  <c:v>21716</c:v>
                </c:pt>
                <c:pt idx="11">
                  <c:v>24048</c:v>
                </c:pt>
                <c:pt idx="12">
                  <c:v>30761</c:v>
                </c:pt>
              </c:numCache>
            </c:numRef>
          </c:val>
          <c:extLst>
            <c:ext xmlns:c16="http://schemas.microsoft.com/office/drawing/2014/chart" uri="{C3380CC4-5D6E-409C-BE32-E72D297353CC}">
              <c16:uniqueId val="{00000007-7009-440B-ACC8-088420305AB6}"/>
            </c:ext>
          </c:extLst>
        </c:ser>
        <c:ser>
          <c:idx val="1"/>
          <c:order val="1"/>
          <c:tx>
            <c:strRef>
              <c:f>'Pivot tables'!$L$28</c:f>
              <c:strCache>
                <c:ptCount val="1"/>
                <c:pt idx="0">
                  <c:v>Product Expenses</c:v>
                </c:pt>
              </c:strCache>
            </c:strRef>
          </c:tx>
          <c:spPr>
            <a:solidFill>
              <a:srgbClr val="D3A7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tables'!$J$29:$J$41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tables'!$L$29:$L$41</c:f>
              <c:numCache>
                <c:formatCode>General</c:formatCode>
                <c:ptCount val="13"/>
                <c:pt idx="0">
                  <c:v>4482</c:v>
                </c:pt>
                <c:pt idx="1">
                  <c:v>6652</c:v>
                </c:pt>
                <c:pt idx="2">
                  <c:v>8460</c:v>
                </c:pt>
                <c:pt idx="3">
                  <c:v>9986</c:v>
                </c:pt>
                <c:pt idx="4">
                  <c:v>7510</c:v>
                </c:pt>
                <c:pt idx="5">
                  <c:v>14480</c:v>
                </c:pt>
                <c:pt idx="6">
                  <c:v>13628</c:v>
                </c:pt>
                <c:pt idx="7">
                  <c:v>13926</c:v>
                </c:pt>
                <c:pt idx="8">
                  <c:v>15038</c:v>
                </c:pt>
                <c:pt idx="9">
                  <c:v>16092</c:v>
                </c:pt>
                <c:pt idx="10">
                  <c:v>22150</c:v>
                </c:pt>
                <c:pt idx="11">
                  <c:v>21058</c:v>
                </c:pt>
                <c:pt idx="12">
                  <c:v>23540</c:v>
                </c:pt>
              </c:numCache>
            </c:numRef>
          </c:val>
          <c:extLst>
            <c:ext xmlns:c16="http://schemas.microsoft.com/office/drawing/2014/chart" uri="{C3380CC4-5D6E-409C-BE32-E72D297353CC}">
              <c16:uniqueId val="{00000008-7009-440B-ACC8-088420305AB6}"/>
            </c:ext>
          </c:extLst>
        </c:ser>
        <c:dLbls>
          <c:dLblPos val="outEnd"/>
          <c:showLegendKey val="0"/>
          <c:showVal val="1"/>
          <c:showCatName val="0"/>
          <c:showSerName val="0"/>
          <c:showPercent val="0"/>
          <c:showBubbleSize val="0"/>
        </c:dLbls>
        <c:gapWidth val="100"/>
        <c:axId val="1734835983"/>
        <c:axId val="1734836463"/>
      </c:barChart>
      <c:catAx>
        <c:axId val="173483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734836463"/>
        <c:crosses val="autoZero"/>
        <c:auto val="1"/>
        <c:lblAlgn val="ctr"/>
        <c:lblOffset val="100"/>
        <c:noMultiLvlLbl val="0"/>
      </c:catAx>
      <c:valAx>
        <c:axId val="1734836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734835983"/>
        <c:crosses val="autoZero"/>
        <c:crossBetween val="between"/>
        <c:majorUnit val="1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810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D3A77B"/>
                </a:solidFill>
                <a:latin typeface="+mn-lt"/>
                <a:ea typeface="+mn-ea"/>
                <a:cs typeface="+mn-cs"/>
              </a:defRPr>
            </a:pPr>
            <a:r>
              <a:rPr lang="en-US" sz="1600" b="1">
                <a:solidFill>
                  <a:srgbClr val="D3A77B"/>
                </a:solidFill>
              </a:rPr>
              <a:t>Relationship</a:t>
            </a:r>
            <a:r>
              <a:rPr lang="en-US" sz="1600" b="1" baseline="0">
                <a:solidFill>
                  <a:srgbClr val="D3A77B"/>
                </a:solidFill>
              </a:rPr>
              <a:t> of Sales and COGS across stores</a:t>
            </a:r>
            <a:endParaRPr lang="en-US" sz="1600" b="1">
              <a:solidFill>
                <a:srgbClr val="D3A77B"/>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D3A77B"/>
              </a:solidFill>
              <a:latin typeface="+mn-lt"/>
              <a:ea typeface="+mn-ea"/>
              <a:cs typeface="+mn-cs"/>
            </a:defRPr>
          </a:pPr>
          <a:endParaRPr lang="en-US"/>
        </a:p>
      </c:txPr>
    </c:title>
    <c:autoTitleDeleted val="0"/>
    <c:plotArea>
      <c:layout/>
      <c:scatterChart>
        <c:scatterStyle val="lineMarker"/>
        <c:varyColors val="0"/>
        <c:ser>
          <c:idx val="0"/>
          <c:order val="0"/>
          <c:tx>
            <c:strRef>
              <c:f>Map!$D$1</c:f>
              <c:strCache>
                <c:ptCount val="1"/>
                <c:pt idx="0">
                  <c:v>Sales</c:v>
                </c:pt>
              </c:strCache>
            </c:strRef>
          </c:tx>
          <c:spPr>
            <a:ln w="19050" cap="rnd">
              <a:noFill/>
              <a:round/>
            </a:ln>
            <a:effectLst/>
          </c:spPr>
          <c:marker>
            <c:symbol val="circle"/>
            <c:size val="5"/>
            <c:spPr>
              <a:solidFill>
                <a:schemeClr val="accent2"/>
              </a:solidFill>
              <a:ln w="9525">
                <a:solidFill>
                  <a:schemeClr val="accent2"/>
                </a:solidFill>
              </a:ln>
              <a:effectLst/>
            </c:spPr>
          </c:marker>
          <c:xVal>
            <c:numRef>
              <c:f>Map!$C$2:$C$1063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Map!$D$2:$D$1063</c:f>
              <c:numCache>
                <c:formatCode>"$"#,##0</c:formatCode>
                <c:ptCount val="1062"/>
                <c:pt idx="0">
                  <c:v>122</c:v>
                </c:pt>
                <c:pt idx="1">
                  <c:v>123</c:v>
                </c:pt>
                <c:pt idx="2">
                  <c:v>107</c:v>
                </c:pt>
                <c:pt idx="3">
                  <c:v>94</c:v>
                </c:pt>
                <c:pt idx="4">
                  <c:v>182</c:v>
                </c:pt>
                <c:pt idx="5">
                  <c:v>43</c:v>
                </c:pt>
                <c:pt idx="6">
                  <c:v>111</c:v>
                </c:pt>
                <c:pt idx="7">
                  <c:v>66</c:v>
                </c:pt>
                <c:pt idx="8">
                  <c:v>68</c:v>
                </c:pt>
                <c:pt idx="9">
                  <c:v>99</c:v>
                </c:pt>
                <c:pt idx="10">
                  <c:v>120</c:v>
                </c:pt>
                <c:pt idx="11">
                  <c:v>114</c:v>
                </c:pt>
                <c:pt idx="12">
                  <c:v>109</c:v>
                </c:pt>
                <c:pt idx="13">
                  <c:v>144</c:v>
                </c:pt>
                <c:pt idx="14">
                  <c:v>77</c:v>
                </c:pt>
                <c:pt idx="15">
                  <c:v>120</c:v>
                </c:pt>
                <c:pt idx="16">
                  <c:v>109</c:v>
                </c:pt>
                <c:pt idx="17">
                  <c:v>118</c:v>
                </c:pt>
                <c:pt idx="18">
                  <c:v>120</c:v>
                </c:pt>
                <c:pt idx="19">
                  <c:v>119</c:v>
                </c:pt>
                <c:pt idx="20">
                  <c:v>99</c:v>
                </c:pt>
                <c:pt idx="21">
                  <c:v>205</c:v>
                </c:pt>
                <c:pt idx="22">
                  <c:v>218</c:v>
                </c:pt>
                <c:pt idx="23">
                  <c:v>92</c:v>
                </c:pt>
                <c:pt idx="24">
                  <c:v>123</c:v>
                </c:pt>
                <c:pt idx="25">
                  <c:v>92</c:v>
                </c:pt>
                <c:pt idx="26">
                  <c:v>120</c:v>
                </c:pt>
                <c:pt idx="27">
                  <c:v>164</c:v>
                </c:pt>
                <c:pt idx="28">
                  <c:v>114</c:v>
                </c:pt>
                <c:pt idx="29">
                  <c:v>124</c:v>
                </c:pt>
                <c:pt idx="30">
                  <c:v>123</c:v>
                </c:pt>
                <c:pt idx="31">
                  <c:v>125</c:v>
                </c:pt>
                <c:pt idx="32">
                  <c:v>88</c:v>
                </c:pt>
                <c:pt idx="33">
                  <c:v>81</c:v>
                </c:pt>
                <c:pt idx="34">
                  <c:v>78</c:v>
                </c:pt>
                <c:pt idx="35">
                  <c:v>88</c:v>
                </c:pt>
                <c:pt idx="36">
                  <c:v>120</c:v>
                </c:pt>
                <c:pt idx="37">
                  <c:v>121</c:v>
                </c:pt>
                <c:pt idx="38">
                  <c:v>113</c:v>
                </c:pt>
                <c:pt idx="39">
                  <c:v>109</c:v>
                </c:pt>
                <c:pt idx="40">
                  <c:v>106</c:v>
                </c:pt>
                <c:pt idx="41">
                  <c:v>141</c:v>
                </c:pt>
                <c:pt idx="42">
                  <c:v>121</c:v>
                </c:pt>
                <c:pt idx="43">
                  <c:v>121</c:v>
                </c:pt>
                <c:pt idx="44">
                  <c:v>113</c:v>
                </c:pt>
                <c:pt idx="45">
                  <c:v>109</c:v>
                </c:pt>
                <c:pt idx="46">
                  <c:v>115</c:v>
                </c:pt>
                <c:pt idx="47">
                  <c:v>90</c:v>
                </c:pt>
                <c:pt idx="48">
                  <c:v>147</c:v>
                </c:pt>
                <c:pt idx="49">
                  <c:v>99</c:v>
                </c:pt>
                <c:pt idx="50">
                  <c:v>133</c:v>
                </c:pt>
                <c:pt idx="51">
                  <c:v>112</c:v>
                </c:pt>
                <c:pt idx="52">
                  <c:v>127</c:v>
                </c:pt>
                <c:pt idx="53">
                  <c:v>145</c:v>
                </c:pt>
                <c:pt idx="54">
                  <c:v>176</c:v>
                </c:pt>
                <c:pt idx="55">
                  <c:v>127</c:v>
                </c:pt>
                <c:pt idx="56">
                  <c:v>101</c:v>
                </c:pt>
                <c:pt idx="57">
                  <c:v>133</c:v>
                </c:pt>
                <c:pt idx="58">
                  <c:v>77</c:v>
                </c:pt>
                <c:pt idx="59">
                  <c:v>85</c:v>
                </c:pt>
                <c:pt idx="60">
                  <c:v>82</c:v>
                </c:pt>
                <c:pt idx="61">
                  <c:v>122</c:v>
                </c:pt>
                <c:pt idx="62">
                  <c:v>131</c:v>
                </c:pt>
                <c:pt idx="63">
                  <c:v>118</c:v>
                </c:pt>
                <c:pt idx="64">
                  <c:v>88</c:v>
                </c:pt>
                <c:pt idx="65">
                  <c:v>118</c:v>
                </c:pt>
                <c:pt idx="66">
                  <c:v>107</c:v>
                </c:pt>
                <c:pt idx="67">
                  <c:v>160</c:v>
                </c:pt>
                <c:pt idx="68">
                  <c:v>153</c:v>
                </c:pt>
                <c:pt idx="69">
                  <c:v>139</c:v>
                </c:pt>
                <c:pt idx="70">
                  <c:v>160</c:v>
                </c:pt>
                <c:pt idx="71">
                  <c:v>131</c:v>
                </c:pt>
                <c:pt idx="72">
                  <c:v>130</c:v>
                </c:pt>
                <c:pt idx="73">
                  <c:v>131</c:v>
                </c:pt>
                <c:pt idx="74">
                  <c:v>114</c:v>
                </c:pt>
                <c:pt idx="75">
                  <c:v>100</c:v>
                </c:pt>
                <c:pt idx="76">
                  <c:v>194</c:v>
                </c:pt>
                <c:pt idx="77">
                  <c:v>46</c:v>
                </c:pt>
                <c:pt idx="78">
                  <c:v>118</c:v>
                </c:pt>
                <c:pt idx="79">
                  <c:v>70</c:v>
                </c:pt>
                <c:pt idx="80">
                  <c:v>72</c:v>
                </c:pt>
                <c:pt idx="81">
                  <c:v>106</c:v>
                </c:pt>
                <c:pt idx="82">
                  <c:v>128</c:v>
                </c:pt>
                <c:pt idx="83">
                  <c:v>121</c:v>
                </c:pt>
                <c:pt idx="84">
                  <c:v>116</c:v>
                </c:pt>
                <c:pt idx="85">
                  <c:v>153</c:v>
                </c:pt>
                <c:pt idx="86">
                  <c:v>82</c:v>
                </c:pt>
                <c:pt idx="87">
                  <c:v>128</c:v>
                </c:pt>
                <c:pt idx="88">
                  <c:v>116</c:v>
                </c:pt>
                <c:pt idx="89">
                  <c:v>126</c:v>
                </c:pt>
                <c:pt idx="90">
                  <c:v>128</c:v>
                </c:pt>
                <c:pt idx="91">
                  <c:v>127</c:v>
                </c:pt>
                <c:pt idx="92">
                  <c:v>106</c:v>
                </c:pt>
                <c:pt idx="93">
                  <c:v>218</c:v>
                </c:pt>
                <c:pt idx="94">
                  <c:v>232</c:v>
                </c:pt>
                <c:pt idx="95">
                  <c:v>98</c:v>
                </c:pt>
                <c:pt idx="96">
                  <c:v>131</c:v>
                </c:pt>
                <c:pt idx="97">
                  <c:v>98</c:v>
                </c:pt>
                <c:pt idx="98">
                  <c:v>128</c:v>
                </c:pt>
                <c:pt idx="99">
                  <c:v>175</c:v>
                </c:pt>
                <c:pt idx="100">
                  <c:v>121</c:v>
                </c:pt>
                <c:pt idx="101">
                  <c:v>132</c:v>
                </c:pt>
                <c:pt idx="102">
                  <c:v>131</c:v>
                </c:pt>
                <c:pt idx="103">
                  <c:v>133</c:v>
                </c:pt>
                <c:pt idx="104">
                  <c:v>94</c:v>
                </c:pt>
                <c:pt idx="105">
                  <c:v>86</c:v>
                </c:pt>
                <c:pt idx="106">
                  <c:v>83</c:v>
                </c:pt>
                <c:pt idx="107">
                  <c:v>94</c:v>
                </c:pt>
                <c:pt idx="108">
                  <c:v>128</c:v>
                </c:pt>
                <c:pt idx="109">
                  <c:v>129</c:v>
                </c:pt>
                <c:pt idx="110">
                  <c:v>120</c:v>
                </c:pt>
                <c:pt idx="111">
                  <c:v>116</c:v>
                </c:pt>
                <c:pt idx="112">
                  <c:v>113</c:v>
                </c:pt>
                <c:pt idx="113">
                  <c:v>150</c:v>
                </c:pt>
                <c:pt idx="114">
                  <c:v>129</c:v>
                </c:pt>
                <c:pt idx="115">
                  <c:v>129</c:v>
                </c:pt>
                <c:pt idx="116">
                  <c:v>120</c:v>
                </c:pt>
                <c:pt idx="117">
                  <c:v>116</c:v>
                </c:pt>
                <c:pt idx="118">
                  <c:v>123</c:v>
                </c:pt>
                <c:pt idx="119">
                  <c:v>96</c:v>
                </c:pt>
                <c:pt idx="120">
                  <c:v>157</c:v>
                </c:pt>
                <c:pt idx="121">
                  <c:v>106</c:v>
                </c:pt>
                <c:pt idx="122">
                  <c:v>142</c:v>
                </c:pt>
                <c:pt idx="123">
                  <c:v>119</c:v>
                </c:pt>
                <c:pt idx="124">
                  <c:v>135</c:v>
                </c:pt>
                <c:pt idx="125">
                  <c:v>155</c:v>
                </c:pt>
                <c:pt idx="126">
                  <c:v>188</c:v>
                </c:pt>
                <c:pt idx="127">
                  <c:v>135</c:v>
                </c:pt>
                <c:pt idx="128">
                  <c:v>108</c:v>
                </c:pt>
                <c:pt idx="129">
                  <c:v>142</c:v>
                </c:pt>
                <c:pt idx="130">
                  <c:v>82</c:v>
                </c:pt>
                <c:pt idx="131">
                  <c:v>91</c:v>
                </c:pt>
                <c:pt idx="132">
                  <c:v>87</c:v>
                </c:pt>
                <c:pt idx="133">
                  <c:v>130</c:v>
                </c:pt>
                <c:pt idx="134">
                  <c:v>140</c:v>
                </c:pt>
                <c:pt idx="135">
                  <c:v>126</c:v>
                </c:pt>
                <c:pt idx="136">
                  <c:v>94</c:v>
                </c:pt>
                <c:pt idx="137">
                  <c:v>126</c:v>
                </c:pt>
                <c:pt idx="138">
                  <c:v>114</c:v>
                </c:pt>
                <c:pt idx="139">
                  <c:v>171</c:v>
                </c:pt>
                <c:pt idx="140">
                  <c:v>163</c:v>
                </c:pt>
                <c:pt idx="141">
                  <c:v>148</c:v>
                </c:pt>
                <c:pt idx="142">
                  <c:v>171</c:v>
                </c:pt>
                <c:pt idx="143">
                  <c:v>140</c:v>
                </c:pt>
                <c:pt idx="144">
                  <c:v>90</c:v>
                </c:pt>
                <c:pt idx="145">
                  <c:v>174</c:v>
                </c:pt>
                <c:pt idx="146">
                  <c:v>120</c:v>
                </c:pt>
                <c:pt idx="147">
                  <c:v>118</c:v>
                </c:pt>
                <c:pt idx="148">
                  <c:v>66</c:v>
                </c:pt>
                <c:pt idx="149">
                  <c:v>187</c:v>
                </c:pt>
                <c:pt idx="150">
                  <c:v>51</c:v>
                </c:pt>
                <c:pt idx="151">
                  <c:v>58</c:v>
                </c:pt>
                <c:pt idx="152">
                  <c:v>177</c:v>
                </c:pt>
                <c:pt idx="153">
                  <c:v>142</c:v>
                </c:pt>
                <c:pt idx="154">
                  <c:v>113</c:v>
                </c:pt>
                <c:pt idx="155">
                  <c:v>144</c:v>
                </c:pt>
                <c:pt idx="156">
                  <c:v>159</c:v>
                </c:pt>
                <c:pt idx="157">
                  <c:v>92</c:v>
                </c:pt>
                <c:pt idx="158">
                  <c:v>88</c:v>
                </c:pt>
                <c:pt idx="159">
                  <c:v>124</c:v>
                </c:pt>
                <c:pt idx="160">
                  <c:v>92</c:v>
                </c:pt>
                <c:pt idx="161">
                  <c:v>70</c:v>
                </c:pt>
                <c:pt idx="162">
                  <c:v>78</c:v>
                </c:pt>
                <c:pt idx="163">
                  <c:v>80</c:v>
                </c:pt>
                <c:pt idx="164">
                  <c:v>123</c:v>
                </c:pt>
                <c:pt idx="165">
                  <c:v>43</c:v>
                </c:pt>
                <c:pt idx="166">
                  <c:v>122</c:v>
                </c:pt>
                <c:pt idx="167">
                  <c:v>56</c:v>
                </c:pt>
                <c:pt idx="168">
                  <c:v>106</c:v>
                </c:pt>
                <c:pt idx="169">
                  <c:v>74</c:v>
                </c:pt>
                <c:pt idx="170">
                  <c:v>106</c:v>
                </c:pt>
                <c:pt idx="171">
                  <c:v>78</c:v>
                </c:pt>
                <c:pt idx="172">
                  <c:v>150</c:v>
                </c:pt>
                <c:pt idx="173">
                  <c:v>120</c:v>
                </c:pt>
                <c:pt idx="174">
                  <c:v>120</c:v>
                </c:pt>
                <c:pt idx="175">
                  <c:v>99</c:v>
                </c:pt>
                <c:pt idx="176">
                  <c:v>101</c:v>
                </c:pt>
                <c:pt idx="177">
                  <c:v>99</c:v>
                </c:pt>
                <c:pt idx="178">
                  <c:v>99</c:v>
                </c:pt>
                <c:pt idx="179">
                  <c:v>99</c:v>
                </c:pt>
                <c:pt idx="180">
                  <c:v>103</c:v>
                </c:pt>
                <c:pt idx="181">
                  <c:v>116</c:v>
                </c:pt>
                <c:pt idx="182">
                  <c:v>82</c:v>
                </c:pt>
                <c:pt idx="183">
                  <c:v>85</c:v>
                </c:pt>
                <c:pt idx="184">
                  <c:v>43</c:v>
                </c:pt>
                <c:pt idx="185">
                  <c:v>106</c:v>
                </c:pt>
                <c:pt idx="186">
                  <c:v>69</c:v>
                </c:pt>
                <c:pt idx="187">
                  <c:v>58</c:v>
                </c:pt>
                <c:pt idx="188">
                  <c:v>107</c:v>
                </c:pt>
                <c:pt idx="189">
                  <c:v>103</c:v>
                </c:pt>
                <c:pt idx="190">
                  <c:v>106</c:v>
                </c:pt>
                <c:pt idx="191">
                  <c:v>82</c:v>
                </c:pt>
                <c:pt idx="192">
                  <c:v>118</c:v>
                </c:pt>
                <c:pt idx="193">
                  <c:v>131</c:v>
                </c:pt>
                <c:pt idx="194">
                  <c:v>96</c:v>
                </c:pt>
                <c:pt idx="195">
                  <c:v>185</c:v>
                </c:pt>
                <c:pt idx="196">
                  <c:v>128</c:v>
                </c:pt>
                <c:pt idx="197">
                  <c:v>126</c:v>
                </c:pt>
                <c:pt idx="198">
                  <c:v>70</c:v>
                </c:pt>
                <c:pt idx="199">
                  <c:v>199</c:v>
                </c:pt>
                <c:pt idx="200">
                  <c:v>54</c:v>
                </c:pt>
                <c:pt idx="201">
                  <c:v>62</c:v>
                </c:pt>
                <c:pt idx="202">
                  <c:v>189</c:v>
                </c:pt>
                <c:pt idx="203">
                  <c:v>151</c:v>
                </c:pt>
                <c:pt idx="204">
                  <c:v>120</c:v>
                </c:pt>
                <c:pt idx="205">
                  <c:v>153</c:v>
                </c:pt>
                <c:pt idx="206">
                  <c:v>169</c:v>
                </c:pt>
                <c:pt idx="207">
                  <c:v>98</c:v>
                </c:pt>
                <c:pt idx="208">
                  <c:v>94</c:v>
                </c:pt>
                <c:pt idx="209">
                  <c:v>132</c:v>
                </c:pt>
                <c:pt idx="210">
                  <c:v>98</c:v>
                </c:pt>
                <c:pt idx="211">
                  <c:v>75</c:v>
                </c:pt>
                <c:pt idx="212">
                  <c:v>83</c:v>
                </c:pt>
                <c:pt idx="213">
                  <c:v>85</c:v>
                </c:pt>
                <c:pt idx="214">
                  <c:v>131</c:v>
                </c:pt>
                <c:pt idx="215">
                  <c:v>46</c:v>
                </c:pt>
                <c:pt idx="216">
                  <c:v>130</c:v>
                </c:pt>
                <c:pt idx="217">
                  <c:v>60</c:v>
                </c:pt>
                <c:pt idx="218">
                  <c:v>113</c:v>
                </c:pt>
                <c:pt idx="219">
                  <c:v>79</c:v>
                </c:pt>
                <c:pt idx="220">
                  <c:v>113</c:v>
                </c:pt>
                <c:pt idx="221">
                  <c:v>83</c:v>
                </c:pt>
                <c:pt idx="222">
                  <c:v>160</c:v>
                </c:pt>
                <c:pt idx="223">
                  <c:v>128</c:v>
                </c:pt>
                <c:pt idx="224">
                  <c:v>128</c:v>
                </c:pt>
                <c:pt idx="225">
                  <c:v>106</c:v>
                </c:pt>
                <c:pt idx="226">
                  <c:v>108</c:v>
                </c:pt>
                <c:pt idx="227">
                  <c:v>106</c:v>
                </c:pt>
                <c:pt idx="228">
                  <c:v>106</c:v>
                </c:pt>
                <c:pt idx="229">
                  <c:v>106</c:v>
                </c:pt>
                <c:pt idx="230">
                  <c:v>110</c:v>
                </c:pt>
                <c:pt idx="231">
                  <c:v>124</c:v>
                </c:pt>
                <c:pt idx="232">
                  <c:v>87</c:v>
                </c:pt>
                <c:pt idx="233">
                  <c:v>91</c:v>
                </c:pt>
                <c:pt idx="234">
                  <c:v>46</c:v>
                </c:pt>
                <c:pt idx="235">
                  <c:v>113</c:v>
                </c:pt>
                <c:pt idx="236">
                  <c:v>74</c:v>
                </c:pt>
                <c:pt idx="237">
                  <c:v>62</c:v>
                </c:pt>
                <c:pt idx="238">
                  <c:v>114</c:v>
                </c:pt>
                <c:pt idx="239">
                  <c:v>110</c:v>
                </c:pt>
                <c:pt idx="240">
                  <c:v>113</c:v>
                </c:pt>
                <c:pt idx="241">
                  <c:v>87</c:v>
                </c:pt>
                <c:pt idx="242">
                  <c:v>126</c:v>
                </c:pt>
                <c:pt idx="243">
                  <c:v>140</c:v>
                </c:pt>
                <c:pt idx="244">
                  <c:v>90</c:v>
                </c:pt>
                <c:pt idx="245">
                  <c:v>90</c:v>
                </c:pt>
                <c:pt idx="246">
                  <c:v>109</c:v>
                </c:pt>
                <c:pt idx="247">
                  <c:v>113</c:v>
                </c:pt>
                <c:pt idx="248">
                  <c:v>68</c:v>
                </c:pt>
                <c:pt idx="249">
                  <c:v>109</c:v>
                </c:pt>
                <c:pt idx="250">
                  <c:v>79</c:v>
                </c:pt>
                <c:pt idx="251">
                  <c:v>68</c:v>
                </c:pt>
                <c:pt idx="252">
                  <c:v>92</c:v>
                </c:pt>
                <c:pt idx="253">
                  <c:v>60</c:v>
                </c:pt>
                <c:pt idx="254">
                  <c:v>43</c:v>
                </c:pt>
                <c:pt idx="255">
                  <c:v>109</c:v>
                </c:pt>
                <c:pt idx="256">
                  <c:v>144</c:v>
                </c:pt>
                <c:pt idx="257">
                  <c:v>80</c:v>
                </c:pt>
                <c:pt idx="258">
                  <c:v>121</c:v>
                </c:pt>
                <c:pt idx="259">
                  <c:v>52</c:v>
                </c:pt>
                <c:pt idx="260">
                  <c:v>82</c:v>
                </c:pt>
                <c:pt idx="261">
                  <c:v>64</c:v>
                </c:pt>
                <c:pt idx="262">
                  <c:v>64</c:v>
                </c:pt>
                <c:pt idx="263">
                  <c:v>76</c:v>
                </c:pt>
                <c:pt idx="264">
                  <c:v>80</c:v>
                </c:pt>
                <c:pt idx="265">
                  <c:v>43</c:v>
                </c:pt>
                <c:pt idx="266">
                  <c:v>81</c:v>
                </c:pt>
                <c:pt idx="267">
                  <c:v>122</c:v>
                </c:pt>
                <c:pt idx="268">
                  <c:v>122</c:v>
                </c:pt>
                <c:pt idx="269">
                  <c:v>82</c:v>
                </c:pt>
                <c:pt idx="270">
                  <c:v>76</c:v>
                </c:pt>
                <c:pt idx="271">
                  <c:v>74</c:v>
                </c:pt>
                <c:pt idx="272">
                  <c:v>43</c:v>
                </c:pt>
                <c:pt idx="273">
                  <c:v>106</c:v>
                </c:pt>
                <c:pt idx="274">
                  <c:v>73</c:v>
                </c:pt>
                <c:pt idx="275">
                  <c:v>82</c:v>
                </c:pt>
                <c:pt idx="276">
                  <c:v>103</c:v>
                </c:pt>
                <c:pt idx="277">
                  <c:v>75</c:v>
                </c:pt>
                <c:pt idx="278">
                  <c:v>73</c:v>
                </c:pt>
                <c:pt idx="279">
                  <c:v>56</c:v>
                </c:pt>
                <c:pt idx="280">
                  <c:v>43</c:v>
                </c:pt>
                <c:pt idx="281">
                  <c:v>77</c:v>
                </c:pt>
                <c:pt idx="282">
                  <c:v>85</c:v>
                </c:pt>
                <c:pt idx="283">
                  <c:v>88</c:v>
                </c:pt>
                <c:pt idx="284">
                  <c:v>69</c:v>
                </c:pt>
                <c:pt idx="285">
                  <c:v>89</c:v>
                </c:pt>
                <c:pt idx="286">
                  <c:v>88</c:v>
                </c:pt>
                <c:pt idx="287">
                  <c:v>43</c:v>
                </c:pt>
                <c:pt idx="288">
                  <c:v>107</c:v>
                </c:pt>
                <c:pt idx="289">
                  <c:v>89</c:v>
                </c:pt>
                <c:pt idx="290">
                  <c:v>106</c:v>
                </c:pt>
                <c:pt idx="291">
                  <c:v>96</c:v>
                </c:pt>
                <c:pt idx="292">
                  <c:v>96</c:v>
                </c:pt>
                <c:pt idx="293">
                  <c:v>116</c:v>
                </c:pt>
                <c:pt idx="294">
                  <c:v>120</c:v>
                </c:pt>
                <c:pt idx="295">
                  <c:v>72</c:v>
                </c:pt>
                <c:pt idx="296">
                  <c:v>116</c:v>
                </c:pt>
                <c:pt idx="297">
                  <c:v>84</c:v>
                </c:pt>
                <c:pt idx="298">
                  <c:v>72</c:v>
                </c:pt>
                <c:pt idx="299">
                  <c:v>98</c:v>
                </c:pt>
                <c:pt idx="300">
                  <c:v>64</c:v>
                </c:pt>
                <c:pt idx="301">
                  <c:v>46</c:v>
                </c:pt>
                <c:pt idx="302">
                  <c:v>116</c:v>
                </c:pt>
                <c:pt idx="303">
                  <c:v>153</c:v>
                </c:pt>
                <c:pt idx="304">
                  <c:v>85</c:v>
                </c:pt>
                <c:pt idx="305">
                  <c:v>129</c:v>
                </c:pt>
                <c:pt idx="306">
                  <c:v>55</c:v>
                </c:pt>
                <c:pt idx="307">
                  <c:v>87</c:v>
                </c:pt>
                <c:pt idx="308">
                  <c:v>68</c:v>
                </c:pt>
                <c:pt idx="309">
                  <c:v>68</c:v>
                </c:pt>
                <c:pt idx="310">
                  <c:v>81</c:v>
                </c:pt>
                <c:pt idx="311">
                  <c:v>85</c:v>
                </c:pt>
                <c:pt idx="312">
                  <c:v>46</c:v>
                </c:pt>
                <c:pt idx="313">
                  <c:v>86</c:v>
                </c:pt>
                <c:pt idx="314">
                  <c:v>130</c:v>
                </c:pt>
                <c:pt idx="315">
                  <c:v>130</c:v>
                </c:pt>
                <c:pt idx="316">
                  <c:v>87</c:v>
                </c:pt>
                <c:pt idx="317">
                  <c:v>81</c:v>
                </c:pt>
                <c:pt idx="318">
                  <c:v>79</c:v>
                </c:pt>
                <c:pt idx="319">
                  <c:v>46</c:v>
                </c:pt>
                <c:pt idx="320">
                  <c:v>113</c:v>
                </c:pt>
                <c:pt idx="321">
                  <c:v>78</c:v>
                </c:pt>
                <c:pt idx="322">
                  <c:v>87</c:v>
                </c:pt>
                <c:pt idx="323">
                  <c:v>110</c:v>
                </c:pt>
                <c:pt idx="324">
                  <c:v>80</c:v>
                </c:pt>
                <c:pt idx="325">
                  <c:v>78</c:v>
                </c:pt>
                <c:pt idx="326">
                  <c:v>60</c:v>
                </c:pt>
                <c:pt idx="327">
                  <c:v>46</c:v>
                </c:pt>
                <c:pt idx="328">
                  <c:v>82</c:v>
                </c:pt>
                <c:pt idx="329">
                  <c:v>91</c:v>
                </c:pt>
                <c:pt idx="330">
                  <c:v>94</c:v>
                </c:pt>
                <c:pt idx="331">
                  <c:v>74</c:v>
                </c:pt>
                <c:pt idx="332">
                  <c:v>95</c:v>
                </c:pt>
                <c:pt idx="333">
                  <c:v>94</c:v>
                </c:pt>
                <c:pt idx="334">
                  <c:v>46</c:v>
                </c:pt>
                <c:pt idx="335">
                  <c:v>114</c:v>
                </c:pt>
                <c:pt idx="336">
                  <c:v>95</c:v>
                </c:pt>
                <c:pt idx="337">
                  <c:v>113</c:v>
                </c:pt>
                <c:pt idx="338">
                  <c:v>122</c:v>
                </c:pt>
                <c:pt idx="339">
                  <c:v>123</c:v>
                </c:pt>
                <c:pt idx="340">
                  <c:v>107</c:v>
                </c:pt>
                <c:pt idx="341">
                  <c:v>116</c:v>
                </c:pt>
                <c:pt idx="342">
                  <c:v>182</c:v>
                </c:pt>
                <c:pt idx="343">
                  <c:v>118</c:v>
                </c:pt>
                <c:pt idx="344">
                  <c:v>159</c:v>
                </c:pt>
                <c:pt idx="345">
                  <c:v>123</c:v>
                </c:pt>
                <c:pt idx="346">
                  <c:v>126</c:v>
                </c:pt>
                <c:pt idx="347">
                  <c:v>126</c:v>
                </c:pt>
                <c:pt idx="348">
                  <c:v>114</c:v>
                </c:pt>
                <c:pt idx="349">
                  <c:v>125</c:v>
                </c:pt>
                <c:pt idx="350">
                  <c:v>114</c:v>
                </c:pt>
                <c:pt idx="351">
                  <c:v>125</c:v>
                </c:pt>
                <c:pt idx="352">
                  <c:v>138</c:v>
                </c:pt>
                <c:pt idx="353">
                  <c:v>138</c:v>
                </c:pt>
                <c:pt idx="354">
                  <c:v>123</c:v>
                </c:pt>
                <c:pt idx="355">
                  <c:v>124</c:v>
                </c:pt>
                <c:pt idx="356">
                  <c:v>132</c:v>
                </c:pt>
                <c:pt idx="357">
                  <c:v>109</c:v>
                </c:pt>
                <c:pt idx="358">
                  <c:v>147</c:v>
                </c:pt>
                <c:pt idx="359">
                  <c:v>124</c:v>
                </c:pt>
                <c:pt idx="360">
                  <c:v>184</c:v>
                </c:pt>
                <c:pt idx="361">
                  <c:v>147</c:v>
                </c:pt>
                <c:pt idx="362">
                  <c:v>141</c:v>
                </c:pt>
                <c:pt idx="363">
                  <c:v>112</c:v>
                </c:pt>
                <c:pt idx="364">
                  <c:v>127</c:v>
                </c:pt>
                <c:pt idx="365">
                  <c:v>168</c:v>
                </c:pt>
                <c:pt idx="366">
                  <c:v>133</c:v>
                </c:pt>
                <c:pt idx="367">
                  <c:v>139</c:v>
                </c:pt>
                <c:pt idx="368">
                  <c:v>114</c:v>
                </c:pt>
                <c:pt idx="369">
                  <c:v>123</c:v>
                </c:pt>
                <c:pt idx="370">
                  <c:v>127</c:v>
                </c:pt>
                <c:pt idx="371">
                  <c:v>131</c:v>
                </c:pt>
                <c:pt idx="372">
                  <c:v>118</c:v>
                </c:pt>
                <c:pt idx="373">
                  <c:v>98</c:v>
                </c:pt>
                <c:pt idx="374">
                  <c:v>127</c:v>
                </c:pt>
                <c:pt idx="375">
                  <c:v>145</c:v>
                </c:pt>
                <c:pt idx="376">
                  <c:v>127</c:v>
                </c:pt>
                <c:pt idx="377">
                  <c:v>122</c:v>
                </c:pt>
                <c:pt idx="378">
                  <c:v>120</c:v>
                </c:pt>
                <c:pt idx="379">
                  <c:v>123</c:v>
                </c:pt>
                <c:pt idx="380">
                  <c:v>130</c:v>
                </c:pt>
                <c:pt idx="381">
                  <c:v>131</c:v>
                </c:pt>
                <c:pt idx="382">
                  <c:v>114</c:v>
                </c:pt>
                <c:pt idx="383">
                  <c:v>124</c:v>
                </c:pt>
                <c:pt idx="384">
                  <c:v>194</c:v>
                </c:pt>
                <c:pt idx="385">
                  <c:v>126</c:v>
                </c:pt>
                <c:pt idx="386">
                  <c:v>169</c:v>
                </c:pt>
                <c:pt idx="387">
                  <c:v>131</c:v>
                </c:pt>
                <c:pt idx="388">
                  <c:v>134</c:v>
                </c:pt>
                <c:pt idx="389">
                  <c:v>134</c:v>
                </c:pt>
                <c:pt idx="390">
                  <c:v>121</c:v>
                </c:pt>
                <c:pt idx="391">
                  <c:v>133</c:v>
                </c:pt>
                <c:pt idx="392">
                  <c:v>121</c:v>
                </c:pt>
                <c:pt idx="393">
                  <c:v>133</c:v>
                </c:pt>
                <c:pt idx="394">
                  <c:v>147</c:v>
                </c:pt>
                <c:pt idx="395">
                  <c:v>147</c:v>
                </c:pt>
                <c:pt idx="396">
                  <c:v>131</c:v>
                </c:pt>
                <c:pt idx="397">
                  <c:v>132</c:v>
                </c:pt>
                <c:pt idx="398">
                  <c:v>141</c:v>
                </c:pt>
                <c:pt idx="399">
                  <c:v>116</c:v>
                </c:pt>
                <c:pt idx="400">
                  <c:v>157</c:v>
                </c:pt>
                <c:pt idx="401">
                  <c:v>132</c:v>
                </c:pt>
                <c:pt idx="402">
                  <c:v>196</c:v>
                </c:pt>
                <c:pt idx="403">
                  <c:v>157</c:v>
                </c:pt>
                <c:pt idx="404">
                  <c:v>150</c:v>
                </c:pt>
                <c:pt idx="405">
                  <c:v>119</c:v>
                </c:pt>
                <c:pt idx="406">
                  <c:v>135</c:v>
                </c:pt>
                <c:pt idx="407">
                  <c:v>179</c:v>
                </c:pt>
                <c:pt idx="408">
                  <c:v>142</c:v>
                </c:pt>
                <c:pt idx="409">
                  <c:v>148</c:v>
                </c:pt>
                <c:pt idx="410">
                  <c:v>121</c:v>
                </c:pt>
                <c:pt idx="411">
                  <c:v>131</c:v>
                </c:pt>
                <c:pt idx="412">
                  <c:v>135</c:v>
                </c:pt>
                <c:pt idx="413">
                  <c:v>140</c:v>
                </c:pt>
                <c:pt idx="414">
                  <c:v>126</c:v>
                </c:pt>
                <c:pt idx="415">
                  <c:v>104</c:v>
                </c:pt>
                <c:pt idx="416">
                  <c:v>135</c:v>
                </c:pt>
                <c:pt idx="417">
                  <c:v>155</c:v>
                </c:pt>
                <c:pt idx="418">
                  <c:v>135</c:v>
                </c:pt>
                <c:pt idx="419">
                  <c:v>130</c:v>
                </c:pt>
                <c:pt idx="420">
                  <c:v>128</c:v>
                </c:pt>
                <c:pt idx="421">
                  <c:v>131</c:v>
                </c:pt>
                <c:pt idx="422">
                  <c:v>53</c:v>
                </c:pt>
                <c:pt idx="423">
                  <c:v>66</c:v>
                </c:pt>
                <c:pt idx="424">
                  <c:v>126</c:v>
                </c:pt>
                <c:pt idx="425">
                  <c:v>120</c:v>
                </c:pt>
                <c:pt idx="426">
                  <c:v>53</c:v>
                </c:pt>
                <c:pt idx="427">
                  <c:v>92</c:v>
                </c:pt>
                <c:pt idx="428">
                  <c:v>58</c:v>
                </c:pt>
                <c:pt idx="429">
                  <c:v>52</c:v>
                </c:pt>
                <c:pt idx="430">
                  <c:v>56</c:v>
                </c:pt>
                <c:pt idx="431">
                  <c:v>53</c:v>
                </c:pt>
                <c:pt idx="432">
                  <c:v>43</c:v>
                </c:pt>
                <c:pt idx="433">
                  <c:v>77</c:v>
                </c:pt>
                <c:pt idx="434">
                  <c:v>52</c:v>
                </c:pt>
                <c:pt idx="435">
                  <c:v>61</c:v>
                </c:pt>
                <c:pt idx="436">
                  <c:v>77</c:v>
                </c:pt>
                <c:pt idx="437">
                  <c:v>52</c:v>
                </c:pt>
                <c:pt idx="438">
                  <c:v>92</c:v>
                </c:pt>
                <c:pt idx="439">
                  <c:v>113</c:v>
                </c:pt>
                <c:pt idx="440">
                  <c:v>56</c:v>
                </c:pt>
                <c:pt idx="441">
                  <c:v>76</c:v>
                </c:pt>
                <c:pt idx="442">
                  <c:v>52</c:v>
                </c:pt>
                <c:pt idx="443">
                  <c:v>74</c:v>
                </c:pt>
                <c:pt idx="444">
                  <c:v>64</c:v>
                </c:pt>
                <c:pt idx="445">
                  <c:v>63</c:v>
                </c:pt>
                <c:pt idx="446">
                  <c:v>39</c:v>
                </c:pt>
                <c:pt idx="447">
                  <c:v>80</c:v>
                </c:pt>
                <c:pt idx="448">
                  <c:v>82</c:v>
                </c:pt>
                <c:pt idx="449">
                  <c:v>76</c:v>
                </c:pt>
                <c:pt idx="450">
                  <c:v>56</c:v>
                </c:pt>
                <c:pt idx="451">
                  <c:v>89</c:v>
                </c:pt>
                <c:pt idx="452">
                  <c:v>58</c:v>
                </c:pt>
                <c:pt idx="453">
                  <c:v>41</c:v>
                </c:pt>
                <c:pt idx="454">
                  <c:v>69</c:v>
                </c:pt>
                <c:pt idx="455">
                  <c:v>45</c:v>
                </c:pt>
                <c:pt idx="456">
                  <c:v>73</c:v>
                </c:pt>
                <c:pt idx="457">
                  <c:v>56</c:v>
                </c:pt>
                <c:pt idx="458">
                  <c:v>60</c:v>
                </c:pt>
                <c:pt idx="459">
                  <c:v>41</c:v>
                </c:pt>
                <c:pt idx="460">
                  <c:v>73</c:v>
                </c:pt>
                <c:pt idx="461">
                  <c:v>56</c:v>
                </c:pt>
                <c:pt idx="462">
                  <c:v>70</c:v>
                </c:pt>
                <c:pt idx="463">
                  <c:v>134</c:v>
                </c:pt>
                <c:pt idx="464">
                  <c:v>128</c:v>
                </c:pt>
                <c:pt idx="465">
                  <c:v>56</c:v>
                </c:pt>
                <c:pt idx="466">
                  <c:v>98</c:v>
                </c:pt>
                <c:pt idx="467">
                  <c:v>62</c:v>
                </c:pt>
                <c:pt idx="468">
                  <c:v>55</c:v>
                </c:pt>
                <c:pt idx="469">
                  <c:v>60</c:v>
                </c:pt>
                <c:pt idx="470">
                  <c:v>56</c:v>
                </c:pt>
                <c:pt idx="471">
                  <c:v>46</c:v>
                </c:pt>
                <c:pt idx="472">
                  <c:v>82</c:v>
                </c:pt>
                <c:pt idx="473">
                  <c:v>55</c:v>
                </c:pt>
                <c:pt idx="474">
                  <c:v>65</c:v>
                </c:pt>
                <c:pt idx="475">
                  <c:v>82</c:v>
                </c:pt>
                <c:pt idx="476">
                  <c:v>55</c:v>
                </c:pt>
                <c:pt idx="477">
                  <c:v>98</c:v>
                </c:pt>
                <c:pt idx="478">
                  <c:v>120</c:v>
                </c:pt>
                <c:pt idx="479">
                  <c:v>60</c:v>
                </c:pt>
                <c:pt idx="480">
                  <c:v>81</c:v>
                </c:pt>
                <c:pt idx="481">
                  <c:v>55</c:v>
                </c:pt>
                <c:pt idx="482">
                  <c:v>79</c:v>
                </c:pt>
                <c:pt idx="483">
                  <c:v>68</c:v>
                </c:pt>
                <c:pt idx="484">
                  <c:v>67</c:v>
                </c:pt>
                <c:pt idx="485">
                  <c:v>42</c:v>
                </c:pt>
                <c:pt idx="486">
                  <c:v>85</c:v>
                </c:pt>
                <c:pt idx="487">
                  <c:v>87</c:v>
                </c:pt>
                <c:pt idx="488">
                  <c:v>81</c:v>
                </c:pt>
                <c:pt idx="489">
                  <c:v>60</c:v>
                </c:pt>
                <c:pt idx="490">
                  <c:v>95</c:v>
                </c:pt>
                <c:pt idx="491">
                  <c:v>62</c:v>
                </c:pt>
                <c:pt idx="492">
                  <c:v>44</c:v>
                </c:pt>
                <c:pt idx="493">
                  <c:v>74</c:v>
                </c:pt>
                <c:pt idx="494">
                  <c:v>48</c:v>
                </c:pt>
                <c:pt idx="495">
                  <c:v>78</c:v>
                </c:pt>
                <c:pt idx="496">
                  <c:v>60</c:v>
                </c:pt>
                <c:pt idx="497">
                  <c:v>64</c:v>
                </c:pt>
                <c:pt idx="498">
                  <c:v>44</c:v>
                </c:pt>
                <c:pt idx="499">
                  <c:v>78</c:v>
                </c:pt>
                <c:pt idx="500">
                  <c:v>187</c:v>
                </c:pt>
                <c:pt idx="501">
                  <c:v>123</c:v>
                </c:pt>
                <c:pt idx="502">
                  <c:v>187</c:v>
                </c:pt>
                <c:pt idx="503">
                  <c:v>182</c:v>
                </c:pt>
                <c:pt idx="504">
                  <c:v>142</c:v>
                </c:pt>
                <c:pt idx="505">
                  <c:v>79</c:v>
                </c:pt>
                <c:pt idx="506">
                  <c:v>205</c:v>
                </c:pt>
                <c:pt idx="507">
                  <c:v>126</c:v>
                </c:pt>
                <c:pt idx="508">
                  <c:v>218</c:v>
                </c:pt>
                <c:pt idx="509">
                  <c:v>159</c:v>
                </c:pt>
                <c:pt idx="510">
                  <c:v>124</c:v>
                </c:pt>
                <c:pt idx="511">
                  <c:v>138</c:v>
                </c:pt>
                <c:pt idx="512">
                  <c:v>189</c:v>
                </c:pt>
                <c:pt idx="513">
                  <c:v>150</c:v>
                </c:pt>
                <c:pt idx="514">
                  <c:v>114</c:v>
                </c:pt>
                <c:pt idx="515">
                  <c:v>164</c:v>
                </c:pt>
                <c:pt idx="516">
                  <c:v>147</c:v>
                </c:pt>
                <c:pt idx="517">
                  <c:v>115</c:v>
                </c:pt>
                <c:pt idx="518">
                  <c:v>125</c:v>
                </c:pt>
                <c:pt idx="519">
                  <c:v>124</c:v>
                </c:pt>
                <c:pt idx="520">
                  <c:v>138</c:v>
                </c:pt>
                <c:pt idx="521">
                  <c:v>141</c:v>
                </c:pt>
                <c:pt idx="522">
                  <c:v>132</c:v>
                </c:pt>
                <c:pt idx="523">
                  <c:v>103</c:v>
                </c:pt>
                <c:pt idx="524">
                  <c:v>168</c:v>
                </c:pt>
                <c:pt idx="525">
                  <c:v>133</c:v>
                </c:pt>
                <c:pt idx="526">
                  <c:v>168</c:v>
                </c:pt>
                <c:pt idx="527">
                  <c:v>101</c:v>
                </c:pt>
                <c:pt idx="528">
                  <c:v>145</c:v>
                </c:pt>
                <c:pt idx="529">
                  <c:v>112</c:v>
                </c:pt>
                <c:pt idx="530">
                  <c:v>114</c:v>
                </c:pt>
                <c:pt idx="531">
                  <c:v>145</c:v>
                </c:pt>
                <c:pt idx="532">
                  <c:v>153</c:v>
                </c:pt>
                <c:pt idx="533">
                  <c:v>199</c:v>
                </c:pt>
                <c:pt idx="534">
                  <c:v>131</c:v>
                </c:pt>
                <c:pt idx="535">
                  <c:v>199</c:v>
                </c:pt>
                <c:pt idx="536">
                  <c:v>194</c:v>
                </c:pt>
                <c:pt idx="537">
                  <c:v>151</c:v>
                </c:pt>
                <c:pt idx="538">
                  <c:v>84</c:v>
                </c:pt>
                <c:pt idx="539">
                  <c:v>218</c:v>
                </c:pt>
                <c:pt idx="540">
                  <c:v>134</c:v>
                </c:pt>
                <c:pt idx="541">
                  <c:v>232</c:v>
                </c:pt>
                <c:pt idx="542">
                  <c:v>169</c:v>
                </c:pt>
                <c:pt idx="543">
                  <c:v>132</c:v>
                </c:pt>
                <c:pt idx="544">
                  <c:v>147</c:v>
                </c:pt>
                <c:pt idx="545">
                  <c:v>201</c:v>
                </c:pt>
                <c:pt idx="546">
                  <c:v>160</c:v>
                </c:pt>
                <c:pt idx="547">
                  <c:v>121</c:v>
                </c:pt>
                <c:pt idx="548">
                  <c:v>175</c:v>
                </c:pt>
                <c:pt idx="549">
                  <c:v>157</c:v>
                </c:pt>
                <c:pt idx="550">
                  <c:v>123</c:v>
                </c:pt>
                <c:pt idx="551">
                  <c:v>133</c:v>
                </c:pt>
                <c:pt idx="552">
                  <c:v>132</c:v>
                </c:pt>
                <c:pt idx="553">
                  <c:v>147</c:v>
                </c:pt>
                <c:pt idx="554">
                  <c:v>150</c:v>
                </c:pt>
                <c:pt idx="555">
                  <c:v>141</c:v>
                </c:pt>
                <c:pt idx="556">
                  <c:v>110</c:v>
                </c:pt>
                <c:pt idx="557">
                  <c:v>179</c:v>
                </c:pt>
                <c:pt idx="558">
                  <c:v>142</c:v>
                </c:pt>
                <c:pt idx="559">
                  <c:v>179</c:v>
                </c:pt>
                <c:pt idx="560">
                  <c:v>108</c:v>
                </c:pt>
                <c:pt idx="561">
                  <c:v>155</c:v>
                </c:pt>
                <c:pt idx="562">
                  <c:v>119</c:v>
                </c:pt>
                <c:pt idx="563">
                  <c:v>121</c:v>
                </c:pt>
                <c:pt idx="564">
                  <c:v>155</c:v>
                </c:pt>
                <c:pt idx="565">
                  <c:v>163</c:v>
                </c:pt>
                <c:pt idx="566">
                  <c:v>90</c:v>
                </c:pt>
                <c:pt idx="567">
                  <c:v>520</c:v>
                </c:pt>
                <c:pt idx="568">
                  <c:v>302</c:v>
                </c:pt>
                <c:pt idx="569">
                  <c:v>118</c:v>
                </c:pt>
                <c:pt idx="570">
                  <c:v>119</c:v>
                </c:pt>
                <c:pt idx="571">
                  <c:v>114</c:v>
                </c:pt>
                <c:pt idx="572">
                  <c:v>205</c:v>
                </c:pt>
                <c:pt idx="573">
                  <c:v>56</c:v>
                </c:pt>
                <c:pt idx="574">
                  <c:v>236</c:v>
                </c:pt>
                <c:pt idx="575">
                  <c:v>177</c:v>
                </c:pt>
                <c:pt idx="576">
                  <c:v>230</c:v>
                </c:pt>
                <c:pt idx="577">
                  <c:v>490</c:v>
                </c:pt>
                <c:pt idx="578">
                  <c:v>189</c:v>
                </c:pt>
                <c:pt idx="579">
                  <c:v>290</c:v>
                </c:pt>
                <c:pt idx="580">
                  <c:v>197</c:v>
                </c:pt>
                <c:pt idx="581">
                  <c:v>200</c:v>
                </c:pt>
                <c:pt idx="582">
                  <c:v>245</c:v>
                </c:pt>
                <c:pt idx="583">
                  <c:v>231</c:v>
                </c:pt>
                <c:pt idx="584">
                  <c:v>39</c:v>
                </c:pt>
                <c:pt idx="585">
                  <c:v>184</c:v>
                </c:pt>
                <c:pt idx="586">
                  <c:v>224</c:v>
                </c:pt>
                <c:pt idx="587">
                  <c:v>525</c:v>
                </c:pt>
                <c:pt idx="588">
                  <c:v>302</c:v>
                </c:pt>
                <c:pt idx="589">
                  <c:v>160</c:v>
                </c:pt>
                <c:pt idx="590">
                  <c:v>221</c:v>
                </c:pt>
                <c:pt idx="591">
                  <c:v>120</c:v>
                </c:pt>
                <c:pt idx="592">
                  <c:v>122</c:v>
                </c:pt>
                <c:pt idx="593">
                  <c:v>185</c:v>
                </c:pt>
                <c:pt idx="594">
                  <c:v>45</c:v>
                </c:pt>
                <c:pt idx="595">
                  <c:v>320</c:v>
                </c:pt>
                <c:pt idx="596">
                  <c:v>214</c:v>
                </c:pt>
                <c:pt idx="597">
                  <c:v>41</c:v>
                </c:pt>
                <c:pt idx="598">
                  <c:v>250</c:v>
                </c:pt>
                <c:pt idx="599">
                  <c:v>96</c:v>
                </c:pt>
                <c:pt idx="600">
                  <c:v>554</c:v>
                </c:pt>
                <c:pt idx="601">
                  <c:v>322</c:v>
                </c:pt>
                <c:pt idx="602">
                  <c:v>126</c:v>
                </c:pt>
                <c:pt idx="603">
                  <c:v>127</c:v>
                </c:pt>
                <c:pt idx="604">
                  <c:v>121</c:v>
                </c:pt>
                <c:pt idx="605">
                  <c:v>218</c:v>
                </c:pt>
                <c:pt idx="606">
                  <c:v>60</c:v>
                </c:pt>
                <c:pt idx="607">
                  <c:v>251</c:v>
                </c:pt>
                <c:pt idx="608">
                  <c:v>189</c:v>
                </c:pt>
                <c:pt idx="609">
                  <c:v>245</c:v>
                </c:pt>
                <c:pt idx="610">
                  <c:v>522</c:v>
                </c:pt>
                <c:pt idx="611">
                  <c:v>201</c:v>
                </c:pt>
                <c:pt idx="612">
                  <c:v>309</c:v>
                </c:pt>
                <c:pt idx="613">
                  <c:v>210</c:v>
                </c:pt>
                <c:pt idx="614">
                  <c:v>213</c:v>
                </c:pt>
                <c:pt idx="615">
                  <c:v>261</c:v>
                </c:pt>
                <c:pt idx="616">
                  <c:v>246</c:v>
                </c:pt>
                <c:pt idx="617">
                  <c:v>42</c:v>
                </c:pt>
                <c:pt idx="618">
                  <c:v>196</c:v>
                </c:pt>
                <c:pt idx="619">
                  <c:v>239</c:v>
                </c:pt>
                <c:pt idx="620">
                  <c:v>559</c:v>
                </c:pt>
                <c:pt idx="621">
                  <c:v>322</c:v>
                </c:pt>
                <c:pt idx="622">
                  <c:v>171</c:v>
                </c:pt>
                <c:pt idx="623">
                  <c:v>236</c:v>
                </c:pt>
                <c:pt idx="624">
                  <c:v>128</c:v>
                </c:pt>
                <c:pt idx="625">
                  <c:v>130</c:v>
                </c:pt>
                <c:pt idx="626">
                  <c:v>197</c:v>
                </c:pt>
                <c:pt idx="627">
                  <c:v>48</c:v>
                </c:pt>
                <c:pt idx="628">
                  <c:v>341</c:v>
                </c:pt>
                <c:pt idx="629">
                  <c:v>228</c:v>
                </c:pt>
                <c:pt idx="630">
                  <c:v>44</c:v>
                </c:pt>
                <c:pt idx="631">
                  <c:v>266</c:v>
                </c:pt>
                <c:pt idx="632">
                  <c:v>313</c:v>
                </c:pt>
                <c:pt idx="633">
                  <c:v>144</c:v>
                </c:pt>
                <c:pt idx="634">
                  <c:v>325</c:v>
                </c:pt>
                <c:pt idx="635">
                  <c:v>289</c:v>
                </c:pt>
                <c:pt idx="636">
                  <c:v>334</c:v>
                </c:pt>
                <c:pt idx="637">
                  <c:v>153</c:v>
                </c:pt>
                <c:pt idx="638">
                  <c:v>346</c:v>
                </c:pt>
                <c:pt idx="639">
                  <c:v>308</c:v>
                </c:pt>
                <c:pt idx="640">
                  <c:v>218</c:v>
                </c:pt>
                <c:pt idx="641">
                  <c:v>202</c:v>
                </c:pt>
                <c:pt idx="642">
                  <c:v>205</c:v>
                </c:pt>
                <c:pt idx="643">
                  <c:v>474</c:v>
                </c:pt>
                <c:pt idx="644">
                  <c:v>650</c:v>
                </c:pt>
                <c:pt idx="645">
                  <c:v>230</c:v>
                </c:pt>
                <c:pt idx="646">
                  <c:v>69</c:v>
                </c:pt>
                <c:pt idx="647">
                  <c:v>322</c:v>
                </c:pt>
                <c:pt idx="648">
                  <c:v>765</c:v>
                </c:pt>
                <c:pt idx="649">
                  <c:v>51</c:v>
                </c:pt>
                <c:pt idx="650">
                  <c:v>513</c:v>
                </c:pt>
                <c:pt idx="651">
                  <c:v>164</c:v>
                </c:pt>
                <c:pt idx="652">
                  <c:v>265</c:v>
                </c:pt>
                <c:pt idx="653">
                  <c:v>302</c:v>
                </c:pt>
                <c:pt idx="654">
                  <c:v>187</c:v>
                </c:pt>
                <c:pt idx="655">
                  <c:v>245</c:v>
                </c:pt>
                <c:pt idx="656">
                  <c:v>180</c:v>
                </c:pt>
                <c:pt idx="657">
                  <c:v>197</c:v>
                </c:pt>
                <c:pt idx="658">
                  <c:v>454</c:v>
                </c:pt>
                <c:pt idx="659">
                  <c:v>623</c:v>
                </c:pt>
                <c:pt idx="660">
                  <c:v>224</c:v>
                </c:pt>
                <c:pt idx="661">
                  <c:v>61</c:v>
                </c:pt>
                <c:pt idx="662">
                  <c:v>363</c:v>
                </c:pt>
                <c:pt idx="663">
                  <c:v>675</c:v>
                </c:pt>
                <c:pt idx="664">
                  <c:v>52</c:v>
                </c:pt>
                <c:pt idx="665">
                  <c:v>576</c:v>
                </c:pt>
                <c:pt idx="666">
                  <c:v>160</c:v>
                </c:pt>
                <c:pt idx="667">
                  <c:v>198</c:v>
                </c:pt>
                <c:pt idx="668">
                  <c:v>290</c:v>
                </c:pt>
                <c:pt idx="669">
                  <c:v>320</c:v>
                </c:pt>
                <c:pt idx="670">
                  <c:v>195</c:v>
                </c:pt>
                <c:pt idx="671">
                  <c:v>221</c:v>
                </c:pt>
                <c:pt idx="672">
                  <c:v>510</c:v>
                </c:pt>
                <c:pt idx="673">
                  <c:v>699</c:v>
                </c:pt>
                <c:pt idx="674">
                  <c:v>250</c:v>
                </c:pt>
                <c:pt idx="675">
                  <c:v>66</c:v>
                </c:pt>
                <c:pt idx="676">
                  <c:v>306</c:v>
                </c:pt>
                <c:pt idx="677">
                  <c:v>657</c:v>
                </c:pt>
                <c:pt idx="678">
                  <c:v>747</c:v>
                </c:pt>
                <c:pt idx="679">
                  <c:v>148</c:v>
                </c:pt>
                <c:pt idx="680">
                  <c:v>210</c:v>
                </c:pt>
                <c:pt idx="681">
                  <c:v>302</c:v>
                </c:pt>
                <c:pt idx="682">
                  <c:v>232</c:v>
                </c:pt>
                <c:pt idx="683">
                  <c:v>215</c:v>
                </c:pt>
                <c:pt idx="684">
                  <c:v>218</c:v>
                </c:pt>
                <c:pt idx="685">
                  <c:v>505</c:v>
                </c:pt>
                <c:pt idx="686">
                  <c:v>693</c:v>
                </c:pt>
                <c:pt idx="687">
                  <c:v>245</c:v>
                </c:pt>
                <c:pt idx="688">
                  <c:v>74</c:v>
                </c:pt>
                <c:pt idx="689">
                  <c:v>343</c:v>
                </c:pt>
                <c:pt idx="690">
                  <c:v>815</c:v>
                </c:pt>
                <c:pt idx="691">
                  <c:v>54</c:v>
                </c:pt>
                <c:pt idx="692">
                  <c:v>547</c:v>
                </c:pt>
                <c:pt idx="693">
                  <c:v>175</c:v>
                </c:pt>
                <c:pt idx="694">
                  <c:v>282</c:v>
                </c:pt>
                <c:pt idx="695">
                  <c:v>322</c:v>
                </c:pt>
                <c:pt idx="696">
                  <c:v>199</c:v>
                </c:pt>
                <c:pt idx="697">
                  <c:v>261</c:v>
                </c:pt>
                <c:pt idx="698">
                  <c:v>192</c:v>
                </c:pt>
                <c:pt idx="699">
                  <c:v>210</c:v>
                </c:pt>
                <c:pt idx="700">
                  <c:v>484</c:v>
                </c:pt>
                <c:pt idx="701">
                  <c:v>664</c:v>
                </c:pt>
                <c:pt idx="702">
                  <c:v>239</c:v>
                </c:pt>
                <c:pt idx="703">
                  <c:v>65</c:v>
                </c:pt>
                <c:pt idx="704">
                  <c:v>387</c:v>
                </c:pt>
                <c:pt idx="705">
                  <c:v>719</c:v>
                </c:pt>
                <c:pt idx="706">
                  <c:v>55</c:v>
                </c:pt>
                <c:pt idx="707">
                  <c:v>614</c:v>
                </c:pt>
                <c:pt idx="708">
                  <c:v>171</c:v>
                </c:pt>
                <c:pt idx="709">
                  <c:v>211</c:v>
                </c:pt>
                <c:pt idx="710">
                  <c:v>309</c:v>
                </c:pt>
                <c:pt idx="711">
                  <c:v>341</c:v>
                </c:pt>
                <c:pt idx="712">
                  <c:v>208</c:v>
                </c:pt>
                <c:pt idx="713">
                  <c:v>236</c:v>
                </c:pt>
                <c:pt idx="714">
                  <c:v>543</c:v>
                </c:pt>
                <c:pt idx="715">
                  <c:v>745</c:v>
                </c:pt>
                <c:pt idx="716">
                  <c:v>266</c:v>
                </c:pt>
                <c:pt idx="717">
                  <c:v>70</c:v>
                </c:pt>
                <c:pt idx="718">
                  <c:v>326</c:v>
                </c:pt>
                <c:pt idx="719">
                  <c:v>700</c:v>
                </c:pt>
                <c:pt idx="720">
                  <c:v>796</c:v>
                </c:pt>
                <c:pt idx="721">
                  <c:v>158</c:v>
                </c:pt>
                <c:pt idx="722">
                  <c:v>224</c:v>
                </c:pt>
                <c:pt idx="723">
                  <c:v>322</c:v>
                </c:pt>
                <c:pt idx="724">
                  <c:v>265</c:v>
                </c:pt>
                <c:pt idx="725">
                  <c:v>298</c:v>
                </c:pt>
                <c:pt idx="726">
                  <c:v>182</c:v>
                </c:pt>
                <c:pt idx="727">
                  <c:v>478</c:v>
                </c:pt>
                <c:pt idx="728">
                  <c:v>120</c:v>
                </c:pt>
                <c:pt idx="729">
                  <c:v>302</c:v>
                </c:pt>
                <c:pt idx="730">
                  <c:v>367</c:v>
                </c:pt>
                <c:pt idx="731">
                  <c:v>187</c:v>
                </c:pt>
                <c:pt idx="732">
                  <c:v>598</c:v>
                </c:pt>
                <c:pt idx="733">
                  <c:v>322</c:v>
                </c:pt>
                <c:pt idx="734">
                  <c:v>322</c:v>
                </c:pt>
                <c:pt idx="735">
                  <c:v>302</c:v>
                </c:pt>
                <c:pt idx="736">
                  <c:v>265</c:v>
                </c:pt>
                <c:pt idx="737">
                  <c:v>205</c:v>
                </c:pt>
                <c:pt idx="738">
                  <c:v>218</c:v>
                </c:pt>
                <c:pt idx="739">
                  <c:v>205</c:v>
                </c:pt>
                <c:pt idx="740">
                  <c:v>23</c:v>
                </c:pt>
                <c:pt idx="741">
                  <c:v>202</c:v>
                </c:pt>
                <c:pt idx="742">
                  <c:v>177</c:v>
                </c:pt>
                <c:pt idx="743">
                  <c:v>230</c:v>
                </c:pt>
                <c:pt idx="744">
                  <c:v>99</c:v>
                </c:pt>
                <c:pt idx="745">
                  <c:v>174</c:v>
                </c:pt>
                <c:pt idx="746">
                  <c:v>598</c:v>
                </c:pt>
                <c:pt idx="747">
                  <c:v>298</c:v>
                </c:pt>
                <c:pt idx="748">
                  <c:v>109</c:v>
                </c:pt>
                <c:pt idx="749">
                  <c:v>478</c:v>
                </c:pt>
                <c:pt idx="750">
                  <c:v>567</c:v>
                </c:pt>
                <c:pt idx="751">
                  <c:v>56</c:v>
                </c:pt>
                <c:pt idx="752">
                  <c:v>198</c:v>
                </c:pt>
                <c:pt idx="753">
                  <c:v>278</c:v>
                </c:pt>
                <c:pt idx="754">
                  <c:v>189</c:v>
                </c:pt>
                <c:pt idx="755">
                  <c:v>423</c:v>
                </c:pt>
                <c:pt idx="756">
                  <c:v>290</c:v>
                </c:pt>
                <c:pt idx="757">
                  <c:v>412</c:v>
                </c:pt>
                <c:pt idx="758">
                  <c:v>123</c:v>
                </c:pt>
                <c:pt idx="759">
                  <c:v>532</c:v>
                </c:pt>
                <c:pt idx="760">
                  <c:v>363</c:v>
                </c:pt>
                <c:pt idx="761">
                  <c:v>363</c:v>
                </c:pt>
                <c:pt idx="762">
                  <c:v>290</c:v>
                </c:pt>
                <c:pt idx="763">
                  <c:v>198</c:v>
                </c:pt>
                <c:pt idx="764">
                  <c:v>197</c:v>
                </c:pt>
                <c:pt idx="765">
                  <c:v>189</c:v>
                </c:pt>
                <c:pt idx="766">
                  <c:v>245</c:v>
                </c:pt>
                <c:pt idx="767">
                  <c:v>200</c:v>
                </c:pt>
                <c:pt idx="768">
                  <c:v>23</c:v>
                </c:pt>
                <c:pt idx="769">
                  <c:v>180</c:v>
                </c:pt>
                <c:pt idx="770">
                  <c:v>39</c:v>
                </c:pt>
                <c:pt idx="771">
                  <c:v>184</c:v>
                </c:pt>
                <c:pt idx="772">
                  <c:v>224</c:v>
                </c:pt>
                <c:pt idx="773">
                  <c:v>132</c:v>
                </c:pt>
                <c:pt idx="774">
                  <c:v>164</c:v>
                </c:pt>
                <c:pt idx="775">
                  <c:v>532</c:v>
                </c:pt>
                <c:pt idx="776">
                  <c:v>278</c:v>
                </c:pt>
                <c:pt idx="777">
                  <c:v>423</c:v>
                </c:pt>
                <c:pt idx="778">
                  <c:v>545</c:v>
                </c:pt>
                <c:pt idx="779">
                  <c:v>210</c:v>
                </c:pt>
                <c:pt idx="780">
                  <c:v>312</c:v>
                </c:pt>
                <c:pt idx="781">
                  <c:v>168</c:v>
                </c:pt>
                <c:pt idx="782">
                  <c:v>501</c:v>
                </c:pt>
                <c:pt idx="783">
                  <c:v>302</c:v>
                </c:pt>
                <c:pt idx="784">
                  <c:v>534</c:v>
                </c:pt>
                <c:pt idx="785">
                  <c:v>133</c:v>
                </c:pt>
                <c:pt idx="786">
                  <c:v>576</c:v>
                </c:pt>
                <c:pt idx="787">
                  <c:v>306</c:v>
                </c:pt>
                <c:pt idx="788">
                  <c:v>306</c:v>
                </c:pt>
                <c:pt idx="789">
                  <c:v>302</c:v>
                </c:pt>
                <c:pt idx="790">
                  <c:v>210</c:v>
                </c:pt>
                <c:pt idx="791">
                  <c:v>221</c:v>
                </c:pt>
                <c:pt idx="792">
                  <c:v>320</c:v>
                </c:pt>
                <c:pt idx="793">
                  <c:v>185</c:v>
                </c:pt>
                <c:pt idx="794">
                  <c:v>24</c:v>
                </c:pt>
                <c:pt idx="795">
                  <c:v>195</c:v>
                </c:pt>
                <c:pt idx="796">
                  <c:v>153</c:v>
                </c:pt>
                <c:pt idx="797">
                  <c:v>250</c:v>
                </c:pt>
                <c:pt idx="798">
                  <c:v>123</c:v>
                </c:pt>
                <c:pt idx="799">
                  <c:v>176</c:v>
                </c:pt>
                <c:pt idx="800">
                  <c:v>576</c:v>
                </c:pt>
                <c:pt idx="801">
                  <c:v>312</c:v>
                </c:pt>
                <c:pt idx="802">
                  <c:v>501</c:v>
                </c:pt>
                <c:pt idx="803">
                  <c:v>654</c:v>
                </c:pt>
                <c:pt idx="804">
                  <c:v>45</c:v>
                </c:pt>
                <c:pt idx="805">
                  <c:v>282</c:v>
                </c:pt>
                <c:pt idx="806">
                  <c:v>318</c:v>
                </c:pt>
                <c:pt idx="807">
                  <c:v>194</c:v>
                </c:pt>
                <c:pt idx="808">
                  <c:v>509</c:v>
                </c:pt>
                <c:pt idx="809">
                  <c:v>128</c:v>
                </c:pt>
                <c:pt idx="810">
                  <c:v>322</c:v>
                </c:pt>
                <c:pt idx="811">
                  <c:v>391</c:v>
                </c:pt>
                <c:pt idx="812">
                  <c:v>199</c:v>
                </c:pt>
                <c:pt idx="813">
                  <c:v>637</c:v>
                </c:pt>
                <c:pt idx="814">
                  <c:v>343</c:v>
                </c:pt>
                <c:pt idx="815">
                  <c:v>343</c:v>
                </c:pt>
                <c:pt idx="816">
                  <c:v>322</c:v>
                </c:pt>
                <c:pt idx="817">
                  <c:v>282</c:v>
                </c:pt>
                <c:pt idx="818">
                  <c:v>218</c:v>
                </c:pt>
                <c:pt idx="819">
                  <c:v>232</c:v>
                </c:pt>
                <c:pt idx="820">
                  <c:v>218</c:v>
                </c:pt>
                <c:pt idx="821">
                  <c:v>25</c:v>
                </c:pt>
                <c:pt idx="822">
                  <c:v>215</c:v>
                </c:pt>
                <c:pt idx="823">
                  <c:v>189</c:v>
                </c:pt>
                <c:pt idx="824">
                  <c:v>245</c:v>
                </c:pt>
                <c:pt idx="825">
                  <c:v>106</c:v>
                </c:pt>
                <c:pt idx="826">
                  <c:v>185</c:v>
                </c:pt>
                <c:pt idx="827">
                  <c:v>637</c:v>
                </c:pt>
                <c:pt idx="828">
                  <c:v>318</c:v>
                </c:pt>
                <c:pt idx="829">
                  <c:v>116</c:v>
                </c:pt>
                <c:pt idx="830">
                  <c:v>509</c:v>
                </c:pt>
                <c:pt idx="831">
                  <c:v>604</c:v>
                </c:pt>
                <c:pt idx="832">
                  <c:v>60</c:v>
                </c:pt>
                <c:pt idx="833">
                  <c:v>211</c:v>
                </c:pt>
                <c:pt idx="834">
                  <c:v>296</c:v>
                </c:pt>
                <c:pt idx="835">
                  <c:v>201</c:v>
                </c:pt>
                <c:pt idx="836">
                  <c:v>451</c:v>
                </c:pt>
                <c:pt idx="837">
                  <c:v>309</c:v>
                </c:pt>
                <c:pt idx="838">
                  <c:v>439</c:v>
                </c:pt>
                <c:pt idx="839">
                  <c:v>131</c:v>
                </c:pt>
                <c:pt idx="840">
                  <c:v>567</c:v>
                </c:pt>
                <c:pt idx="841">
                  <c:v>387</c:v>
                </c:pt>
                <c:pt idx="842">
                  <c:v>387</c:v>
                </c:pt>
                <c:pt idx="843">
                  <c:v>309</c:v>
                </c:pt>
                <c:pt idx="844">
                  <c:v>211</c:v>
                </c:pt>
                <c:pt idx="845">
                  <c:v>210</c:v>
                </c:pt>
                <c:pt idx="846">
                  <c:v>201</c:v>
                </c:pt>
                <c:pt idx="847">
                  <c:v>261</c:v>
                </c:pt>
                <c:pt idx="848">
                  <c:v>213</c:v>
                </c:pt>
                <c:pt idx="849">
                  <c:v>25</c:v>
                </c:pt>
                <c:pt idx="850">
                  <c:v>192</c:v>
                </c:pt>
                <c:pt idx="851">
                  <c:v>42</c:v>
                </c:pt>
                <c:pt idx="852">
                  <c:v>196</c:v>
                </c:pt>
                <c:pt idx="853">
                  <c:v>239</c:v>
                </c:pt>
                <c:pt idx="854">
                  <c:v>141</c:v>
                </c:pt>
                <c:pt idx="855">
                  <c:v>175</c:v>
                </c:pt>
                <c:pt idx="856">
                  <c:v>567</c:v>
                </c:pt>
                <c:pt idx="857">
                  <c:v>296</c:v>
                </c:pt>
                <c:pt idx="858">
                  <c:v>451</c:v>
                </c:pt>
                <c:pt idx="859">
                  <c:v>581</c:v>
                </c:pt>
                <c:pt idx="860">
                  <c:v>224</c:v>
                </c:pt>
                <c:pt idx="861">
                  <c:v>332</c:v>
                </c:pt>
                <c:pt idx="862">
                  <c:v>179</c:v>
                </c:pt>
                <c:pt idx="863">
                  <c:v>534</c:v>
                </c:pt>
                <c:pt idx="864">
                  <c:v>322</c:v>
                </c:pt>
                <c:pt idx="865">
                  <c:v>569</c:v>
                </c:pt>
                <c:pt idx="866">
                  <c:v>142</c:v>
                </c:pt>
                <c:pt idx="867">
                  <c:v>614</c:v>
                </c:pt>
                <c:pt idx="868">
                  <c:v>326</c:v>
                </c:pt>
                <c:pt idx="869">
                  <c:v>326</c:v>
                </c:pt>
                <c:pt idx="870">
                  <c:v>322</c:v>
                </c:pt>
                <c:pt idx="871">
                  <c:v>224</c:v>
                </c:pt>
                <c:pt idx="872">
                  <c:v>236</c:v>
                </c:pt>
                <c:pt idx="873">
                  <c:v>341</c:v>
                </c:pt>
                <c:pt idx="874">
                  <c:v>197</c:v>
                </c:pt>
                <c:pt idx="875">
                  <c:v>26</c:v>
                </c:pt>
                <c:pt idx="876">
                  <c:v>208</c:v>
                </c:pt>
                <c:pt idx="877">
                  <c:v>163</c:v>
                </c:pt>
                <c:pt idx="878">
                  <c:v>266</c:v>
                </c:pt>
                <c:pt idx="879">
                  <c:v>131</c:v>
                </c:pt>
                <c:pt idx="880">
                  <c:v>188</c:v>
                </c:pt>
                <c:pt idx="881">
                  <c:v>614</c:v>
                </c:pt>
                <c:pt idx="882">
                  <c:v>332</c:v>
                </c:pt>
                <c:pt idx="883">
                  <c:v>534</c:v>
                </c:pt>
                <c:pt idx="884">
                  <c:v>697</c:v>
                </c:pt>
                <c:pt idx="885">
                  <c:v>48</c:v>
                </c:pt>
                <c:pt idx="886">
                  <c:v>130</c:v>
                </c:pt>
                <c:pt idx="887">
                  <c:v>598</c:v>
                </c:pt>
                <c:pt idx="888">
                  <c:v>109</c:v>
                </c:pt>
                <c:pt idx="889">
                  <c:v>650</c:v>
                </c:pt>
                <c:pt idx="890">
                  <c:v>478</c:v>
                </c:pt>
                <c:pt idx="891">
                  <c:v>298</c:v>
                </c:pt>
                <c:pt idx="892">
                  <c:v>265</c:v>
                </c:pt>
                <c:pt idx="893">
                  <c:v>520</c:v>
                </c:pt>
                <c:pt idx="894">
                  <c:v>302</c:v>
                </c:pt>
                <c:pt idx="895">
                  <c:v>107</c:v>
                </c:pt>
                <c:pt idx="896">
                  <c:v>177</c:v>
                </c:pt>
                <c:pt idx="897">
                  <c:v>230</c:v>
                </c:pt>
                <c:pt idx="898">
                  <c:v>322</c:v>
                </c:pt>
                <c:pt idx="899">
                  <c:v>174</c:v>
                </c:pt>
                <c:pt idx="900">
                  <c:v>122</c:v>
                </c:pt>
                <c:pt idx="901">
                  <c:v>142</c:v>
                </c:pt>
                <c:pt idx="902">
                  <c:v>144</c:v>
                </c:pt>
                <c:pt idx="903">
                  <c:v>111</c:v>
                </c:pt>
                <c:pt idx="904">
                  <c:v>167</c:v>
                </c:pt>
                <c:pt idx="905">
                  <c:v>51</c:v>
                </c:pt>
                <c:pt idx="906">
                  <c:v>52</c:v>
                </c:pt>
                <c:pt idx="907">
                  <c:v>236</c:v>
                </c:pt>
                <c:pt idx="908">
                  <c:v>298</c:v>
                </c:pt>
                <c:pt idx="909">
                  <c:v>313</c:v>
                </c:pt>
                <c:pt idx="910">
                  <c:v>367</c:v>
                </c:pt>
                <c:pt idx="911">
                  <c:v>205</c:v>
                </c:pt>
                <c:pt idx="912">
                  <c:v>298</c:v>
                </c:pt>
                <c:pt idx="913">
                  <c:v>109</c:v>
                </c:pt>
                <c:pt idx="914">
                  <c:v>598</c:v>
                </c:pt>
                <c:pt idx="915">
                  <c:v>53</c:v>
                </c:pt>
                <c:pt idx="916">
                  <c:v>478</c:v>
                </c:pt>
                <c:pt idx="917">
                  <c:v>21</c:v>
                </c:pt>
                <c:pt idx="918">
                  <c:v>56</c:v>
                </c:pt>
                <c:pt idx="919">
                  <c:v>146</c:v>
                </c:pt>
                <c:pt idx="920">
                  <c:v>532</c:v>
                </c:pt>
                <c:pt idx="921">
                  <c:v>116</c:v>
                </c:pt>
                <c:pt idx="922">
                  <c:v>623</c:v>
                </c:pt>
                <c:pt idx="923">
                  <c:v>423</c:v>
                </c:pt>
                <c:pt idx="924">
                  <c:v>289</c:v>
                </c:pt>
                <c:pt idx="925">
                  <c:v>198</c:v>
                </c:pt>
                <c:pt idx="926">
                  <c:v>490</c:v>
                </c:pt>
                <c:pt idx="927">
                  <c:v>290</c:v>
                </c:pt>
                <c:pt idx="928">
                  <c:v>184</c:v>
                </c:pt>
                <c:pt idx="929">
                  <c:v>224</c:v>
                </c:pt>
                <c:pt idx="930">
                  <c:v>363</c:v>
                </c:pt>
                <c:pt idx="931">
                  <c:v>150</c:v>
                </c:pt>
                <c:pt idx="932">
                  <c:v>128</c:v>
                </c:pt>
                <c:pt idx="933">
                  <c:v>156</c:v>
                </c:pt>
                <c:pt idx="934">
                  <c:v>39</c:v>
                </c:pt>
                <c:pt idx="935">
                  <c:v>231</c:v>
                </c:pt>
                <c:pt idx="936">
                  <c:v>289</c:v>
                </c:pt>
                <c:pt idx="937">
                  <c:v>325</c:v>
                </c:pt>
                <c:pt idx="938">
                  <c:v>412</c:v>
                </c:pt>
                <c:pt idx="939">
                  <c:v>200</c:v>
                </c:pt>
                <c:pt idx="940">
                  <c:v>278</c:v>
                </c:pt>
                <c:pt idx="941">
                  <c:v>532</c:v>
                </c:pt>
                <c:pt idx="942">
                  <c:v>423</c:v>
                </c:pt>
                <c:pt idx="943">
                  <c:v>197</c:v>
                </c:pt>
                <c:pt idx="944">
                  <c:v>32</c:v>
                </c:pt>
                <c:pt idx="945">
                  <c:v>245</c:v>
                </c:pt>
                <c:pt idx="946">
                  <c:v>192</c:v>
                </c:pt>
                <c:pt idx="947">
                  <c:v>576</c:v>
                </c:pt>
                <c:pt idx="948">
                  <c:v>102</c:v>
                </c:pt>
                <c:pt idx="949">
                  <c:v>699</c:v>
                </c:pt>
                <c:pt idx="950">
                  <c:v>501</c:v>
                </c:pt>
                <c:pt idx="951">
                  <c:v>322</c:v>
                </c:pt>
                <c:pt idx="952">
                  <c:v>210</c:v>
                </c:pt>
                <c:pt idx="953">
                  <c:v>525</c:v>
                </c:pt>
                <c:pt idx="954">
                  <c:v>302</c:v>
                </c:pt>
                <c:pt idx="955">
                  <c:v>153</c:v>
                </c:pt>
                <c:pt idx="956">
                  <c:v>250</c:v>
                </c:pt>
                <c:pt idx="957">
                  <c:v>306</c:v>
                </c:pt>
                <c:pt idx="958">
                  <c:v>176</c:v>
                </c:pt>
                <c:pt idx="959">
                  <c:v>139</c:v>
                </c:pt>
                <c:pt idx="960">
                  <c:v>176</c:v>
                </c:pt>
                <c:pt idx="961">
                  <c:v>41</c:v>
                </c:pt>
                <c:pt idx="962">
                  <c:v>214</c:v>
                </c:pt>
                <c:pt idx="963">
                  <c:v>322</c:v>
                </c:pt>
                <c:pt idx="964">
                  <c:v>289</c:v>
                </c:pt>
                <c:pt idx="965">
                  <c:v>534</c:v>
                </c:pt>
                <c:pt idx="966">
                  <c:v>185</c:v>
                </c:pt>
                <c:pt idx="967">
                  <c:v>312</c:v>
                </c:pt>
                <c:pt idx="968">
                  <c:v>576</c:v>
                </c:pt>
                <c:pt idx="969">
                  <c:v>501</c:v>
                </c:pt>
                <c:pt idx="970">
                  <c:v>221</c:v>
                </c:pt>
                <c:pt idx="971">
                  <c:v>31</c:v>
                </c:pt>
                <c:pt idx="972">
                  <c:v>320</c:v>
                </c:pt>
                <c:pt idx="973">
                  <c:v>45</c:v>
                </c:pt>
                <c:pt idx="974">
                  <c:v>139</c:v>
                </c:pt>
                <c:pt idx="975">
                  <c:v>637</c:v>
                </c:pt>
                <c:pt idx="976">
                  <c:v>116</c:v>
                </c:pt>
                <c:pt idx="977">
                  <c:v>693</c:v>
                </c:pt>
                <c:pt idx="978">
                  <c:v>509</c:v>
                </c:pt>
                <c:pt idx="979">
                  <c:v>318</c:v>
                </c:pt>
                <c:pt idx="980">
                  <c:v>282</c:v>
                </c:pt>
                <c:pt idx="981">
                  <c:v>554</c:v>
                </c:pt>
                <c:pt idx="982">
                  <c:v>322</c:v>
                </c:pt>
                <c:pt idx="983">
                  <c:v>114</c:v>
                </c:pt>
                <c:pt idx="984">
                  <c:v>189</c:v>
                </c:pt>
                <c:pt idx="985">
                  <c:v>245</c:v>
                </c:pt>
                <c:pt idx="986">
                  <c:v>343</c:v>
                </c:pt>
                <c:pt idx="987">
                  <c:v>185</c:v>
                </c:pt>
                <c:pt idx="988">
                  <c:v>130</c:v>
                </c:pt>
                <c:pt idx="989">
                  <c:v>151</c:v>
                </c:pt>
                <c:pt idx="990">
                  <c:v>153</c:v>
                </c:pt>
                <c:pt idx="991">
                  <c:v>118</c:v>
                </c:pt>
                <c:pt idx="992">
                  <c:v>178</c:v>
                </c:pt>
                <c:pt idx="993">
                  <c:v>54</c:v>
                </c:pt>
                <c:pt idx="994">
                  <c:v>55</c:v>
                </c:pt>
                <c:pt idx="995">
                  <c:v>251</c:v>
                </c:pt>
                <c:pt idx="996">
                  <c:v>318</c:v>
                </c:pt>
                <c:pt idx="997">
                  <c:v>334</c:v>
                </c:pt>
                <c:pt idx="998">
                  <c:v>391</c:v>
                </c:pt>
                <c:pt idx="999">
                  <c:v>218</c:v>
                </c:pt>
                <c:pt idx="1000">
                  <c:v>318</c:v>
                </c:pt>
                <c:pt idx="1001">
                  <c:v>116</c:v>
                </c:pt>
                <c:pt idx="1002">
                  <c:v>637</c:v>
                </c:pt>
                <c:pt idx="1003">
                  <c:v>56</c:v>
                </c:pt>
                <c:pt idx="1004">
                  <c:v>509</c:v>
                </c:pt>
                <c:pt idx="1005">
                  <c:v>22</c:v>
                </c:pt>
                <c:pt idx="1006">
                  <c:v>60</c:v>
                </c:pt>
                <c:pt idx="1007">
                  <c:v>156</c:v>
                </c:pt>
                <c:pt idx="1008">
                  <c:v>567</c:v>
                </c:pt>
                <c:pt idx="1009">
                  <c:v>124</c:v>
                </c:pt>
                <c:pt idx="1010">
                  <c:v>664</c:v>
                </c:pt>
                <c:pt idx="1011">
                  <c:v>451</c:v>
                </c:pt>
                <c:pt idx="1012">
                  <c:v>308</c:v>
                </c:pt>
                <c:pt idx="1013">
                  <c:v>211</c:v>
                </c:pt>
                <c:pt idx="1014">
                  <c:v>522</c:v>
                </c:pt>
                <c:pt idx="1015">
                  <c:v>309</c:v>
                </c:pt>
                <c:pt idx="1016">
                  <c:v>196</c:v>
                </c:pt>
                <c:pt idx="1017">
                  <c:v>239</c:v>
                </c:pt>
                <c:pt idx="1018">
                  <c:v>387</c:v>
                </c:pt>
                <c:pt idx="1019">
                  <c:v>160</c:v>
                </c:pt>
                <c:pt idx="1020">
                  <c:v>136</c:v>
                </c:pt>
                <c:pt idx="1021">
                  <c:v>166</c:v>
                </c:pt>
                <c:pt idx="1022">
                  <c:v>42</c:v>
                </c:pt>
                <c:pt idx="1023">
                  <c:v>246</c:v>
                </c:pt>
                <c:pt idx="1024">
                  <c:v>308</c:v>
                </c:pt>
                <c:pt idx="1025">
                  <c:v>346</c:v>
                </c:pt>
                <c:pt idx="1026">
                  <c:v>439</c:v>
                </c:pt>
                <c:pt idx="1027">
                  <c:v>213</c:v>
                </c:pt>
                <c:pt idx="1028">
                  <c:v>296</c:v>
                </c:pt>
                <c:pt idx="1029">
                  <c:v>567</c:v>
                </c:pt>
                <c:pt idx="1030">
                  <c:v>451</c:v>
                </c:pt>
                <c:pt idx="1031">
                  <c:v>210</c:v>
                </c:pt>
                <c:pt idx="1032">
                  <c:v>34</c:v>
                </c:pt>
                <c:pt idx="1033">
                  <c:v>261</c:v>
                </c:pt>
                <c:pt idx="1034">
                  <c:v>205</c:v>
                </c:pt>
                <c:pt idx="1035">
                  <c:v>614</c:v>
                </c:pt>
                <c:pt idx="1036">
                  <c:v>109</c:v>
                </c:pt>
                <c:pt idx="1037">
                  <c:v>745</c:v>
                </c:pt>
                <c:pt idx="1038">
                  <c:v>534</c:v>
                </c:pt>
                <c:pt idx="1039">
                  <c:v>343</c:v>
                </c:pt>
                <c:pt idx="1040">
                  <c:v>224</c:v>
                </c:pt>
                <c:pt idx="1041">
                  <c:v>559</c:v>
                </c:pt>
                <c:pt idx="1042">
                  <c:v>322</c:v>
                </c:pt>
                <c:pt idx="1043">
                  <c:v>163</c:v>
                </c:pt>
                <c:pt idx="1044">
                  <c:v>266</c:v>
                </c:pt>
                <c:pt idx="1045">
                  <c:v>326</c:v>
                </c:pt>
                <c:pt idx="1046">
                  <c:v>188</c:v>
                </c:pt>
                <c:pt idx="1047">
                  <c:v>148</c:v>
                </c:pt>
                <c:pt idx="1048">
                  <c:v>188</c:v>
                </c:pt>
                <c:pt idx="1049">
                  <c:v>44</c:v>
                </c:pt>
                <c:pt idx="1050">
                  <c:v>228</c:v>
                </c:pt>
                <c:pt idx="1051">
                  <c:v>343</c:v>
                </c:pt>
                <c:pt idx="1052">
                  <c:v>308</c:v>
                </c:pt>
                <c:pt idx="1053">
                  <c:v>569</c:v>
                </c:pt>
                <c:pt idx="1054">
                  <c:v>197</c:v>
                </c:pt>
                <c:pt idx="1055">
                  <c:v>332</c:v>
                </c:pt>
                <c:pt idx="1056">
                  <c:v>614</c:v>
                </c:pt>
                <c:pt idx="1057">
                  <c:v>534</c:v>
                </c:pt>
                <c:pt idx="1058">
                  <c:v>236</c:v>
                </c:pt>
                <c:pt idx="1059">
                  <c:v>33</c:v>
                </c:pt>
                <c:pt idx="1060">
                  <c:v>341</c:v>
                </c:pt>
                <c:pt idx="1061">
                  <c:v>48</c:v>
                </c:pt>
              </c:numCache>
            </c:numRef>
          </c:yVal>
          <c:smooth val="0"/>
          <c:extLst>
            <c:ext xmlns:c16="http://schemas.microsoft.com/office/drawing/2014/chart" uri="{C3380CC4-5D6E-409C-BE32-E72D297353CC}">
              <c16:uniqueId val="{00000000-AED9-498E-BD19-F4B0148867DA}"/>
            </c:ext>
          </c:extLst>
        </c:ser>
        <c:ser>
          <c:idx val="1"/>
          <c:order val="1"/>
          <c:tx>
            <c:strRef>
              <c:f>Map!$E$1</c:f>
              <c:strCache>
                <c:ptCount val="1"/>
                <c:pt idx="0">
                  <c:v>Cogs</c:v>
                </c:pt>
              </c:strCache>
            </c:strRef>
          </c:tx>
          <c:spPr>
            <a:ln w="19050" cap="rnd">
              <a:noFill/>
              <a:round/>
            </a:ln>
            <a:effectLst/>
          </c:spPr>
          <c:marker>
            <c:symbol val="circle"/>
            <c:size val="5"/>
            <c:spPr>
              <a:solidFill>
                <a:srgbClr val="D3A77B"/>
              </a:solidFill>
              <a:ln w="9525">
                <a:solidFill>
                  <a:srgbClr val="D3A77B"/>
                </a:solidFill>
              </a:ln>
              <a:effectLst/>
            </c:spPr>
          </c:marker>
          <c:xVal>
            <c:numRef>
              <c:f>Map!$C$2:$C$1063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Map!$E$2:$E$1063</c:f>
              <c:numCache>
                <c:formatCode>General</c:formatCode>
                <c:ptCount val="1062"/>
                <c:pt idx="0">
                  <c:v>51</c:v>
                </c:pt>
                <c:pt idx="1">
                  <c:v>52</c:v>
                </c:pt>
                <c:pt idx="2">
                  <c:v>43</c:v>
                </c:pt>
                <c:pt idx="3">
                  <c:v>38</c:v>
                </c:pt>
                <c:pt idx="4">
                  <c:v>72</c:v>
                </c:pt>
                <c:pt idx="5">
                  <c:v>0</c:v>
                </c:pt>
                <c:pt idx="6">
                  <c:v>47</c:v>
                </c:pt>
                <c:pt idx="7">
                  <c:v>27</c:v>
                </c:pt>
                <c:pt idx="8">
                  <c:v>31</c:v>
                </c:pt>
                <c:pt idx="9">
                  <c:v>40</c:v>
                </c:pt>
                <c:pt idx="10">
                  <c:v>49</c:v>
                </c:pt>
                <c:pt idx="11">
                  <c:v>45</c:v>
                </c:pt>
                <c:pt idx="12">
                  <c:v>45</c:v>
                </c:pt>
                <c:pt idx="13">
                  <c:v>60</c:v>
                </c:pt>
                <c:pt idx="14">
                  <c:v>34</c:v>
                </c:pt>
                <c:pt idx="15">
                  <c:v>54</c:v>
                </c:pt>
                <c:pt idx="16">
                  <c:v>45</c:v>
                </c:pt>
                <c:pt idx="17">
                  <c:v>48</c:v>
                </c:pt>
                <c:pt idx="18">
                  <c:v>49</c:v>
                </c:pt>
                <c:pt idx="19">
                  <c:v>48</c:v>
                </c:pt>
                <c:pt idx="20">
                  <c:v>40</c:v>
                </c:pt>
                <c:pt idx="21">
                  <c:v>82</c:v>
                </c:pt>
                <c:pt idx="22">
                  <c:v>91</c:v>
                </c:pt>
                <c:pt idx="23">
                  <c:v>40</c:v>
                </c:pt>
                <c:pt idx="24">
                  <c:v>50</c:v>
                </c:pt>
                <c:pt idx="25">
                  <c:v>40</c:v>
                </c:pt>
                <c:pt idx="26">
                  <c:v>52</c:v>
                </c:pt>
                <c:pt idx="27">
                  <c:v>75</c:v>
                </c:pt>
                <c:pt idx="28">
                  <c:v>46</c:v>
                </c:pt>
                <c:pt idx="29">
                  <c:v>55</c:v>
                </c:pt>
                <c:pt idx="30">
                  <c:v>50</c:v>
                </c:pt>
                <c:pt idx="31">
                  <c:v>57</c:v>
                </c:pt>
                <c:pt idx="32">
                  <c:v>36</c:v>
                </c:pt>
                <c:pt idx="33">
                  <c:v>33</c:v>
                </c:pt>
                <c:pt idx="34">
                  <c:v>31</c:v>
                </c:pt>
                <c:pt idx="35">
                  <c:v>36</c:v>
                </c:pt>
                <c:pt idx="36">
                  <c:v>49</c:v>
                </c:pt>
                <c:pt idx="37">
                  <c:v>54</c:v>
                </c:pt>
                <c:pt idx="38">
                  <c:v>46</c:v>
                </c:pt>
                <c:pt idx="39">
                  <c:v>43</c:v>
                </c:pt>
                <c:pt idx="40">
                  <c:v>44</c:v>
                </c:pt>
                <c:pt idx="41">
                  <c:v>53</c:v>
                </c:pt>
                <c:pt idx="42">
                  <c:v>54</c:v>
                </c:pt>
                <c:pt idx="43">
                  <c:v>54</c:v>
                </c:pt>
                <c:pt idx="44">
                  <c:v>46</c:v>
                </c:pt>
                <c:pt idx="45">
                  <c:v>43</c:v>
                </c:pt>
                <c:pt idx="46">
                  <c:v>47</c:v>
                </c:pt>
                <c:pt idx="47">
                  <c:v>36</c:v>
                </c:pt>
                <c:pt idx="48">
                  <c:v>61</c:v>
                </c:pt>
                <c:pt idx="49">
                  <c:v>43</c:v>
                </c:pt>
                <c:pt idx="50">
                  <c:v>54</c:v>
                </c:pt>
                <c:pt idx="51">
                  <c:v>47</c:v>
                </c:pt>
                <c:pt idx="52">
                  <c:v>54</c:v>
                </c:pt>
                <c:pt idx="53">
                  <c:v>65</c:v>
                </c:pt>
                <c:pt idx="54">
                  <c:v>80</c:v>
                </c:pt>
                <c:pt idx="55">
                  <c:v>54</c:v>
                </c:pt>
                <c:pt idx="56">
                  <c:v>41</c:v>
                </c:pt>
                <c:pt idx="57">
                  <c:v>54</c:v>
                </c:pt>
                <c:pt idx="58">
                  <c:v>31</c:v>
                </c:pt>
                <c:pt idx="59">
                  <c:v>34</c:v>
                </c:pt>
                <c:pt idx="60">
                  <c:v>33</c:v>
                </c:pt>
                <c:pt idx="61">
                  <c:v>48</c:v>
                </c:pt>
                <c:pt idx="62">
                  <c:v>55</c:v>
                </c:pt>
                <c:pt idx="63">
                  <c:v>49</c:v>
                </c:pt>
                <c:pt idx="64">
                  <c:v>39</c:v>
                </c:pt>
                <c:pt idx="65">
                  <c:v>49</c:v>
                </c:pt>
                <c:pt idx="66">
                  <c:v>41</c:v>
                </c:pt>
                <c:pt idx="67">
                  <c:v>92</c:v>
                </c:pt>
                <c:pt idx="68">
                  <c:v>68</c:v>
                </c:pt>
                <c:pt idx="69">
                  <c:v>63</c:v>
                </c:pt>
                <c:pt idx="70">
                  <c:v>92</c:v>
                </c:pt>
                <c:pt idx="71">
                  <c:v>55</c:v>
                </c:pt>
                <c:pt idx="72">
                  <c:v>51</c:v>
                </c:pt>
                <c:pt idx="73">
                  <c:v>52</c:v>
                </c:pt>
                <c:pt idx="74">
                  <c:v>43</c:v>
                </c:pt>
                <c:pt idx="75">
                  <c:v>38</c:v>
                </c:pt>
                <c:pt idx="76">
                  <c:v>72</c:v>
                </c:pt>
                <c:pt idx="77">
                  <c:v>0</c:v>
                </c:pt>
                <c:pt idx="78">
                  <c:v>47</c:v>
                </c:pt>
                <c:pt idx="79">
                  <c:v>27</c:v>
                </c:pt>
                <c:pt idx="80">
                  <c:v>31</c:v>
                </c:pt>
                <c:pt idx="81">
                  <c:v>40</c:v>
                </c:pt>
                <c:pt idx="82">
                  <c:v>49</c:v>
                </c:pt>
                <c:pt idx="83">
                  <c:v>45</c:v>
                </c:pt>
                <c:pt idx="84">
                  <c:v>45</c:v>
                </c:pt>
                <c:pt idx="85">
                  <c:v>60</c:v>
                </c:pt>
                <c:pt idx="86">
                  <c:v>34</c:v>
                </c:pt>
                <c:pt idx="87">
                  <c:v>54</c:v>
                </c:pt>
                <c:pt idx="88">
                  <c:v>45</c:v>
                </c:pt>
                <c:pt idx="89">
                  <c:v>48</c:v>
                </c:pt>
                <c:pt idx="90">
                  <c:v>49</c:v>
                </c:pt>
                <c:pt idx="91">
                  <c:v>48</c:v>
                </c:pt>
                <c:pt idx="92">
                  <c:v>40</c:v>
                </c:pt>
                <c:pt idx="93">
                  <c:v>82</c:v>
                </c:pt>
                <c:pt idx="94">
                  <c:v>91</c:v>
                </c:pt>
                <c:pt idx="95">
                  <c:v>40</c:v>
                </c:pt>
                <c:pt idx="96">
                  <c:v>50</c:v>
                </c:pt>
                <c:pt idx="97">
                  <c:v>40</c:v>
                </c:pt>
                <c:pt idx="98">
                  <c:v>52</c:v>
                </c:pt>
                <c:pt idx="99">
                  <c:v>75</c:v>
                </c:pt>
                <c:pt idx="100">
                  <c:v>46</c:v>
                </c:pt>
                <c:pt idx="101">
                  <c:v>55</c:v>
                </c:pt>
                <c:pt idx="102">
                  <c:v>50</c:v>
                </c:pt>
                <c:pt idx="103">
                  <c:v>57</c:v>
                </c:pt>
                <c:pt idx="104">
                  <c:v>36</c:v>
                </c:pt>
                <c:pt idx="105">
                  <c:v>33</c:v>
                </c:pt>
                <c:pt idx="106">
                  <c:v>31</c:v>
                </c:pt>
                <c:pt idx="107">
                  <c:v>36</c:v>
                </c:pt>
                <c:pt idx="108">
                  <c:v>49</c:v>
                </c:pt>
                <c:pt idx="109">
                  <c:v>54</c:v>
                </c:pt>
                <c:pt idx="110">
                  <c:v>46</c:v>
                </c:pt>
                <c:pt idx="111">
                  <c:v>43</c:v>
                </c:pt>
                <c:pt idx="112">
                  <c:v>44</c:v>
                </c:pt>
                <c:pt idx="113">
                  <c:v>53</c:v>
                </c:pt>
                <c:pt idx="114">
                  <c:v>54</c:v>
                </c:pt>
                <c:pt idx="115">
                  <c:v>54</c:v>
                </c:pt>
                <c:pt idx="116">
                  <c:v>46</c:v>
                </c:pt>
                <c:pt idx="117">
                  <c:v>43</c:v>
                </c:pt>
                <c:pt idx="118">
                  <c:v>47</c:v>
                </c:pt>
                <c:pt idx="119">
                  <c:v>36</c:v>
                </c:pt>
                <c:pt idx="120">
                  <c:v>61</c:v>
                </c:pt>
                <c:pt idx="121">
                  <c:v>43</c:v>
                </c:pt>
                <c:pt idx="122">
                  <c:v>54</c:v>
                </c:pt>
                <c:pt idx="123">
                  <c:v>47</c:v>
                </c:pt>
                <c:pt idx="124">
                  <c:v>54</c:v>
                </c:pt>
                <c:pt idx="125">
                  <c:v>65</c:v>
                </c:pt>
                <c:pt idx="126">
                  <c:v>80</c:v>
                </c:pt>
                <c:pt idx="127">
                  <c:v>54</c:v>
                </c:pt>
                <c:pt idx="128">
                  <c:v>41</c:v>
                </c:pt>
                <c:pt idx="129">
                  <c:v>54</c:v>
                </c:pt>
                <c:pt idx="130">
                  <c:v>31</c:v>
                </c:pt>
                <c:pt idx="131">
                  <c:v>34</c:v>
                </c:pt>
                <c:pt idx="132">
                  <c:v>33</c:v>
                </c:pt>
                <c:pt idx="133">
                  <c:v>48</c:v>
                </c:pt>
                <c:pt idx="134">
                  <c:v>55</c:v>
                </c:pt>
                <c:pt idx="135">
                  <c:v>49</c:v>
                </c:pt>
                <c:pt idx="136">
                  <c:v>39</c:v>
                </c:pt>
                <c:pt idx="137">
                  <c:v>49</c:v>
                </c:pt>
                <c:pt idx="138">
                  <c:v>41</c:v>
                </c:pt>
                <c:pt idx="139">
                  <c:v>92</c:v>
                </c:pt>
                <c:pt idx="140">
                  <c:v>68</c:v>
                </c:pt>
                <c:pt idx="141">
                  <c:v>63</c:v>
                </c:pt>
                <c:pt idx="142">
                  <c:v>92</c:v>
                </c:pt>
                <c:pt idx="143">
                  <c:v>55</c:v>
                </c:pt>
                <c:pt idx="144">
                  <c:v>39</c:v>
                </c:pt>
                <c:pt idx="145">
                  <c:v>80</c:v>
                </c:pt>
                <c:pt idx="146">
                  <c:v>54</c:v>
                </c:pt>
                <c:pt idx="147">
                  <c:v>54</c:v>
                </c:pt>
                <c:pt idx="148">
                  <c:v>27</c:v>
                </c:pt>
                <c:pt idx="149">
                  <c:v>76</c:v>
                </c:pt>
                <c:pt idx="150">
                  <c:v>22</c:v>
                </c:pt>
                <c:pt idx="151">
                  <c:v>23</c:v>
                </c:pt>
                <c:pt idx="152">
                  <c:v>79</c:v>
                </c:pt>
                <c:pt idx="153">
                  <c:v>65</c:v>
                </c:pt>
                <c:pt idx="154">
                  <c:v>46</c:v>
                </c:pt>
                <c:pt idx="155">
                  <c:v>60</c:v>
                </c:pt>
                <c:pt idx="156">
                  <c:v>60</c:v>
                </c:pt>
                <c:pt idx="157">
                  <c:v>40</c:v>
                </c:pt>
                <c:pt idx="158">
                  <c:v>36</c:v>
                </c:pt>
                <c:pt idx="159">
                  <c:v>55</c:v>
                </c:pt>
                <c:pt idx="160">
                  <c:v>40</c:v>
                </c:pt>
                <c:pt idx="161">
                  <c:v>28</c:v>
                </c:pt>
                <c:pt idx="162">
                  <c:v>31</c:v>
                </c:pt>
                <c:pt idx="163">
                  <c:v>32</c:v>
                </c:pt>
                <c:pt idx="164">
                  <c:v>50</c:v>
                </c:pt>
                <c:pt idx="165">
                  <c:v>0</c:v>
                </c:pt>
                <c:pt idx="166">
                  <c:v>82</c:v>
                </c:pt>
                <c:pt idx="167">
                  <c:v>22</c:v>
                </c:pt>
                <c:pt idx="168">
                  <c:v>44</c:v>
                </c:pt>
                <c:pt idx="169">
                  <c:v>33</c:v>
                </c:pt>
                <c:pt idx="170">
                  <c:v>44</c:v>
                </c:pt>
                <c:pt idx="171">
                  <c:v>31</c:v>
                </c:pt>
                <c:pt idx="172">
                  <c:v>69</c:v>
                </c:pt>
                <c:pt idx="173">
                  <c:v>49</c:v>
                </c:pt>
                <c:pt idx="174">
                  <c:v>49</c:v>
                </c:pt>
                <c:pt idx="175">
                  <c:v>43</c:v>
                </c:pt>
                <c:pt idx="176">
                  <c:v>41</c:v>
                </c:pt>
                <c:pt idx="177">
                  <c:v>47</c:v>
                </c:pt>
                <c:pt idx="178">
                  <c:v>43</c:v>
                </c:pt>
                <c:pt idx="179">
                  <c:v>43</c:v>
                </c:pt>
                <c:pt idx="180">
                  <c:v>46</c:v>
                </c:pt>
                <c:pt idx="181">
                  <c:v>53</c:v>
                </c:pt>
                <c:pt idx="182">
                  <c:v>33</c:v>
                </c:pt>
                <c:pt idx="183">
                  <c:v>34</c:v>
                </c:pt>
                <c:pt idx="184">
                  <c:v>0</c:v>
                </c:pt>
                <c:pt idx="185">
                  <c:v>43</c:v>
                </c:pt>
                <c:pt idx="186">
                  <c:v>31</c:v>
                </c:pt>
                <c:pt idx="187">
                  <c:v>23</c:v>
                </c:pt>
                <c:pt idx="188">
                  <c:v>41</c:v>
                </c:pt>
                <c:pt idx="189">
                  <c:v>46</c:v>
                </c:pt>
                <c:pt idx="190">
                  <c:v>43</c:v>
                </c:pt>
                <c:pt idx="191">
                  <c:v>33</c:v>
                </c:pt>
                <c:pt idx="192">
                  <c:v>49</c:v>
                </c:pt>
                <c:pt idx="193">
                  <c:v>55</c:v>
                </c:pt>
                <c:pt idx="194">
                  <c:v>39</c:v>
                </c:pt>
                <c:pt idx="195">
                  <c:v>80</c:v>
                </c:pt>
                <c:pt idx="196">
                  <c:v>54</c:v>
                </c:pt>
                <c:pt idx="197">
                  <c:v>54</c:v>
                </c:pt>
                <c:pt idx="198">
                  <c:v>27</c:v>
                </c:pt>
                <c:pt idx="199">
                  <c:v>76</c:v>
                </c:pt>
                <c:pt idx="200">
                  <c:v>22</c:v>
                </c:pt>
                <c:pt idx="201">
                  <c:v>23</c:v>
                </c:pt>
                <c:pt idx="202">
                  <c:v>79</c:v>
                </c:pt>
                <c:pt idx="203">
                  <c:v>65</c:v>
                </c:pt>
                <c:pt idx="204">
                  <c:v>46</c:v>
                </c:pt>
                <c:pt idx="205">
                  <c:v>60</c:v>
                </c:pt>
                <c:pt idx="206">
                  <c:v>60</c:v>
                </c:pt>
                <c:pt idx="207">
                  <c:v>40</c:v>
                </c:pt>
                <c:pt idx="208">
                  <c:v>36</c:v>
                </c:pt>
                <c:pt idx="209">
                  <c:v>55</c:v>
                </c:pt>
                <c:pt idx="210">
                  <c:v>40</c:v>
                </c:pt>
                <c:pt idx="211">
                  <c:v>28</c:v>
                </c:pt>
                <c:pt idx="212">
                  <c:v>31</c:v>
                </c:pt>
                <c:pt idx="213">
                  <c:v>32</c:v>
                </c:pt>
                <c:pt idx="214">
                  <c:v>50</c:v>
                </c:pt>
                <c:pt idx="215">
                  <c:v>0</c:v>
                </c:pt>
                <c:pt idx="216">
                  <c:v>82</c:v>
                </c:pt>
                <c:pt idx="217">
                  <c:v>22</c:v>
                </c:pt>
                <c:pt idx="218">
                  <c:v>44</c:v>
                </c:pt>
                <c:pt idx="219">
                  <c:v>33</c:v>
                </c:pt>
                <c:pt idx="220">
                  <c:v>44</c:v>
                </c:pt>
                <c:pt idx="221">
                  <c:v>31</c:v>
                </c:pt>
                <c:pt idx="222">
                  <c:v>69</c:v>
                </c:pt>
                <c:pt idx="223">
                  <c:v>49</c:v>
                </c:pt>
                <c:pt idx="224">
                  <c:v>49</c:v>
                </c:pt>
                <c:pt idx="225">
                  <c:v>43</c:v>
                </c:pt>
                <c:pt idx="226">
                  <c:v>41</c:v>
                </c:pt>
                <c:pt idx="227">
                  <c:v>47</c:v>
                </c:pt>
                <c:pt idx="228">
                  <c:v>43</c:v>
                </c:pt>
                <c:pt idx="229">
                  <c:v>43</c:v>
                </c:pt>
                <c:pt idx="230">
                  <c:v>46</c:v>
                </c:pt>
                <c:pt idx="231">
                  <c:v>53</c:v>
                </c:pt>
                <c:pt idx="232">
                  <c:v>33</c:v>
                </c:pt>
                <c:pt idx="233">
                  <c:v>34</c:v>
                </c:pt>
                <c:pt idx="234">
                  <c:v>0</c:v>
                </c:pt>
                <c:pt idx="235">
                  <c:v>43</c:v>
                </c:pt>
                <c:pt idx="236">
                  <c:v>31</c:v>
                </c:pt>
                <c:pt idx="237">
                  <c:v>23</c:v>
                </c:pt>
                <c:pt idx="238">
                  <c:v>41</c:v>
                </c:pt>
                <c:pt idx="239">
                  <c:v>46</c:v>
                </c:pt>
                <c:pt idx="240">
                  <c:v>43</c:v>
                </c:pt>
                <c:pt idx="241">
                  <c:v>33</c:v>
                </c:pt>
                <c:pt idx="242">
                  <c:v>49</c:v>
                </c:pt>
                <c:pt idx="243">
                  <c:v>55</c:v>
                </c:pt>
                <c:pt idx="244">
                  <c:v>39</c:v>
                </c:pt>
                <c:pt idx="245">
                  <c:v>39</c:v>
                </c:pt>
                <c:pt idx="246">
                  <c:v>86</c:v>
                </c:pt>
                <c:pt idx="247">
                  <c:v>46</c:v>
                </c:pt>
                <c:pt idx="248">
                  <c:v>31</c:v>
                </c:pt>
                <c:pt idx="249">
                  <c:v>45</c:v>
                </c:pt>
                <c:pt idx="250">
                  <c:v>32</c:v>
                </c:pt>
                <c:pt idx="251">
                  <c:v>31</c:v>
                </c:pt>
                <c:pt idx="252">
                  <c:v>39</c:v>
                </c:pt>
                <c:pt idx="253">
                  <c:v>24</c:v>
                </c:pt>
                <c:pt idx="254">
                  <c:v>0</c:v>
                </c:pt>
                <c:pt idx="255">
                  <c:v>45</c:v>
                </c:pt>
                <c:pt idx="256">
                  <c:v>60</c:v>
                </c:pt>
                <c:pt idx="257">
                  <c:v>32</c:v>
                </c:pt>
                <c:pt idx="258">
                  <c:v>54</c:v>
                </c:pt>
                <c:pt idx="259">
                  <c:v>22</c:v>
                </c:pt>
                <c:pt idx="260">
                  <c:v>35</c:v>
                </c:pt>
                <c:pt idx="261">
                  <c:v>29</c:v>
                </c:pt>
                <c:pt idx="262">
                  <c:v>29</c:v>
                </c:pt>
                <c:pt idx="263">
                  <c:v>34</c:v>
                </c:pt>
                <c:pt idx="264">
                  <c:v>32</c:v>
                </c:pt>
                <c:pt idx="265">
                  <c:v>0</c:v>
                </c:pt>
                <c:pt idx="266">
                  <c:v>33</c:v>
                </c:pt>
                <c:pt idx="267">
                  <c:v>82</c:v>
                </c:pt>
                <c:pt idx="268">
                  <c:v>82</c:v>
                </c:pt>
                <c:pt idx="269">
                  <c:v>35</c:v>
                </c:pt>
                <c:pt idx="270">
                  <c:v>34</c:v>
                </c:pt>
                <c:pt idx="271">
                  <c:v>33</c:v>
                </c:pt>
                <c:pt idx="272">
                  <c:v>0</c:v>
                </c:pt>
                <c:pt idx="273">
                  <c:v>44</c:v>
                </c:pt>
                <c:pt idx="274">
                  <c:v>29</c:v>
                </c:pt>
                <c:pt idx="275">
                  <c:v>33</c:v>
                </c:pt>
                <c:pt idx="276">
                  <c:v>46</c:v>
                </c:pt>
                <c:pt idx="277">
                  <c:v>30</c:v>
                </c:pt>
                <c:pt idx="278">
                  <c:v>29</c:v>
                </c:pt>
                <c:pt idx="279">
                  <c:v>24</c:v>
                </c:pt>
                <c:pt idx="280">
                  <c:v>0</c:v>
                </c:pt>
                <c:pt idx="281">
                  <c:v>31</c:v>
                </c:pt>
                <c:pt idx="282">
                  <c:v>34</c:v>
                </c:pt>
                <c:pt idx="283">
                  <c:v>39</c:v>
                </c:pt>
                <c:pt idx="284">
                  <c:v>31</c:v>
                </c:pt>
                <c:pt idx="285">
                  <c:v>38</c:v>
                </c:pt>
                <c:pt idx="286">
                  <c:v>39</c:v>
                </c:pt>
                <c:pt idx="287">
                  <c:v>0</c:v>
                </c:pt>
                <c:pt idx="288">
                  <c:v>41</c:v>
                </c:pt>
                <c:pt idx="289">
                  <c:v>38</c:v>
                </c:pt>
                <c:pt idx="290">
                  <c:v>43</c:v>
                </c:pt>
                <c:pt idx="291">
                  <c:v>39</c:v>
                </c:pt>
                <c:pt idx="292">
                  <c:v>39</c:v>
                </c:pt>
                <c:pt idx="293">
                  <c:v>86</c:v>
                </c:pt>
                <c:pt idx="294">
                  <c:v>46</c:v>
                </c:pt>
                <c:pt idx="295">
                  <c:v>31</c:v>
                </c:pt>
                <c:pt idx="296">
                  <c:v>45</c:v>
                </c:pt>
                <c:pt idx="297">
                  <c:v>32</c:v>
                </c:pt>
                <c:pt idx="298">
                  <c:v>31</c:v>
                </c:pt>
                <c:pt idx="299">
                  <c:v>39</c:v>
                </c:pt>
                <c:pt idx="300">
                  <c:v>24</c:v>
                </c:pt>
                <c:pt idx="301">
                  <c:v>0</c:v>
                </c:pt>
                <c:pt idx="302">
                  <c:v>45</c:v>
                </c:pt>
                <c:pt idx="303">
                  <c:v>60</c:v>
                </c:pt>
                <c:pt idx="304">
                  <c:v>32</c:v>
                </c:pt>
                <c:pt idx="305">
                  <c:v>54</c:v>
                </c:pt>
                <c:pt idx="306">
                  <c:v>22</c:v>
                </c:pt>
                <c:pt idx="307">
                  <c:v>35</c:v>
                </c:pt>
                <c:pt idx="308">
                  <c:v>29</c:v>
                </c:pt>
                <c:pt idx="309">
                  <c:v>29</c:v>
                </c:pt>
                <c:pt idx="310">
                  <c:v>34</c:v>
                </c:pt>
                <c:pt idx="311">
                  <c:v>32</c:v>
                </c:pt>
                <c:pt idx="312">
                  <c:v>0</c:v>
                </c:pt>
                <c:pt idx="313">
                  <c:v>33</c:v>
                </c:pt>
                <c:pt idx="314">
                  <c:v>82</c:v>
                </c:pt>
                <c:pt idx="315">
                  <c:v>82</c:v>
                </c:pt>
                <c:pt idx="316">
                  <c:v>35</c:v>
                </c:pt>
                <c:pt idx="317">
                  <c:v>34</c:v>
                </c:pt>
                <c:pt idx="318">
                  <c:v>33</c:v>
                </c:pt>
                <c:pt idx="319">
                  <c:v>0</c:v>
                </c:pt>
                <c:pt idx="320">
                  <c:v>44</c:v>
                </c:pt>
                <c:pt idx="321">
                  <c:v>29</c:v>
                </c:pt>
                <c:pt idx="322">
                  <c:v>33</c:v>
                </c:pt>
                <c:pt idx="323">
                  <c:v>46</c:v>
                </c:pt>
                <c:pt idx="324">
                  <c:v>30</c:v>
                </c:pt>
                <c:pt idx="325">
                  <c:v>29</c:v>
                </c:pt>
                <c:pt idx="326">
                  <c:v>24</c:v>
                </c:pt>
                <c:pt idx="327">
                  <c:v>0</c:v>
                </c:pt>
                <c:pt idx="328">
                  <c:v>31</c:v>
                </c:pt>
                <c:pt idx="329">
                  <c:v>34</c:v>
                </c:pt>
                <c:pt idx="330">
                  <c:v>39</c:v>
                </c:pt>
                <c:pt idx="331">
                  <c:v>31</c:v>
                </c:pt>
                <c:pt idx="332">
                  <c:v>38</c:v>
                </c:pt>
                <c:pt idx="333">
                  <c:v>39</c:v>
                </c:pt>
                <c:pt idx="334">
                  <c:v>0</c:v>
                </c:pt>
                <c:pt idx="335">
                  <c:v>41</c:v>
                </c:pt>
                <c:pt idx="336">
                  <c:v>38</c:v>
                </c:pt>
                <c:pt idx="337">
                  <c:v>43</c:v>
                </c:pt>
                <c:pt idx="338">
                  <c:v>51</c:v>
                </c:pt>
                <c:pt idx="339">
                  <c:v>52</c:v>
                </c:pt>
                <c:pt idx="340">
                  <c:v>43</c:v>
                </c:pt>
                <c:pt idx="341">
                  <c:v>51</c:v>
                </c:pt>
                <c:pt idx="342">
                  <c:v>72</c:v>
                </c:pt>
                <c:pt idx="343">
                  <c:v>48</c:v>
                </c:pt>
                <c:pt idx="344">
                  <c:v>60</c:v>
                </c:pt>
                <c:pt idx="345">
                  <c:v>52</c:v>
                </c:pt>
                <c:pt idx="346">
                  <c:v>56</c:v>
                </c:pt>
                <c:pt idx="347">
                  <c:v>56</c:v>
                </c:pt>
                <c:pt idx="348">
                  <c:v>45</c:v>
                </c:pt>
                <c:pt idx="349">
                  <c:v>52</c:v>
                </c:pt>
                <c:pt idx="350">
                  <c:v>46</c:v>
                </c:pt>
                <c:pt idx="351">
                  <c:v>52</c:v>
                </c:pt>
                <c:pt idx="352">
                  <c:v>59</c:v>
                </c:pt>
                <c:pt idx="353">
                  <c:v>59</c:v>
                </c:pt>
                <c:pt idx="354">
                  <c:v>50</c:v>
                </c:pt>
                <c:pt idx="355">
                  <c:v>53</c:v>
                </c:pt>
                <c:pt idx="356">
                  <c:v>54</c:v>
                </c:pt>
                <c:pt idx="357">
                  <c:v>43</c:v>
                </c:pt>
                <c:pt idx="358">
                  <c:v>61</c:v>
                </c:pt>
                <c:pt idx="359">
                  <c:v>55</c:v>
                </c:pt>
                <c:pt idx="360">
                  <c:v>82</c:v>
                </c:pt>
                <c:pt idx="361">
                  <c:v>61</c:v>
                </c:pt>
                <c:pt idx="362">
                  <c:v>53</c:v>
                </c:pt>
                <c:pt idx="363">
                  <c:v>47</c:v>
                </c:pt>
                <c:pt idx="364">
                  <c:v>54</c:v>
                </c:pt>
                <c:pt idx="365">
                  <c:v>67</c:v>
                </c:pt>
                <c:pt idx="366">
                  <c:v>54</c:v>
                </c:pt>
                <c:pt idx="367">
                  <c:v>63</c:v>
                </c:pt>
                <c:pt idx="368">
                  <c:v>49</c:v>
                </c:pt>
                <c:pt idx="369">
                  <c:v>50</c:v>
                </c:pt>
                <c:pt idx="370">
                  <c:v>52</c:v>
                </c:pt>
                <c:pt idx="371">
                  <c:v>55</c:v>
                </c:pt>
                <c:pt idx="372">
                  <c:v>49</c:v>
                </c:pt>
                <c:pt idx="373">
                  <c:v>41</c:v>
                </c:pt>
                <c:pt idx="374">
                  <c:v>54</c:v>
                </c:pt>
                <c:pt idx="375">
                  <c:v>65</c:v>
                </c:pt>
                <c:pt idx="376">
                  <c:v>52</c:v>
                </c:pt>
                <c:pt idx="377">
                  <c:v>48</c:v>
                </c:pt>
                <c:pt idx="378">
                  <c:v>49</c:v>
                </c:pt>
                <c:pt idx="379">
                  <c:v>50</c:v>
                </c:pt>
                <c:pt idx="380">
                  <c:v>51</c:v>
                </c:pt>
                <c:pt idx="381">
                  <c:v>52</c:v>
                </c:pt>
                <c:pt idx="382">
                  <c:v>43</c:v>
                </c:pt>
                <c:pt idx="383">
                  <c:v>51</c:v>
                </c:pt>
                <c:pt idx="384">
                  <c:v>72</c:v>
                </c:pt>
                <c:pt idx="385">
                  <c:v>48</c:v>
                </c:pt>
                <c:pt idx="386">
                  <c:v>60</c:v>
                </c:pt>
                <c:pt idx="387">
                  <c:v>52</c:v>
                </c:pt>
                <c:pt idx="388">
                  <c:v>56</c:v>
                </c:pt>
                <c:pt idx="389">
                  <c:v>56</c:v>
                </c:pt>
                <c:pt idx="390">
                  <c:v>45</c:v>
                </c:pt>
                <c:pt idx="391">
                  <c:v>52</c:v>
                </c:pt>
                <c:pt idx="392">
                  <c:v>46</c:v>
                </c:pt>
                <c:pt idx="393">
                  <c:v>52</c:v>
                </c:pt>
                <c:pt idx="394">
                  <c:v>59</c:v>
                </c:pt>
                <c:pt idx="395">
                  <c:v>59</c:v>
                </c:pt>
                <c:pt idx="396">
                  <c:v>50</c:v>
                </c:pt>
                <c:pt idx="397">
                  <c:v>53</c:v>
                </c:pt>
                <c:pt idx="398">
                  <c:v>54</c:v>
                </c:pt>
                <c:pt idx="399">
                  <c:v>43</c:v>
                </c:pt>
                <c:pt idx="400">
                  <c:v>61</c:v>
                </c:pt>
                <c:pt idx="401">
                  <c:v>55</c:v>
                </c:pt>
                <c:pt idx="402">
                  <c:v>82</c:v>
                </c:pt>
                <c:pt idx="403">
                  <c:v>61</c:v>
                </c:pt>
                <c:pt idx="404">
                  <c:v>53</c:v>
                </c:pt>
                <c:pt idx="405">
                  <c:v>47</c:v>
                </c:pt>
                <c:pt idx="406">
                  <c:v>54</c:v>
                </c:pt>
                <c:pt idx="407">
                  <c:v>67</c:v>
                </c:pt>
                <c:pt idx="408">
                  <c:v>54</c:v>
                </c:pt>
                <c:pt idx="409">
                  <c:v>63</c:v>
                </c:pt>
                <c:pt idx="410">
                  <c:v>49</c:v>
                </c:pt>
                <c:pt idx="411">
                  <c:v>50</c:v>
                </c:pt>
                <c:pt idx="412">
                  <c:v>52</c:v>
                </c:pt>
                <c:pt idx="413">
                  <c:v>55</c:v>
                </c:pt>
                <c:pt idx="414">
                  <c:v>49</c:v>
                </c:pt>
                <c:pt idx="415">
                  <c:v>41</c:v>
                </c:pt>
                <c:pt idx="416">
                  <c:v>54</c:v>
                </c:pt>
                <c:pt idx="417">
                  <c:v>65</c:v>
                </c:pt>
                <c:pt idx="418">
                  <c:v>52</c:v>
                </c:pt>
                <c:pt idx="419">
                  <c:v>48</c:v>
                </c:pt>
                <c:pt idx="420">
                  <c:v>49</c:v>
                </c:pt>
                <c:pt idx="421">
                  <c:v>50</c:v>
                </c:pt>
                <c:pt idx="422">
                  <c:v>21</c:v>
                </c:pt>
                <c:pt idx="423">
                  <c:v>27</c:v>
                </c:pt>
                <c:pt idx="424">
                  <c:v>56</c:v>
                </c:pt>
                <c:pt idx="425">
                  <c:v>54</c:v>
                </c:pt>
                <c:pt idx="426">
                  <c:v>21</c:v>
                </c:pt>
                <c:pt idx="427">
                  <c:v>39</c:v>
                </c:pt>
                <c:pt idx="428">
                  <c:v>23</c:v>
                </c:pt>
                <c:pt idx="429">
                  <c:v>21</c:v>
                </c:pt>
                <c:pt idx="430">
                  <c:v>25</c:v>
                </c:pt>
                <c:pt idx="431">
                  <c:v>21</c:v>
                </c:pt>
                <c:pt idx="432">
                  <c:v>0</c:v>
                </c:pt>
                <c:pt idx="433">
                  <c:v>34</c:v>
                </c:pt>
                <c:pt idx="434">
                  <c:v>21</c:v>
                </c:pt>
                <c:pt idx="435">
                  <c:v>25</c:v>
                </c:pt>
                <c:pt idx="436">
                  <c:v>34</c:v>
                </c:pt>
                <c:pt idx="437">
                  <c:v>21</c:v>
                </c:pt>
                <c:pt idx="438">
                  <c:v>39</c:v>
                </c:pt>
                <c:pt idx="439">
                  <c:v>46</c:v>
                </c:pt>
                <c:pt idx="440">
                  <c:v>22</c:v>
                </c:pt>
                <c:pt idx="441">
                  <c:v>34</c:v>
                </c:pt>
                <c:pt idx="442">
                  <c:v>22</c:v>
                </c:pt>
                <c:pt idx="443">
                  <c:v>33</c:v>
                </c:pt>
                <c:pt idx="444">
                  <c:v>29</c:v>
                </c:pt>
                <c:pt idx="445">
                  <c:v>25</c:v>
                </c:pt>
                <c:pt idx="446">
                  <c:v>15</c:v>
                </c:pt>
                <c:pt idx="447">
                  <c:v>32</c:v>
                </c:pt>
                <c:pt idx="448">
                  <c:v>35</c:v>
                </c:pt>
                <c:pt idx="449">
                  <c:v>34</c:v>
                </c:pt>
                <c:pt idx="450">
                  <c:v>24</c:v>
                </c:pt>
                <c:pt idx="451">
                  <c:v>38</c:v>
                </c:pt>
                <c:pt idx="452">
                  <c:v>23</c:v>
                </c:pt>
                <c:pt idx="453">
                  <c:v>16</c:v>
                </c:pt>
                <c:pt idx="454">
                  <c:v>31</c:v>
                </c:pt>
                <c:pt idx="455">
                  <c:v>20</c:v>
                </c:pt>
                <c:pt idx="456">
                  <c:v>29</c:v>
                </c:pt>
                <c:pt idx="457">
                  <c:v>24</c:v>
                </c:pt>
                <c:pt idx="458">
                  <c:v>24</c:v>
                </c:pt>
                <c:pt idx="459">
                  <c:v>16</c:v>
                </c:pt>
                <c:pt idx="460">
                  <c:v>29</c:v>
                </c:pt>
                <c:pt idx="461">
                  <c:v>21</c:v>
                </c:pt>
                <c:pt idx="462">
                  <c:v>27</c:v>
                </c:pt>
                <c:pt idx="463">
                  <c:v>56</c:v>
                </c:pt>
                <c:pt idx="464">
                  <c:v>54</c:v>
                </c:pt>
                <c:pt idx="465">
                  <c:v>21</c:v>
                </c:pt>
                <c:pt idx="466">
                  <c:v>39</c:v>
                </c:pt>
                <c:pt idx="467">
                  <c:v>23</c:v>
                </c:pt>
                <c:pt idx="468">
                  <c:v>21</c:v>
                </c:pt>
                <c:pt idx="469">
                  <c:v>25</c:v>
                </c:pt>
                <c:pt idx="470">
                  <c:v>21</c:v>
                </c:pt>
                <c:pt idx="471">
                  <c:v>0</c:v>
                </c:pt>
                <c:pt idx="472">
                  <c:v>34</c:v>
                </c:pt>
                <c:pt idx="473">
                  <c:v>21</c:v>
                </c:pt>
                <c:pt idx="474">
                  <c:v>25</c:v>
                </c:pt>
                <c:pt idx="475">
                  <c:v>34</c:v>
                </c:pt>
                <c:pt idx="476">
                  <c:v>21</c:v>
                </c:pt>
                <c:pt idx="477">
                  <c:v>39</c:v>
                </c:pt>
                <c:pt idx="478">
                  <c:v>46</c:v>
                </c:pt>
                <c:pt idx="479">
                  <c:v>22</c:v>
                </c:pt>
                <c:pt idx="480">
                  <c:v>34</c:v>
                </c:pt>
                <c:pt idx="481">
                  <c:v>22</c:v>
                </c:pt>
                <c:pt idx="482">
                  <c:v>33</c:v>
                </c:pt>
                <c:pt idx="483">
                  <c:v>29</c:v>
                </c:pt>
                <c:pt idx="484">
                  <c:v>25</c:v>
                </c:pt>
                <c:pt idx="485">
                  <c:v>15</c:v>
                </c:pt>
                <c:pt idx="486">
                  <c:v>32</c:v>
                </c:pt>
                <c:pt idx="487">
                  <c:v>35</c:v>
                </c:pt>
                <c:pt idx="488">
                  <c:v>34</c:v>
                </c:pt>
                <c:pt idx="489">
                  <c:v>24</c:v>
                </c:pt>
                <c:pt idx="490">
                  <c:v>38</c:v>
                </c:pt>
                <c:pt idx="491">
                  <c:v>23</c:v>
                </c:pt>
                <c:pt idx="492">
                  <c:v>16</c:v>
                </c:pt>
                <c:pt idx="493">
                  <c:v>31</c:v>
                </c:pt>
                <c:pt idx="494">
                  <c:v>20</c:v>
                </c:pt>
                <c:pt idx="495">
                  <c:v>29</c:v>
                </c:pt>
                <c:pt idx="496">
                  <c:v>24</c:v>
                </c:pt>
                <c:pt idx="497">
                  <c:v>24</c:v>
                </c:pt>
                <c:pt idx="498">
                  <c:v>16</c:v>
                </c:pt>
                <c:pt idx="499">
                  <c:v>29</c:v>
                </c:pt>
                <c:pt idx="500">
                  <c:v>76</c:v>
                </c:pt>
                <c:pt idx="501">
                  <c:v>52</c:v>
                </c:pt>
                <c:pt idx="502">
                  <c:v>76</c:v>
                </c:pt>
                <c:pt idx="503">
                  <c:v>72</c:v>
                </c:pt>
                <c:pt idx="504">
                  <c:v>65</c:v>
                </c:pt>
                <c:pt idx="505">
                  <c:v>32</c:v>
                </c:pt>
                <c:pt idx="506">
                  <c:v>82</c:v>
                </c:pt>
                <c:pt idx="507">
                  <c:v>56</c:v>
                </c:pt>
                <c:pt idx="508">
                  <c:v>91</c:v>
                </c:pt>
                <c:pt idx="509">
                  <c:v>60</c:v>
                </c:pt>
                <c:pt idx="510">
                  <c:v>55</c:v>
                </c:pt>
                <c:pt idx="511">
                  <c:v>59</c:v>
                </c:pt>
                <c:pt idx="512">
                  <c:v>75</c:v>
                </c:pt>
                <c:pt idx="513">
                  <c:v>69</c:v>
                </c:pt>
                <c:pt idx="514">
                  <c:v>46</c:v>
                </c:pt>
                <c:pt idx="515">
                  <c:v>75</c:v>
                </c:pt>
                <c:pt idx="516">
                  <c:v>61</c:v>
                </c:pt>
                <c:pt idx="517">
                  <c:v>47</c:v>
                </c:pt>
                <c:pt idx="518">
                  <c:v>52</c:v>
                </c:pt>
                <c:pt idx="519">
                  <c:v>53</c:v>
                </c:pt>
                <c:pt idx="520">
                  <c:v>59</c:v>
                </c:pt>
                <c:pt idx="521">
                  <c:v>53</c:v>
                </c:pt>
                <c:pt idx="522">
                  <c:v>54</c:v>
                </c:pt>
                <c:pt idx="523">
                  <c:v>46</c:v>
                </c:pt>
                <c:pt idx="524">
                  <c:v>67</c:v>
                </c:pt>
                <c:pt idx="525">
                  <c:v>54</c:v>
                </c:pt>
                <c:pt idx="526">
                  <c:v>67</c:v>
                </c:pt>
                <c:pt idx="527">
                  <c:v>41</c:v>
                </c:pt>
                <c:pt idx="528">
                  <c:v>65</c:v>
                </c:pt>
                <c:pt idx="529">
                  <c:v>47</c:v>
                </c:pt>
                <c:pt idx="530">
                  <c:v>49</c:v>
                </c:pt>
                <c:pt idx="531">
                  <c:v>65</c:v>
                </c:pt>
                <c:pt idx="532">
                  <c:v>68</c:v>
                </c:pt>
                <c:pt idx="533">
                  <c:v>76</c:v>
                </c:pt>
                <c:pt idx="534">
                  <c:v>52</c:v>
                </c:pt>
                <c:pt idx="535">
                  <c:v>76</c:v>
                </c:pt>
                <c:pt idx="536">
                  <c:v>72</c:v>
                </c:pt>
                <c:pt idx="537">
                  <c:v>65</c:v>
                </c:pt>
                <c:pt idx="538">
                  <c:v>32</c:v>
                </c:pt>
                <c:pt idx="539">
                  <c:v>82</c:v>
                </c:pt>
                <c:pt idx="540">
                  <c:v>56</c:v>
                </c:pt>
                <c:pt idx="541">
                  <c:v>91</c:v>
                </c:pt>
                <c:pt idx="542">
                  <c:v>60</c:v>
                </c:pt>
                <c:pt idx="543">
                  <c:v>55</c:v>
                </c:pt>
                <c:pt idx="544">
                  <c:v>59</c:v>
                </c:pt>
                <c:pt idx="545">
                  <c:v>75</c:v>
                </c:pt>
                <c:pt idx="546">
                  <c:v>69</c:v>
                </c:pt>
                <c:pt idx="547">
                  <c:v>46</c:v>
                </c:pt>
                <c:pt idx="548">
                  <c:v>75</c:v>
                </c:pt>
                <c:pt idx="549">
                  <c:v>61</c:v>
                </c:pt>
                <c:pt idx="550">
                  <c:v>47</c:v>
                </c:pt>
                <c:pt idx="551">
                  <c:v>52</c:v>
                </c:pt>
                <c:pt idx="552">
                  <c:v>53</c:v>
                </c:pt>
                <c:pt idx="553">
                  <c:v>59</c:v>
                </c:pt>
                <c:pt idx="554">
                  <c:v>53</c:v>
                </c:pt>
                <c:pt idx="555">
                  <c:v>54</c:v>
                </c:pt>
                <c:pt idx="556">
                  <c:v>46</c:v>
                </c:pt>
                <c:pt idx="557">
                  <c:v>67</c:v>
                </c:pt>
                <c:pt idx="558">
                  <c:v>54</c:v>
                </c:pt>
                <c:pt idx="559">
                  <c:v>67</c:v>
                </c:pt>
                <c:pt idx="560">
                  <c:v>41</c:v>
                </c:pt>
                <c:pt idx="561">
                  <c:v>65</c:v>
                </c:pt>
                <c:pt idx="562">
                  <c:v>47</c:v>
                </c:pt>
                <c:pt idx="563">
                  <c:v>49</c:v>
                </c:pt>
                <c:pt idx="564">
                  <c:v>65</c:v>
                </c:pt>
                <c:pt idx="565">
                  <c:v>68</c:v>
                </c:pt>
                <c:pt idx="566">
                  <c:v>39</c:v>
                </c:pt>
                <c:pt idx="567">
                  <c:v>239</c:v>
                </c:pt>
                <c:pt idx="568">
                  <c:v>123</c:v>
                </c:pt>
                <c:pt idx="569">
                  <c:v>48</c:v>
                </c:pt>
                <c:pt idx="570">
                  <c:v>48</c:v>
                </c:pt>
                <c:pt idx="571">
                  <c:v>45</c:v>
                </c:pt>
                <c:pt idx="572">
                  <c:v>90</c:v>
                </c:pt>
                <c:pt idx="573">
                  <c:v>25</c:v>
                </c:pt>
                <c:pt idx="574">
                  <c:v>103</c:v>
                </c:pt>
                <c:pt idx="575">
                  <c:v>79</c:v>
                </c:pt>
                <c:pt idx="576">
                  <c:v>96</c:v>
                </c:pt>
                <c:pt idx="577">
                  <c:v>225</c:v>
                </c:pt>
                <c:pt idx="578">
                  <c:v>75</c:v>
                </c:pt>
                <c:pt idx="579">
                  <c:v>118</c:v>
                </c:pt>
                <c:pt idx="580">
                  <c:v>78</c:v>
                </c:pt>
                <c:pt idx="581">
                  <c:v>88</c:v>
                </c:pt>
                <c:pt idx="582">
                  <c:v>102</c:v>
                </c:pt>
                <c:pt idx="583">
                  <c:v>101</c:v>
                </c:pt>
                <c:pt idx="584">
                  <c:v>15</c:v>
                </c:pt>
                <c:pt idx="585">
                  <c:v>82</c:v>
                </c:pt>
                <c:pt idx="586">
                  <c:v>94</c:v>
                </c:pt>
                <c:pt idx="587">
                  <c:v>241</c:v>
                </c:pt>
                <c:pt idx="588">
                  <c:v>123</c:v>
                </c:pt>
                <c:pt idx="589">
                  <c:v>92</c:v>
                </c:pt>
                <c:pt idx="590">
                  <c:v>88</c:v>
                </c:pt>
                <c:pt idx="591">
                  <c:v>49</c:v>
                </c:pt>
                <c:pt idx="592">
                  <c:v>48</c:v>
                </c:pt>
                <c:pt idx="593">
                  <c:v>81</c:v>
                </c:pt>
                <c:pt idx="594">
                  <c:v>20</c:v>
                </c:pt>
                <c:pt idx="595">
                  <c:v>134</c:v>
                </c:pt>
                <c:pt idx="596">
                  <c:v>94</c:v>
                </c:pt>
                <c:pt idx="597">
                  <c:v>16</c:v>
                </c:pt>
                <c:pt idx="598">
                  <c:v>105</c:v>
                </c:pt>
                <c:pt idx="599">
                  <c:v>39</c:v>
                </c:pt>
                <c:pt idx="600">
                  <c:v>239</c:v>
                </c:pt>
                <c:pt idx="601">
                  <c:v>123</c:v>
                </c:pt>
                <c:pt idx="602">
                  <c:v>48</c:v>
                </c:pt>
                <c:pt idx="603">
                  <c:v>48</c:v>
                </c:pt>
                <c:pt idx="604">
                  <c:v>45</c:v>
                </c:pt>
                <c:pt idx="605">
                  <c:v>90</c:v>
                </c:pt>
                <c:pt idx="606">
                  <c:v>25</c:v>
                </c:pt>
                <c:pt idx="607">
                  <c:v>103</c:v>
                </c:pt>
                <c:pt idx="608">
                  <c:v>79</c:v>
                </c:pt>
                <c:pt idx="609">
                  <c:v>96</c:v>
                </c:pt>
                <c:pt idx="610">
                  <c:v>225</c:v>
                </c:pt>
                <c:pt idx="611">
                  <c:v>75</c:v>
                </c:pt>
                <c:pt idx="612">
                  <c:v>118</c:v>
                </c:pt>
                <c:pt idx="613">
                  <c:v>78</c:v>
                </c:pt>
                <c:pt idx="614">
                  <c:v>88</c:v>
                </c:pt>
                <c:pt idx="615">
                  <c:v>102</c:v>
                </c:pt>
                <c:pt idx="616">
                  <c:v>101</c:v>
                </c:pt>
                <c:pt idx="617">
                  <c:v>15</c:v>
                </c:pt>
                <c:pt idx="618">
                  <c:v>82</c:v>
                </c:pt>
                <c:pt idx="619">
                  <c:v>94</c:v>
                </c:pt>
                <c:pt idx="620">
                  <c:v>241</c:v>
                </c:pt>
                <c:pt idx="621">
                  <c:v>123</c:v>
                </c:pt>
                <c:pt idx="622">
                  <c:v>92</c:v>
                </c:pt>
                <c:pt idx="623">
                  <c:v>88</c:v>
                </c:pt>
                <c:pt idx="624">
                  <c:v>49</c:v>
                </c:pt>
                <c:pt idx="625">
                  <c:v>48</c:v>
                </c:pt>
                <c:pt idx="626">
                  <c:v>81</c:v>
                </c:pt>
                <c:pt idx="627">
                  <c:v>20</c:v>
                </c:pt>
                <c:pt idx="628">
                  <c:v>134</c:v>
                </c:pt>
                <c:pt idx="629">
                  <c:v>94</c:v>
                </c:pt>
                <c:pt idx="630">
                  <c:v>16</c:v>
                </c:pt>
                <c:pt idx="631">
                  <c:v>105</c:v>
                </c:pt>
                <c:pt idx="632">
                  <c:v>125</c:v>
                </c:pt>
                <c:pt idx="633">
                  <c:v>60</c:v>
                </c:pt>
                <c:pt idx="634">
                  <c:v>130</c:v>
                </c:pt>
                <c:pt idx="635">
                  <c:v>115</c:v>
                </c:pt>
                <c:pt idx="636">
                  <c:v>125</c:v>
                </c:pt>
                <c:pt idx="637">
                  <c:v>60</c:v>
                </c:pt>
                <c:pt idx="638">
                  <c:v>130</c:v>
                </c:pt>
                <c:pt idx="639">
                  <c:v>115</c:v>
                </c:pt>
                <c:pt idx="640">
                  <c:v>91</c:v>
                </c:pt>
                <c:pt idx="641">
                  <c:v>86</c:v>
                </c:pt>
                <c:pt idx="642">
                  <c:v>82</c:v>
                </c:pt>
                <c:pt idx="643">
                  <c:v>72</c:v>
                </c:pt>
                <c:pt idx="644">
                  <c:v>260</c:v>
                </c:pt>
                <c:pt idx="645">
                  <c:v>96</c:v>
                </c:pt>
                <c:pt idx="646">
                  <c:v>125</c:v>
                </c:pt>
                <c:pt idx="647">
                  <c:v>161</c:v>
                </c:pt>
                <c:pt idx="648">
                  <c:v>239</c:v>
                </c:pt>
                <c:pt idx="649">
                  <c:v>22</c:v>
                </c:pt>
                <c:pt idx="650">
                  <c:v>255</c:v>
                </c:pt>
                <c:pt idx="651">
                  <c:v>239</c:v>
                </c:pt>
                <c:pt idx="652">
                  <c:v>108</c:v>
                </c:pt>
                <c:pt idx="653">
                  <c:v>123</c:v>
                </c:pt>
                <c:pt idx="654">
                  <c:v>76</c:v>
                </c:pt>
                <c:pt idx="655">
                  <c:v>102</c:v>
                </c:pt>
                <c:pt idx="656">
                  <c:v>77</c:v>
                </c:pt>
                <c:pt idx="657">
                  <c:v>78</c:v>
                </c:pt>
                <c:pt idx="658">
                  <c:v>75</c:v>
                </c:pt>
                <c:pt idx="659">
                  <c:v>249</c:v>
                </c:pt>
                <c:pt idx="660">
                  <c:v>94</c:v>
                </c:pt>
                <c:pt idx="661">
                  <c:v>121</c:v>
                </c:pt>
                <c:pt idx="662">
                  <c:v>181</c:v>
                </c:pt>
                <c:pt idx="663">
                  <c:v>211</c:v>
                </c:pt>
                <c:pt idx="664">
                  <c:v>22</c:v>
                </c:pt>
                <c:pt idx="665">
                  <c:v>245</c:v>
                </c:pt>
                <c:pt idx="666">
                  <c:v>225</c:v>
                </c:pt>
                <c:pt idx="667">
                  <c:v>81</c:v>
                </c:pt>
                <c:pt idx="668">
                  <c:v>118</c:v>
                </c:pt>
                <c:pt idx="669">
                  <c:v>134</c:v>
                </c:pt>
                <c:pt idx="670">
                  <c:v>83</c:v>
                </c:pt>
                <c:pt idx="671">
                  <c:v>88</c:v>
                </c:pt>
                <c:pt idx="672">
                  <c:v>67</c:v>
                </c:pt>
                <c:pt idx="673">
                  <c:v>279</c:v>
                </c:pt>
                <c:pt idx="674">
                  <c:v>105</c:v>
                </c:pt>
                <c:pt idx="675">
                  <c:v>135</c:v>
                </c:pt>
                <c:pt idx="676">
                  <c:v>153</c:v>
                </c:pt>
                <c:pt idx="677">
                  <c:v>250</c:v>
                </c:pt>
                <c:pt idx="678">
                  <c:v>294</c:v>
                </c:pt>
                <c:pt idx="679">
                  <c:v>241</c:v>
                </c:pt>
                <c:pt idx="680">
                  <c:v>86</c:v>
                </c:pt>
                <c:pt idx="681">
                  <c:v>123</c:v>
                </c:pt>
                <c:pt idx="682">
                  <c:v>91</c:v>
                </c:pt>
                <c:pt idx="683">
                  <c:v>86</c:v>
                </c:pt>
                <c:pt idx="684">
                  <c:v>82</c:v>
                </c:pt>
                <c:pt idx="685">
                  <c:v>72</c:v>
                </c:pt>
                <c:pt idx="686">
                  <c:v>260</c:v>
                </c:pt>
                <c:pt idx="687">
                  <c:v>96</c:v>
                </c:pt>
                <c:pt idx="688">
                  <c:v>125</c:v>
                </c:pt>
                <c:pt idx="689">
                  <c:v>161</c:v>
                </c:pt>
                <c:pt idx="690">
                  <c:v>239</c:v>
                </c:pt>
                <c:pt idx="691">
                  <c:v>22</c:v>
                </c:pt>
                <c:pt idx="692">
                  <c:v>255</c:v>
                </c:pt>
                <c:pt idx="693">
                  <c:v>239</c:v>
                </c:pt>
                <c:pt idx="694">
                  <c:v>108</c:v>
                </c:pt>
                <c:pt idx="695">
                  <c:v>123</c:v>
                </c:pt>
                <c:pt idx="696">
                  <c:v>76</c:v>
                </c:pt>
                <c:pt idx="697">
                  <c:v>102</c:v>
                </c:pt>
                <c:pt idx="698">
                  <c:v>77</c:v>
                </c:pt>
                <c:pt idx="699">
                  <c:v>78</c:v>
                </c:pt>
                <c:pt idx="700">
                  <c:v>75</c:v>
                </c:pt>
                <c:pt idx="701">
                  <c:v>249</c:v>
                </c:pt>
                <c:pt idx="702">
                  <c:v>94</c:v>
                </c:pt>
                <c:pt idx="703">
                  <c:v>121</c:v>
                </c:pt>
                <c:pt idx="704">
                  <c:v>181</c:v>
                </c:pt>
                <c:pt idx="705">
                  <c:v>211</c:v>
                </c:pt>
                <c:pt idx="706">
                  <c:v>22</c:v>
                </c:pt>
                <c:pt idx="707">
                  <c:v>245</c:v>
                </c:pt>
                <c:pt idx="708">
                  <c:v>225</c:v>
                </c:pt>
                <c:pt idx="709">
                  <c:v>81</c:v>
                </c:pt>
                <c:pt idx="710">
                  <c:v>118</c:v>
                </c:pt>
                <c:pt idx="711">
                  <c:v>134</c:v>
                </c:pt>
                <c:pt idx="712">
                  <c:v>83</c:v>
                </c:pt>
                <c:pt idx="713">
                  <c:v>88</c:v>
                </c:pt>
                <c:pt idx="714">
                  <c:v>67</c:v>
                </c:pt>
                <c:pt idx="715">
                  <c:v>279</c:v>
                </c:pt>
                <c:pt idx="716">
                  <c:v>105</c:v>
                </c:pt>
                <c:pt idx="717">
                  <c:v>135</c:v>
                </c:pt>
                <c:pt idx="718">
                  <c:v>153</c:v>
                </c:pt>
                <c:pt idx="719">
                  <c:v>250</c:v>
                </c:pt>
                <c:pt idx="720">
                  <c:v>294</c:v>
                </c:pt>
                <c:pt idx="721">
                  <c:v>241</c:v>
                </c:pt>
                <c:pt idx="722">
                  <c:v>86</c:v>
                </c:pt>
                <c:pt idx="723">
                  <c:v>123</c:v>
                </c:pt>
                <c:pt idx="724">
                  <c:v>108</c:v>
                </c:pt>
                <c:pt idx="725">
                  <c:v>122</c:v>
                </c:pt>
                <c:pt idx="726">
                  <c:v>72</c:v>
                </c:pt>
                <c:pt idx="727">
                  <c:v>239</c:v>
                </c:pt>
                <c:pt idx="728">
                  <c:v>54</c:v>
                </c:pt>
                <c:pt idx="729">
                  <c:v>123</c:v>
                </c:pt>
                <c:pt idx="730">
                  <c:v>154</c:v>
                </c:pt>
                <c:pt idx="731">
                  <c:v>76</c:v>
                </c:pt>
                <c:pt idx="732">
                  <c:v>257</c:v>
                </c:pt>
                <c:pt idx="733">
                  <c:v>161</c:v>
                </c:pt>
                <c:pt idx="734">
                  <c:v>161</c:v>
                </c:pt>
                <c:pt idx="735">
                  <c:v>123</c:v>
                </c:pt>
                <c:pt idx="736">
                  <c:v>108</c:v>
                </c:pt>
                <c:pt idx="737">
                  <c:v>82</c:v>
                </c:pt>
                <c:pt idx="738">
                  <c:v>91</c:v>
                </c:pt>
                <c:pt idx="739">
                  <c:v>90</c:v>
                </c:pt>
                <c:pt idx="740">
                  <c:v>10</c:v>
                </c:pt>
                <c:pt idx="741">
                  <c:v>86</c:v>
                </c:pt>
                <c:pt idx="742">
                  <c:v>79</c:v>
                </c:pt>
                <c:pt idx="743">
                  <c:v>96</c:v>
                </c:pt>
                <c:pt idx="744">
                  <c:v>40</c:v>
                </c:pt>
                <c:pt idx="745">
                  <c:v>80</c:v>
                </c:pt>
                <c:pt idx="746">
                  <c:v>257</c:v>
                </c:pt>
                <c:pt idx="747">
                  <c:v>122</c:v>
                </c:pt>
                <c:pt idx="748">
                  <c:v>86</c:v>
                </c:pt>
                <c:pt idx="749">
                  <c:v>239</c:v>
                </c:pt>
                <c:pt idx="750">
                  <c:v>255</c:v>
                </c:pt>
                <c:pt idx="751">
                  <c:v>25</c:v>
                </c:pt>
                <c:pt idx="752">
                  <c:v>81</c:v>
                </c:pt>
                <c:pt idx="753">
                  <c:v>113</c:v>
                </c:pt>
                <c:pt idx="754">
                  <c:v>75</c:v>
                </c:pt>
                <c:pt idx="755">
                  <c:v>211</c:v>
                </c:pt>
                <c:pt idx="756">
                  <c:v>118</c:v>
                </c:pt>
                <c:pt idx="757">
                  <c:v>173</c:v>
                </c:pt>
                <c:pt idx="758">
                  <c:v>50</c:v>
                </c:pt>
                <c:pt idx="759">
                  <c:v>228</c:v>
                </c:pt>
                <c:pt idx="760">
                  <c:v>181</c:v>
                </c:pt>
                <c:pt idx="761">
                  <c:v>181</c:v>
                </c:pt>
                <c:pt idx="762">
                  <c:v>118</c:v>
                </c:pt>
                <c:pt idx="763">
                  <c:v>81</c:v>
                </c:pt>
                <c:pt idx="764">
                  <c:v>78</c:v>
                </c:pt>
                <c:pt idx="765">
                  <c:v>75</c:v>
                </c:pt>
                <c:pt idx="766">
                  <c:v>102</c:v>
                </c:pt>
                <c:pt idx="767">
                  <c:v>88</c:v>
                </c:pt>
                <c:pt idx="768">
                  <c:v>10</c:v>
                </c:pt>
                <c:pt idx="769">
                  <c:v>77</c:v>
                </c:pt>
                <c:pt idx="770">
                  <c:v>15</c:v>
                </c:pt>
                <c:pt idx="771">
                  <c:v>82</c:v>
                </c:pt>
                <c:pt idx="772">
                  <c:v>94</c:v>
                </c:pt>
                <c:pt idx="773">
                  <c:v>54</c:v>
                </c:pt>
                <c:pt idx="774">
                  <c:v>75</c:v>
                </c:pt>
                <c:pt idx="775">
                  <c:v>228</c:v>
                </c:pt>
                <c:pt idx="776">
                  <c:v>113</c:v>
                </c:pt>
                <c:pt idx="777">
                  <c:v>211</c:v>
                </c:pt>
                <c:pt idx="778">
                  <c:v>245</c:v>
                </c:pt>
                <c:pt idx="779">
                  <c:v>86</c:v>
                </c:pt>
                <c:pt idx="780">
                  <c:v>127</c:v>
                </c:pt>
                <c:pt idx="781">
                  <c:v>67</c:v>
                </c:pt>
                <c:pt idx="782">
                  <c:v>250</c:v>
                </c:pt>
                <c:pt idx="783">
                  <c:v>123</c:v>
                </c:pt>
                <c:pt idx="784">
                  <c:v>224</c:v>
                </c:pt>
                <c:pt idx="785">
                  <c:v>54</c:v>
                </c:pt>
                <c:pt idx="786">
                  <c:v>247</c:v>
                </c:pt>
                <c:pt idx="787">
                  <c:v>153</c:v>
                </c:pt>
                <c:pt idx="788">
                  <c:v>153</c:v>
                </c:pt>
                <c:pt idx="789">
                  <c:v>123</c:v>
                </c:pt>
                <c:pt idx="790">
                  <c:v>86</c:v>
                </c:pt>
                <c:pt idx="791">
                  <c:v>88</c:v>
                </c:pt>
                <c:pt idx="792">
                  <c:v>134</c:v>
                </c:pt>
                <c:pt idx="793">
                  <c:v>81</c:v>
                </c:pt>
                <c:pt idx="794">
                  <c:v>10</c:v>
                </c:pt>
                <c:pt idx="795">
                  <c:v>83</c:v>
                </c:pt>
                <c:pt idx="796">
                  <c:v>68</c:v>
                </c:pt>
                <c:pt idx="797">
                  <c:v>105</c:v>
                </c:pt>
                <c:pt idx="798">
                  <c:v>50</c:v>
                </c:pt>
                <c:pt idx="799">
                  <c:v>80</c:v>
                </c:pt>
                <c:pt idx="800">
                  <c:v>247</c:v>
                </c:pt>
                <c:pt idx="801">
                  <c:v>127</c:v>
                </c:pt>
                <c:pt idx="802">
                  <c:v>250</c:v>
                </c:pt>
                <c:pt idx="803">
                  <c:v>294</c:v>
                </c:pt>
                <c:pt idx="804">
                  <c:v>20</c:v>
                </c:pt>
                <c:pt idx="805">
                  <c:v>108</c:v>
                </c:pt>
                <c:pt idx="806">
                  <c:v>122</c:v>
                </c:pt>
                <c:pt idx="807">
                  <c:v>72</c:v>
                </c:pt>
                <c:pt idx="808">
                  <c:v>239</c:v>
                </c:pt>
                <c:pt idx="809">
                  <c:v>54</c:v>
                </c:pt>
                <c:pt idx="810">
                  <c:v>123</c:v>
                </c:pt>
                <c:pt idx="811">
                  <c:v>154</c:v>
                </c:pt>
                <c:pt idx="812">
                  <c:v>76</c:v>
                </c:pt>
                <c:pt idx="813">
                  <c:v>257</c:v>
                </c:pt>
                <c:pt idx="814">
                  <c:v>161</c:v>
                </c:pt>
                <c:pt idx="815">
                  <c:v>161</c:v>
                </c:pt>
                <c:pt idx="816">
                  <c:v>123</c:v>
                </c:pt>
                <c:pt idx="817">
                  <c:v>108</c:v>
                </c:pt>
                <c:pt idx="818">
                  <c:v>82</c:v>
                </c:pt>
                <c:pt idx="819">
                  <c:v>91</c:v>
                </c:pt>
                <c:pt idx="820">
                  <c:v>90</c:v>
                </c:pt>
                <c:pt idx="821">
                  <c:v>10</c:v>
                </c:pt>
                <c:pt idx="822">
                  <c:v>86</c:v>
                </c:pt>
                <c:pt idx="823">
                  <c:v>79</c:v>
                </c:pt>
                <c:pt idx="824">
                  <c:v>96</c:v>
                </c:pt>
                <c:pt idx="825">
                  <c:v>40</c:v>
                </c:pt>
                <c:pt idx="826">
                  <c:v>80</c:v>
                </c:pt>
                <c:pt idx="827">
                  <c:v>257</c:v>
                </c:pt>
                <c:pt idx="828">
                  <c:v>122</c:v>
                </c:pt>
                <c:pt idx="829">
                  <c:v>86</c:v>
                </c:pt>
                <c:pt idx="830">
                  <c:v>239</c:v>
                </c:pt>
                <c:pt idx="831">
                  <c:v>255</c:v>
                </c:pt>
                <c:pt idx="832">
                  <c:v>25</c:v>
                </c:pt>
                <c:pt idx="833">
                  <c:v>81</c:v>
                </c:pt>
                <c:pt idx="834">
                  <c:v>113</c:v>
                </c:pt>
                <c:pt idx="835">
                  <c:v>75</c:v>
                </c:pt>
                <c:pt idx="836">
                  <c:v>211</c:v>
                </c:pt>
                <c:pt idx="837">
                  <c:v>118</c:v>
                </c:pt>
                <c:pt idx="838">
                  <c:v>173</c:v>
                </c:pt>
                <c:pt idx="839">
                  <c:v>50</c:v>
                </c:pt>
                <c:pt idx="840">
                  <c:v>228</c:v>
                </c:pt>
                <c:pt idx="841">
                  <c:v>181</c:v>
                </c:pt>
                <c:pt idx="842">
                  <c:v>181</c:v>
                </c:pt>
                <c:pt idx="843">
                  <c:v>118</c:v>
                </c:pt>
                <c:pt idx="844">
                  <c:v>81</c:v>
                </c:pt>
                <c:pt idx="845">
                  <c:v>78</c:v>
                </c:pt>
                <c:pt idx="846">
                  <c:v>75</c:v>
                </c:pt>
                <c:pt idx="847">
                  <c:v>102</c:v>
                </c:pt>
                <c:pt idx="848">
                  <c:v>88</c:v>
                </c:pt>
                <c:pt idx="849">
                  <c:v>10</c:v>
                </c:pt>
                <c:pt idx="850">
                  <c:v>77</c:v>
                </c:pt>
                <c:pt idx="851">
                  <c:v>15</c:v>
                </c:pt>
                <c:pt idx="852">
                  <c:v>82</c:v>
                </c:pt>
                <c:pt idx="853">
                  <c:v>94</c:v>
                </c:pt>
                <c:pt idx="854">
                  <c:v>54</c:v>
                </c:pt>
                <c:pt idx="855">
                  <c:v>75</c:v>
                </c:pt>
                <c:pt idx="856">
                  <c:v>228</c:v>
                </c:pt>
                <c:pt idx="857">
                  <c:v>113</c:v>
                </c:pt>
                <c:pt idx="858">
                  <c:v>211</c:v>
                </c:pt>
                <c:pt idx="859">
                  <c:v>245</c:v>
                </c:pt>
                <c:pt idx="860">
                  <c:v>86</c:v>
                </c:pt>
                <c:pt idx="861">
                  <c:v>127</c:v>
                </c:pt>
                <c:pt idx="862">
                  <c:v>67</c:v>
                </c:pt>
                <c:pt idx="863">
                  <c:v>250</c:v>
                </c:pt>
                <c:pt idx="864">
                  <c:v>123</c:v>
                </c:pt>
                <c:pt idx="865">
                  <c:v>224</c:v>
                </c:pt>
                <c:pt idx="866">
                  <c:v>54</c:v>
                </c:pt>
                <c:pt idx="867">
                  <c:v>247</c:v>
                </c:pt>
                <c:pt idx="868">
                  <c:v>153</c:v>
                </c:pt>
                <c:pt idx="869">
                  <c:v>153</c:v>
                </c:pt>
                <c:pt idx="870">
                  <c:v>123</c:v>
                </c:pt>
                <c:pt idx="871">
                  <c:v>86</c:v>
                </c:pt>
                <c:pt idx="872">
                  <c:v>88</c:v>
                </c:pt>
                <c:pt idx="873">
                  <c:v>134</c:v>
                </c:pt>
                <c:pt idx="874">
                  <c:v>81</c:v>
                </c:pt>
                <c:pt idx="875">
                  <c:v>10</c:v>
                </c:pt>
                <c:pt idx="876">
                  <c:v>83</c:v>
                </c:pt>
                <c:pt idx="877">
                  <c:v>68</c:v>
                </c:pt>
                <c:pt idx="878">
                  <c:v>105</c:v>
                </c:pt>
                <c:pt idx="879">
                  <c:v>50</c:v>
                </c:pt>
                <c:pt idx="880">
                  <c:v>80</c:v>
                </c:pt>
                <c:pt idx="881">
                  <c:v>247</c:v>
                </c:pt>
                <c:pt idx="882">
                  <c:v>127</c:v>
                </c:pt>
                <c:pt idx="883">
                  <c:v>250</c:v>
                </c:pt>
                <c:pt idx="884">
                  <c:v>294</c:v>
                </c:pt>
                <c:pt idx="885">
                  <c:v>20</c:v>
                </c:pt>
                <c:pt idx="886">
                  <c:v>154</c:v>
                </c:pt>
                <c:pt idx="887">
                  <c:v>257</c:v>
                </c:pt>
                <c:pt idx="888">
                  <c:v>122</c:v>
                </c:pt>
                <c:pt idx="889">
                  <c:v>260</c:v>
                </c:pt>
                <c:pt idx="890">
                  <c:v>239</c:v>
                </c:pt>
                <c:pt idx="891">
                  <c:v>125</c:v>
                </c:pt>
                <c:pt idx="892">
                  <c:v>108</c:v>
                </c:pt>
                <c:pt idx="893">
                  <c:v>239</c:v>
                </c:pt>
                <c:pt idx="894">
                  <c:v>123</c:v>
                </c:pt>
                <c:pt idx="895">
                  <c:v>43</c:v>
                </c:pt>
                <c:pt idx="896">
                  <c:v>79</c:v>
                </c:pt>
                <c:pt idx="897">
                  <c:v>96</c:v>
                </c:pt>
                <c:pt idx="898">
                  <c:v>161</c:v>
                </c:pt>
                <c:pt idx="899">
                  <c:v>80</c:v>
                </c:pt>
                <c:pt idx="900">
                  <c:v>51</c:v>
                </c:pt>
                <c:pt idx="901">
                  <c:v>65</c:v>
                </c:pt>
                <c:pt idx="902">
                  <c:v>60</c:v>
                </c:pt>
                <c:pt idx="903">
                  <c:v>47</c:v>
                </c:pt>
                <c:pt idx="904">
                  <c:v>68</c:v>
                </c:pt>
                <c:pt idx="905">
                  <c:v>22</c:v>
                </c:pt>
                <c:pt idx="906">
                  <c:v>21</c:v>
                </c:pt>
                <c:pt idx="907">
                  <c:v>103</c:v>
                </c:pt>
                <c:pt idx="908">
                  <c:v>125</c:v>
                </c:pt>
                <c:pt idx="909">
                  <c:v>125</c:v>
                </c:pt>
                <c:pt idx="910">
                  <c:v>154</c:v>
                </c:pt>
                <c:pt idx="911">
                  <c:v>90</c:v>
                </c:pt>
                <c:pt idx="912">
                  <c:v>122</c:v>
                </c:pt>
                <c:pt idx="913">
                  <c:v>86</c:v>
                </c:pt>
                <c:pt idx="914">
                  <c:v>257</c:v>
                </c:pt>
                <c:pt idx="915">
                  <c:v>21</c:v>
                </c:pt>
                <c:pt idx="916">
                  <c:v>239</c:v>
                </c:pt>
                <c:pt idx="917">
                  <c:v>255</c:v>
                </c:pt>
                <c:pt idx="918">
                  <c:v>25</c:v>
                </c:pt>
                <c:pt idx="919">
                  <c:v>173</c:v>
                </c:pt>
                <c:pt idx="920">
                  <c:v>228</c:v>
                </c:pt>
                <c:pt idx="921">
                  <c:v>113</c:v>
                </c:pt>
                <c:pt idx="922">
                  <c:v>249</c:v>
                </c:pt>
                <c:pt idx="923">
                  <c:v>211</c:v>
                </c:pt>
                <c:pt idx="924">
                  <c:v>121</c:v>
                </c:pt>
                <c:pt idx="925">
                  <c:v>81</c:v>
                </c:pt>
                <c:pt idx="926">
                  <c:v>225</c:v>
                </c:pt>
                <c:pt idx="927">
                  <c:v>118</c:v>
                </c:pt>
                <c:pt idx="928">
                  <c:v>82</c:v>
                </c:pt>
                <c:pt idx="929">
                  <c:v>94</c:v>
                </c:pt>
                <c:pt idx="930">
                  <c:v>181</c:v>
                </c:pt>
                <c:pt idx="931">
                  <c:v>69</c:v>
                </c:pt>
                <c:pt idx="932">
                  <c:v>53</c:v>
                </c:pt>
                <c:pt idx="933">
                  <c:v>63</c:v>
                </c:pt>
                <c:pt idx="934">
                  <c:v>15</c:v>
                </c:pt>
                <c:pt idx="935">
                  <c:v>101</c:v>
                </c:pt>
                <c:pt idx="936">
                  <c:v>121</c:v>
                </c:pt>
                <c:pt idx="937">
                  <c:v>130</c:v>
                </c:pt>
                <c:pt idx="938">
                  <c:v>173</c:v>
                </c:pt>
                <c:pt idx="939">
                  <c:v>88</c:v>
                </c:pt>
                <c:pt idx="940">
                  <c:v>113</c:v>
                </c:pt>
                <c:pt idx="941">
                  <c:v>228</c:v>
                </c:pt>
                <c:pt idx="942">
                  <c:v>211</c:v>
                </c:pt>
                <c:pt idx="943">
                  <c:v>78</c:v>
                </c:pt>
                <c:pt idx="944">
                  <c:v>245</c:v>
                </c:pt>
                <c:pt idx="945">
                  <c:v>102</c:v>
                </c:pt>
                <c:pt idx="946">
                  <c:v>224</c:v>
                </c:pt>
                <c:pt idx="947">
                  <c:v>247</c:v>
                </c:pt>
                <c:pt idx="948">
                  <c:v>127</c:v>
                </c:pt>
                <c:pt idx="949">
                  <c:v>279</c:v>
                </c:pt>
                <c:pt idx="950">
                  <c:v>250</c:v>
                </c:pt>
                <c:pt idx="951">
                  <c:v>135</c:v>
                </c:pt>
                <c:pt idx="952">
                  <c:v>86</c:v>
                </c:pt>
                <c:pt idx="953">
                  <c:v>241</c:v>
                </c:pt>
                <c:pt idx="954">
                  <c:v>123</c:v>
                </c:pt>
                <c:pt idx="955">
                  <c:v>68</c:v>
                </c:pt>
                <c:pt idx="956">
                  <c:v>105</c:v>
                </c:pt>
                <c:pt idx="957">
                  <c:v>153</c:v>
                </c:pt>
                <c:pt idx="958">
                  <c:v>80</c:v>
                </c:pt>
                <c:pt idx="959">
                  <c:v>63</c:v>
                </c:pt>
                <c:pt idx="960">
                  <c:v>72</c:v>
                </c:pt>
                <c:pt idx="961">
                  <c:v>16</c:v>
                </c:pt>
                <c:pt idx="962">
                  <c:v>94</c:v>
                </c:pt>
                <c:pt idx="963">
                  <c:v>135</c:v>
                </c:pt>
                <c:pt idx="964">
                  <c:v>115</c:v>
                </c:pt>
                <c:pt idx="965">
                  <c:v>224</c:v>
                </c:pt>
                <c:pt idx="966">
                  <c:v>81</c:v>
                </c:pt>
                <c:pt idx="967">
                  <c:v>127</c:v>
                </c:pt>
                <c:pt idx="968">
                  <c:v>247</c:v>
                </c:pt>
                <c:pt idx="969">
                  <c:v>250</c:v>
                </c:pt>
                <c:pt idx="970">
                  <c:v>88</c:v>
                </c:pt>
                <c:pt idx="971">
                  <c:v>294</c:v>
                </c:pt>
                <c:pt idx="972">
                  <c:v>134</c:v>
                </c:pt>
                <c:pt idx="973">
                  <c:v>20</c:v>
                </c:pt>
                <c:pt idx="974">
                  <c:v>154</c:v>
                </c:pt>
                <c:pt idx="975">
                  <c:v>257</c:v>
                </c:pt>
                <c:pt idx="976">
                  <c:v>122</c:v>
                </c:pt>
                <c:pt idx="977">
                  <c:v>260</c:v>
                </c:pt>
                <c:pt idx="978">
                  <c:v>239</c:v>
                </c:pt>
                <c:pt idx="979">
                  <c:v>125</c:v>
                </c:pt>
                <c:pt idx="980">
                  <c:v>108</c:v>
                </c:pt>
                <c:pt idx="981">
                  <c:v>239</c:v>
                </c:pt>
                <c:pt idx="982">
                  <c:v>123</c:v>
                </c:pt>
                <c:pt idx="983">
                  <c:v>43</c:v>
                </c:pt>
                <c:pt idx="984">
                  <c:v>79</c:v>
                </c:pt>
                <c:pt idx="985">
                  <c:v>96</c:v>
                </c:pt>
                <c:pt idx="986">
                  <c:v>161</c:v>
                </c:pt>
                <c:pt idx="987">
                  <c:v>80</c:v>
                </c:pt>
                <c:pt idx="988">
                  <c:v>51</c:v>
                </c:pt>
                <c:pt idx="989">
                  <c:v>65</c:v>
                </c:pt>
                <c:pt idx="990">
                  <c:v>60</c:v>
                </c:pt>
                <c:pt idx="991">
                  <c:v>47</c:v>
                </c:pt>
                <c:pt idx="992">
                  <c:v>68</c:v>
                </c:pt>
                <c:pt idx="993">
                  <c:v>22</c:v>
                </c:pt>
                <c:pt idx="994">
                  <c:v>21</c:v>
                </c:pt>
                <c:pt idx="995">
                  <c:v>103</c:v>
                </c:pt>
                <c:pt idx="996">
                  <c:v>125</c:v>
                </c:pt>
                <c:pt idx="997">
                  <c:v>125</c:v>
                </c:pt>
                <c:pt idx="998">
                  <c:v>154</c:v>
                </c:pt>
                <c:pt idx="999">
                  <c:v>90</c:v>
                </c:pt>
                <c:pt idx="1000">
                  <c:v>122</c:v>
                </c:pt>
                <c:pt idx="1001">
                  <c:v>86</c:v>
                </c:pt>
                <c:pt idx="1002">
                  <c:v>257</c:v>
                </c:pt>
                <c:pt idx="1003">
                  <c:v>21</c:v>
                </c:pt>
                <c:pt idx="1004">
                  <c:v>239</c:v>
                </c:pt>
                <c:pt idx="1005">
                  <c:v>255</c:v>
                </c:pt>
                <c:pt idx="1006">
                  <c:v>25</c:v>
                </c:pt>
                <c:pt idx="1007">
                  <c:v>173</c:v>
                </c:pt>
                <c:pt idx="1008">
                  <c:v>228</c:v>
                </c:pt>
                <c:pt idx="1009">
                  <c:v>113</c:v>
                </c:pt>
                <c:pt idx="1010">
                  <c:v>249</c:v>
                </c:pt>
                <c:pt idx="1011">
                  <c:v>211</c:v>
                </c:pt>
                <c:pt idx="1012">
                  <c:v>121</c:v>
                </c:pt>
                <c:pt idx="1013">
                  <c:v>81</c:v>
                </c:pt>
                <c:pt idx="1014">
                  <c:v>225</c:v>
                </c:pt>
                <c:pt idx="1015">
                  <c:v>118</c:v>
                </c:pt>
                <c:pt idx="1016">
                  <c:v>82</c:v>
                </c:pt>
                <c:pt idx="1017">
                  <c:v>94</c:v>
                </c:pt>
                <c:pt idx="1018">
                  <c:v>181</c:v>
                </c:pt>
                <c:pt idx="1019">
                  <c:v>69</c:v>
                </c:pt>
                <c:pt idx="1020">
                  <c:v>53</c:v>
                </c:pt>
                <c:pt idx="1021">
                  <c:v>63</c:v>
                </c:pt>
                <c:pt idx="1022">
                  <c:v>15</c:v>
                </c:pt>
                <c:pt idx="1023">
                  <c:v>101</c:v>
                </c:pt>
                <c:pt idx="1024">
                  <c:v>121</c:v>
                </c:pt>
                <c:pt idx="1025">
                  <c:v>130</c:v>
                </c:pt>
                <c:pt idx="1026">
                  <c:v>173</c:v>
                </c:pt>
                <c:pt idx="1027">
                  <c:v>88</c:v>
                </c:pt>
                <c:pt idx="1028">
                  <c:v>113</c:v>
                </c:pt>
                <c:pt idx="1029">
                  <c:v>228</c:v>
                </c:pt>
                <c:pt idx="1030">
                  <c:v>211</c:v>
                </c:pt>
                <c:pt idx="1031">
                  <c:v>78</c:v>
                </c:pt>
                <c:pt idx="1032">
                  <c:v>245</c:v>
                </c:pt>
                <c:pt idx="1033">
                  <c:v>102</c:v>
                </c:pt>
                <c:pt idx="1034">
                  <c:v>224</c:v>
                </c:pt>
                <c:pt idx="1035">
                  <c:v>247</c:v>
                </c:pt>
                <c:pt idx="1036">
                  <c:v>127</c:v>
                </c:pt>
                <c:pt idx="1037">
                  <c:v>279</c:v>
                </c:pt>
                <c:pt idx="1038">
                  <c:v>250</c:v>
                </c:pt>
                <c:pt idx="1039">
                  <c:v>135</c:v>
                </c:pt>
                <c:pt idx="1040">
                  <c:v>86</c:v>
                </c:pt>
                <c:pt idx="1041">
                  <c:v>241</c:v>
                </c:pt>
                <c:pt idx="1042">
                  <c:v>123</c:v>
                </c:pt>
                <c:pt idx="1043">
                  <c:v>68</c:v>
                </c:pt>
                <c:pt idx="1044">
                  <c:v>105</c:v>
                </c:pt>
                <c:pt idx="1045">
                  <c:v>153</c:v>
                </c:pt>
                <c:pt idx="1046">
                  <c:v>80</c:v>
                </c:pt>
                <c:pt idx="1047">
                  <c:v>63</c:v>
                </c:pt>
                <c:pt idx="1048">
                  <c:v>72</c:v>
                </c:pt>
                <c:pt idx="1049">
                  <c:v>16</c:v>
                </c:pt>
                <c:pt idx="1050">
                  <c:v>94</c:v>
                </c:pt>
                <c:pt idx="1051">
                  <c:v>135</c:v>
                </c:pt>
                <c:pt idx="1052">
                  <c:v>115</c:v>
                </c:pt>
                <c:pt idx="1053">
                  <c:v>224</c:v>
                </c:pt>
                <c:pt idx="1054">
                  <c:v>81</c:v>
                </c:pt>
                <c:pt idx="1055">
                  <c:v>127</c:v>
                </c:pt>
                <c:pt idx="1056">
                  <c:v>247</c:v>
                </c:pt>
                <c:pt idx="1057">
                  <c:v>250</c:v>
                </c:pt>
                <c:pt idx="1058">
                  <c:v>88</c:v>
                </c:pt>
                <c:pt idx="1059">
                  <c:v>294</c:v>
                </c:pt>
                <c:pt idx="1060">
                  <c:v>134</c:v>
                </c:pt>
                <c:pt idx="1061">
                  <c:v>20</c:v>
                </c:pt>
              </c:numCache>
            </c:numRef>
          </c:yVal>
          <c:smooth val="0"/>
          <c:extLst>
            <c:ext xmlns:c16="http://schemas.microsoft.com/office/drawing/2014/chart" uri="{C3380CC4-5D6E-409C-BE32-E72D297353CC}">
              <c16:uniqueId val="{00000001-AED9-498E-BD19-F4B0148867DA}"/>
            </c:ext>
          </c:extLst>
        </c:ser>
        <c:dLbls>
          <c:showLegendKey val="0"/>
          <c:showVal val="0"/>
          <c:showCatName val="0"/>
          <c:showSerName val="0"/>
          <c:showPercent val="0"/>
          <c:showBubbleSize val="0"/>
        </c:dLbls>
        <c:axId val="1633676448"/>
        <c:axId val="1633670208"/>
      </c:scatterChart>
      <c:valAx>
        <c:axId val="1633676448"/>
        <c:scaling>
          <c:orientation val="minMax"/>
          <c:max val="10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633670208"/>
        <c:crosses val="autoZero"/>
        <c:crossBetween val="midCat"/>
      </c:valAx>
      <c:valAx>
        <c:axId val="1633670208"/>
        <c:scaling>
          <c:orientation val="minMax"/>
        </c:scaling>
        <c:delete val="0"/>
        <c:axPos val="l"/>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6336764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D3A77B"/>
                </a:solidFill>
                <a:latin typeface="+mn-lt"/>
              </a:rPr>
              <a:t>Relationship</a:t>
            </a:r>
            <a:r>
              <a:rPr lang="en-US" sz="1600" b="1" baseline="0">
                <a:solidFill>
                  <a:srgbClr val="D3A77B"/>
                </a:solidFill>
                <a:latin typeface="+mn-lt"/>
              </a:rPr>
              <a:t> of Sales and Profit Across Stores</a:t>
            </a:r>
            <a:endParaRPr lang="en-US" sz="1600" b="1">
              <a:solidFill>
                <a:srgbClr val="D3A77B"/>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238292262078351E-2"/>
          <c:y val="0.1200925925925926"/>
          <c:w val="0.88587325021872265"/>
          <c:h val="0.7877150772820064"/>
        </c:manualLayout>
      </c:layout>
      <c:scatterChart>
        <c:scatterStyle val="lineMarker"/>
        <c:varyColors val="0"/>
        <c:ser>
          <c:idx val="0"/>
          <c:order val="0"/>
          <c:tx>
            <c:strRef>
              <c:f>Map!$D$1</c:f>
              <c:strCache>
                <c:ptCount val="1"/>
                <c:pt idx="0">
                  <c:v>Sales</c:v>
                </c:pt>
              </c:strCache>
            </c:strRef>
          </c:tx>
          <c:spPr>
            <a:ln w="19050" cap="rnd">
              <a:noFill/>
              <a:round/>
            </a:ln>
            <a:effectLst/>
          </c:spPr>
          <c:marker>
            <c:symbol val="circle"/>
            <c:size val="5"/>
            <c:spPr>
              <a:solidFill>
                <a:schemeClr val="accent4"/>
              </a:solidFill>
              <a:ln w="0">
                <a:solidFill>
                  <a:schemeClr val="accent4"/>
                </a:solidFill>
              </a:ln>
              <a:effectLst/>
            </c:spPr>
          </c:marker>
          <c:dPt>
            <c:idx val="620"/>
            <c:marker>
              <c:symbol val="circle"/>
              <c:size val="5"/>
              <c:spPr>
                <a:solidFill>
                  <a:schemeClr val="accent4"/>
                </a:solidFill>
                <a:ln w="12700">
                  <a:solidFill>
                    <a:schemeClr val="accent4"/>
                  </a:solidFill>
                </a:ln>
                <a:effectLst/>
              </c:spPr>
            </c:marker>
            <c:bubble3D val="0"/>
            <c:extLst>
              <c:ext xmlns:c16="http://schemas.microsoft.com/office/drawing/2014/chart" uri="{C3380CC4-5D6E-409C-BE32-E72D297353CC}">
                <c16:uniqueId val="{00000000-8B46-479E-BC33-76C891D6E73C}"/>
              </c:ext>
            </c:extLst>
          </c:dPt>
          <c:xVal>
            <c:numRef>
              <c:f>Map!$A$2:$A$1063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Map!$D$2:$D$1063</c:f>
              <c:numCache>
                <c:formatCode>"$"#,##0</c:formatCode>
                <c:ptCount val="1062"/>
                <c:pt idx="0">
                  <c:v>122</c:v>
                </c:pt>
                <c:pt idx="1">
                  <c:v>123</c:v>
                </c:pt>
                <c:pt idx="2">
                  <c:v>107</c:v>
                </c:pt>
                <c:pt idx="3">
                  <c:v>94</c:v>
                </c:pt>
                <c:pt idx="4">
                  <c:v>182</c:v>
                </c:pt>
                <c:pt idx="5">
                  <c:v>43</c:v>
                </c:pt>
                <c:pt idx="6">
                  <c:v>111</c:v>
                </c:pt>
                <c:pt idx="7">
                  <c:v>66</c:v>
                </c:pt>
                <c:pt idx="8">
                  <c:v>68</c:v>
                </c:pt>
                <c:pt idx="9">
                  <c:v>99</c:v>
                </c:pt>
                <c:pt idx="10">
                  <c:v>120</c:v>
                </c:pt>
                <c:pt idx="11">
                  <c:v>114</c:v>
                </c:pt>
                <c:pt idx="12">
                  <c:v>109</c:v>
                </c:pt>
                <c:pt idx="13">
                  <c:v>144</c:v>
                </c:pt>
                <c:pt idx="14">
                  <c:v>77</c:v>
                </c:pt>
                <c:pt idx="15">
                  <c:v>120</c:v>
                </c:pt>
                <c:pt idx="16">
                  <c:v>109</c:v>
                </c:pt>
                <c:pt idx="17">
                  <c:v>118</c:v>
                </c:pt>
                <c:pt idx="18">
                  <c:v>120</c:v>
                </c:pt>
                <c:pt idx="19">
                  <c:v>119</c:v>
                </c:pt>
                <c:pt idx="20">
                  <c:v>99</c:v>
                </c:pt>
                <c:pt idx="21">
                  <c:v>205</c:v>
                </c:pt>
                <c:pt idx="22">
                  <c:v>218</c:v>
                </c:pt>
                <c:pt idx="23">
                  <c:v>92</c:v>
                </c:pt>
                <c:pt idx="24">
                  <c:v>123</c:v>
                </c:pt>
                <c:pt idx="25">
                  <c:v>92</c:v>
                </c:pt>
                <c:pt idx="26">
                  <c:v>120</c:v>
                </c:pt>
                <c:pt idx="27">
                  <c:v>164</c:v>
                </c:pt>
                <c:pt idx="28">
                  <c:v>114</c:v>
                </c:pt>
                <c:pt idx="29">
                  <c:v>124</c:v>
                </c:pt>
                <c:pt idx="30">
                  <c:v>123</c:v>
                </c:pt>
                <c:pt idx="31">
                  <c:v>125</c:v>
                </c:pt>
                <c:pt idx="32">
                  <c:v>88</c:v>
                </c:pt>
                <c:pt idx="33">
                  <c:v>81</c:v>
                </c:pt>
                <c:pt idx="34">
                  <c:v>78</c:v>
                </c:pt>
                <c:pt idx="35">
                  <c:v>88</c:v>
                </c:pt>
                <c:pt idx="36">
                  <c:v>120</c:v>
                </c:pt>
                <c:pt idx="37">
                  <c:v>121</c:v>
                </c:pt>
                <c:pt idx="38">
                  <c:v>113</c:v>
                </c:pt>
                <c:pt idx="39">
                  <c:v>109</c:v>
                </c:pt>
                <c:pt idx="40">
                  <c:v>106</c:v>
                </c:pt>
                <c:pt idx="41">
                  <c:v>141</c:v>
                </c:pt>
                <c:pt idx="42">
                  <c:v>121</c:v>
                </c:pt>
                <c:pt idx="43">
                  <c:v>121</c:v>
                </c:pt>
                <c:pt idx="44">
                  <c:v>113</c:v>
                </c:pt>
                <c:pt idx="45">
                  <c:v>109</c:v>
                </c:pt>
                <c:pt idx="46">
                  <c:v>115</c:v>
                </c:pt>
                <c:pt idx="47">
                  <c:v>90</c:v>
                </c:pt>
                <c:pt idx="48">
                  <c:v>147</c:v>
                </c:pt>
                <c:pt idx="49">
                  <c:v>99</c:v>
                </c:pt>
                <c:pt idx="50">
                  <c:v>133</c:v>
                </c:pt>
                <c:pt idx="51">
                  <c:v>112</c:v>
                </c:pt>
                <c:pt idx="52">
                  <c:v>127</c:v>
                </c:pt>
                <c:pt idx="53">
                  <c:v>145</c:v>
                </c:pt>
                <c:pt idx="54">
                  <c:v>176</c:v>
                </c:pt>
                <c:pt idx="55">
                  <c:v>127</c:v>
                </c:pt>
                <c:pt idx="56">
                  <c:v>101</c:v>
                </c:pt>
                <c:pt idx="57">
                  <c:v>133</c:v>
                </c:pt>
                <c:pt idx="58">
                  <c:v>77</c:v>
                </c:pt>
                <c:pt idx="59">
                  <c:v>85</c:v>
                </c:pt>
                <c:pt idx="60">
                  <c:v>82</c:v>
                </c:pt>
                <c:pt idx="61">
                  <c:v>122</c:v>
                </c:pt>
                <c:pt idx="62">
                  <c:v>131</c:v>
                </c:pt>
                <c:pt idx="63">
                  <c:v>118</c:v>
                </c:pt>
                <c:pt idx="64">
                  <c:v>88</c:v>
                </c:pt>
                <c:pt idx="65">
                  <c:v>118</c:v>
                </c:pt>
                <c:pt idx="66">
                  <c:v>107</c:v>
                </c:pt>
                <c:pt idx="67">
                  <c:v>160</c:v>
                </c:pt>
                <c:pt idx="68">
                  <c:v>153</c:v>
                </c:pt>
                <c:pt idx="69">
                  <c:v>139</c:v>
                </c:pt>
                <c:pt idx="70">
                  <c:v>160</c:v>
                </c:pt>
                <c:pt idx="71">
                  <c:v>131</c:v>
                </c:pt>
                <c:pt idx="72">
                  <c:v>130</c:v>
                </c:pt>
                <c:pt idx="73">
                  <c:v>131</c:v>
                </c:pt>
                <c:pt idx="74">
                  <c:v>114</c:v>
                </c:pt>
                <c:pt idx="75">
                  <c:v>100</c:v>
                </c:pt>
                <c:pt idx="76">
                  <c:v>194</c:v>
                </c:pt>
                <c:pt idx="77">
                  <c:v>46</c:v>
                </c:pt>
                <c:pt idx="78">
                  <c:v>118</c:v>
                </c:pt>
                <c:pt idx="79">
                  <c:v>70</c:v>
                </c:pt>
                <c:pt idx="80">
                  <c:v>72</c:v>
                </c:pt>
                <c:pt idx="81">
                  <c:v>106</c:v>
                </c:pt>
                <c:pt idx="82">
                  <c:v>128</c:v>
                </c:pt>
                <c:pt idx="83">
                  <c:v>121</c:v>
                </c:pt>
                <c:pt idx="84">
                  <c:v>116</c:v>
                </c:pt>
                <c:pt idx="85">
                  <c:v>153</c:v>
                </c:pt>
                <c:pt idx="86">
                  <c:v>82</c:v>
                </c:pt>
                <c:pt idx="87">
                  <c:v>128</c:v>
                </c:pt>
                <c:pt idx="88">
                  <c:v>116</c:v>
                </c:pt>
                <c:pt idx="89">
                  <c:v>126</c:v>
                </c:pt>
                <c:pt idx="90">
                  <c:v>128</c:v>
                </c:pt>
                <c:pt idx="91">
                  <c:v>127</c:v>
                </c:pt>
                <c:pt idx="92">
                  <c:v>106</c:v>
                </c:pt>
                <c:pt idx="93">
                  <c:v>218</c:v>
                </c:pt>
                <c:pt idx="94">
                  <c:v>232</c:v>
                </c:pt>
                <c:pt idx="95">
                  <c:v>98</c:v>
                </c:pt>
                <c:pt idx="96">
                  <c:v>131</c:v>
                </c:pt>
                <c:pt idx="97">
                  <c:v>98</c:v>
                </c:pt>
                <c:pt idx="98">
                  <c:v>128</c:v>
                </c:pt>
                <c:pt idx="99">
                  <c:v>175</c:v>
                </c:pt>
                <c:pt idx="100">
                  <c:v>121</c:v>
                </c:pt>
                <c:pt idx="101">
                  <c:v>132</c:v>
                </c:pt>
                <c:pt idx="102">
                  <c:v>131</c:v>
                </c:pt>
                <c:pt idx="103">
                  <c:v>133</c:v>
                </c:pt>
                <c:pt idx="104">
                  <c:v>94</c:v>
                </c:pt>
                <c:pt idx="105">
                  <c:v>86</c:v>
                </c:pt>
                <c:pt idx="106">
                  <c:v>83</c:v>
                </c:pt>
                <c:pt idx="107">
                  <c:v>94</c:v>
                </c:pt>
                <c:pt idx="108">
                  <c:v>128</c:v>
                </c:pt>
                <c:pt idx="109">
                  <c:v>129</c:v>
                </c:pt>
                <c:pt idx="110">
                  <c:v>120</c:v>
                </c:pt>
                <c:pt idx="111">
                  <c:v>116</c:v>
                </c:pt>
                <c:pt idx="112">
                  <c:v>113</c:v>
                </c:pt>
                <c:pt idx="113">
                  <c:v>150</c:v>
                </c:pt>
                <c:pt idx="114">
                  <c:v>129</c:v>
                </c:pt>
                <c:pt idx="115">
                  <c:v>129</c:v>
                </c:pt>
                <c:pt idx="116">
                  <c:v>120</c:v>
                </c:pt>
                <c:pt idx="117">
                  <c:v>116</c:v>
                </c:pt>
                <c:pt idx="118">
                  <c:v>123</c:v>
                </c:pt>
                <c:pt idx="119">
                  <c:v>96</c:v>
                </c:pt>
                <c:pt idx="120">
                  <c:v>157</c:v>
                </c:pt>
                <c:pt idx="121">
                  <c:v>106</c:v>
                </c:pt>
                <c:pt idx="122">
                  <c:v>142</c:v>
                </c:pt>
                <c:pt idx="123">
                  <c:v>119</c:v>
                </c:pt>
                <c:pt idx="124">
                  <c:v>135</c:v>
                </c:pt>
                <c:pt idx="125">
                  <c:v>155</c:v>
                </c:pt>
                <c:pt idx="126">
                  <c:v>188</c:v>
                </c:pt>
                <c:pt idx="127">
                  <c:v>135</c:v>
                </c:pt>
                <c:pt idx="128">
                  <c:v>108</c:v>
                </c:pt>
                <c:pt idx="129">
                  <c:v>142</c:v>
                </c:pt>
                <c:pt idx="130">
                  <c:v>82</c:v>
                </c:pt>
                <c:pt idx="131">
                  <c:v>91</c:v>
                </c:pt>
                <c:pt idx="132">
                  <c:v>87</c:v>
                </c:pt>
                <c:pt idx="133">
                  <c:v>130</c:v>
                </c:pt>
                <c:pt idx="134">
                  <c:v>140</c:v>
                </c:pt>
                <c:pt idx="135">
                  <c:v>126</c:v>
                </c:pt>
                <c:pt idx="136">
                  <c:v>94</c:v>
                </c:pt>
                <c:pt idx="137">
                  <c:v>126</c:v>
                </c:pt>
                <c:pt idx="138">
                  <c:v>114</c:v>
                </c:pt>
                <c:pt idx="139">
                  <c:v>171</c:v>
                </c:pt>
                <c:pt idx="140">
                  <c:v>163</c:v>
                </c:pt>
                <c:pt idx="141">
                  <c:v>148</c:v>
                </c:pt>
                <c:pt idx="142">
                  <c:v>171</c:v>
                </c:pt>
                <c:pt idx="143">
                  <c:v>140</c:v>
                </c:pt>
                <c:pt idx="144">
                  <c:v>90</c:v>
                </c:pt>
                <c:pt idx="145">
                  <c:v>174</c:v>
                </c:pt>
                <c:pt idx="146">
                  <c:v>120</c:v>
                </c:pt>
                <c:pt idx="147">
                  <c:v>118</c:v>
                </c:pt>
                <c:pt idx="148">
                  <c:v>66</c:v>
                </c:pt>
                <c:pt idx="149">
                  <c:v>187</c:v>
                </c:pt>
                <c:pt idx="150">
                  <c:v>51</c:v>
                </c:pt>
                <c:pt idx="151">
                  <c:v>58</c:v>
                </c:pt>
                <c:pt idx="152">
                  <c:v>177</c:v>
                </c:pt>
                <c:pt idx="153">
                  <c:v>142</c:v>
                </c:pt>
                <c:pt idx="154">
                  <c:v>113</c:v>
                </c:pt>
                <c:pt idx="155">
                  <c:v>144</c:v>
                </c:pt>
                <c:pt idx="156">
                  <c:v>159</c:v>
                </c:pt>
                <c:pt idx="157">
                  <c:v>92</c:v>
                </c:pt>
                <c:pt idx="158">
                  <c:v>88</c:v>
                </c:pt>
                <c:pt idx="159">
                  <c:v>124</c:v>
                </c:pt>
                <c:pt idx="160">
                  <c:v>92</c:v>
                </c:pt>
                <c:pt idx="161">
                  <c:v>70</c:v>
                </c:pt>
                <c:pt idx="162">
                  <c:v>78</c:v>
                </c:pt>
                <c:pt idx="163">
                  <c:v>80</c:v>
                </c:pt>
                <c:pt idx="164">
                  <c:v>123</c:v>
                </c:pt>
                <c:pt idx="165">
                  <c:v>43</c:v>
                </c:pt>
                <c:pt idx="166">
                  <c:v>122</c:v>
                </c:pt>
                <c:pt idx="167">
                  <c:v>56</c:v>
                </c:pt>
                <c:pt idx="168">
                  <c:v>106</c:v>
                </c:pt>
                <c:pt idx="169">
                  <c:v>74</c:v>
                </c:pt>
                <c:pt idx="170">
                  <c:v>106</c:v>
                </c:pt>
                <c:pt idx="171">
                  <c:v>78</c:v>
                </c:pt>
                <c:pt idx="172">
                  <c:v>150</c:v>
                </c:pt>
                <c:pt idx="173">
                  <c:v>120</c:v>
                </c:pt>
                <c:pt idx="174">
                  <c:v>120</c:v>
                </c:pt>
                <c:pt idx="175">
                  <c:v>99</c:v>
                </c:pt>
                <c:pt idx="176">
                  <c:v>101</c:v>
                </c:pt>
                <c:pt idx="177">
                  <c:v>99</c:v>
                </c:pt>
                <c:pt idx="178">
                  <c:v>99</c:v>
                </c:pt>
                <c:pt idx="179">
                  <c:v>99</c:v>
                </c:pt>
                <c:pt idx="180">
                  <c:v>103</c:v>
                </c:pt>
                <c:pt idx="181">
                  <c:v>116</c:v>
                </c:pt>
                <c:pt idx="182">
                  <c:v>82</c:v>
                </c:pt>
                <c:pt idx="183">
                  <c:v>85</c:v>
                </c:pt>
                <c:pt idx="184">
                  <c:v>43</c:v>
                </c:pt>
                <c:pt idx="185">
                  <c:v>106</c:v>
                </c:pt>
                <c:pt idx="186">
                  <c:v>69</c:v>
                </c:pt>
                <c:pt idx="187">
                  <c:v>58</c:v>
                </c:pt>
                <c:pt idx="188">
                  <c:v>107</c:v>
                </c:pt>
                <c:pt idx="189">
                  <c:v>103</c:v>
                </c:pt>
                <c:pt idx="190">
                  <c:v>106</c:v>
                </c:pt>
                <c:pt idx="191">
                  <c:v>82</c:v>
                </c:pt>
                <c:pt idx="192">
                  <c:v>118</c:v>
                </c:pt>
                <c:pt idx="193">
                  <c:v>131</c:v>
                </c:pt>
                <c:pt idx="194">
                  <c:v>96</c:v>
                </c:pt>
                <c:pt idx="195">
                  <c:v>185</c:v>
                </c:pt>
                <c:pt idx="196">
                  <c:v>128</c:v>
                </c:pt>
                <c:pt idx="197">
                  <c:v>126</c:v>
                </c:pt>
                <c:pt idx="198">
                  <c:v>70</c:v>
                </c:pt>
                <c:pt idx="199">
                  <c:v>199</c:v>
                </c:pt>
                <c:pt idx="200">
                  <c:v>54</c:v>
                </c:pt>
                <c:pt idx="201">
                  <c:v>62</c:v>
                </c:pt>
                <c:pt idx="202">
                  <c:v>189</c:v>
                </c:pt>
                <c:pt idx="203">
                  <c:v>151</c:v>
                </c:pt>
                <c:pt idx="204">
                  <c:v>120</c:v>
                </c:pt>
                <c:pt idx="205">
                  <c:v>153</c:v>
                </c:pt>
                <c:pt idx="206">
                  <c:v>169</c:v>
                </c:pt>
                <c:pt idx="207">
                  <c:v>98</c:v>
                </c:pt>
                <c:pt idx="208">
                  <c:v>94</c:v>
                </c:pt>
                <c:pt idx="209">
                  <c:v>132</c:v>
                </c:pt>
                <c:pt idx="210">
                  <c:v>98</c:v>
                </c:pt>
                <c:pt idx="211">
                  <c:v>75</c:v>
                </c:pt>
                <c:pt idx="212">
                  <c:v>83</c:v>
                </c:pt>
                <c:pt idx="213">
                  <c:v>85</c:v>
                </c:pt>
                <c:pt idx="214">
                  <c:v>131</c:v>
                </c:pt>
                <c:pt idx="215">
                  <c:v>46</c:v>
                </c:pt>
                <c:pt idx="216">
                  <c:v>130</c:v>
                </c:pt>
                <c:pt idx="217">
                  <c:v>60</c:v>
                </c:pt>
                <c:pt idx="218">
                  <c:v>113</c:v>
                </c:pt>
                <c:pt idx="219">
                  <c:v>79</c:v>
                </c:pt>
                <c:pt idx="220">
                  <c:v>113</c:v>
                </c:pt>
                <c:pt idx="221">
                  <c:v>83</c:v>
                </c:pt>
                <c:pt idx="222">
                  <c:v>160</c:v>
                </c:pt>
                <c:pt idx="223">
                  <c:v>128</c:v>
                </c:pt>
                <c:pt idx="224">
                  <c:v>128</c:v>
                </c:pt>
                <c:pt idx="225">
                  <c:v>106</c:v>
                </c:pt>
                <c:pt idx="226">
                  <c:v>108</c:v>
                </c:pt>
                <c:pt idx="227">
                  <c:v>106</c:v>
                </c:pt>
                <c:pt idx="228">
                  <c:v>106</c:v>
                </c:pt>
                <c:pt idx="229">
                  <c:v>106</c:v>
                </c:pt>
                <c:pt idx="230">
                  <c:v>110</c:v>
                </c:pt>
                <c:pt idx="231">
                  <c:v>124</c:v>
                </c:pt>
                <c:pt idx="232">
                  <c:v>87</c:v>
                </c:pt>
                <c:pt idx="233">
                  <c:v>91</c:v>
                </c:pt>
                <c:pt idx="234">
                  <c:v>46</c:v>
                </c:pt>
                <c:pt idx="235">
                  <c:v>113</c:v>
                </c:pt>
                <c:pt idx="236">
                  <c:v>74</c:v>
                </c:pt>
                <c:pt idx="237">
                  <c:v>62</c:v>
                </c:pt>
                <c:pt idx="238">
                  <c:v>114</c:v>
                </c:pt>
                <c:pt idx="239">
                  <c:v>110</c:v>
                </c:pt>
                <c:pt idx="240">
                  <c:v>113</c:v>
                </c:pt>
                <c:pt idx="241">
                  <c:v>87</c:v>
                </c:pt>
                <c:pt idx="242">
                  <c:v>126</c:v>
                </c:pt>
                <c:pt idx="243">
                  <c:v>140</c:v>
                </c:pt>
                <c:pt idx="244">
                  <c:v>90</c:v>
                </c:pt>
                <c:pt idx="245">
                  <c:v>90</c:v>
                </c:pt>
                <c:pt idx="246">
                  <c:v>109</c:v>
                </c:pt>
                <c:pt idx="247">
                  <c:v>113</c:v>
                </c:pt>
                <c:pt idx="248">
                  <c:v>68</c:v>
                </c:pt>
                <c:pt idx="249">
                  <c:v>109</c:v>
                </c:pt>
                <c:pt idx="250">
                  <c:v>79</c:v>
                </c:pt>
                <c:pt idx="251">
                  <c:v>68</c:v>
                </c:pt>
                <c:pt idx="252">
                  <c:v>92</c:v>
                </c:pt>
                <c:pt idx="253">
                  <c:v>60</c:v>
                </c:pt>
                <c:pt idx="254">
                  <c:v>43</c:v>
                </c:pt>
                <c:pt idx="255">
                  <c:v>109</c:v>
                </c:pt>
                <c:pt idx="256">
                  <c:v>144</c:v>
                </c:pt>
                <c:pt idx="257">
                  <c:v>80</c:v>
                </c:pt>
                <c:pt idx="258">
                  <c:v>121</c:v>
                </c:pt>
                <c:pt idx="259">
                  <c:v>52</c:v>
                </c:pt>
                <c:pt idx="260">
                  <c:v>82</c:v>
                </c:pt>
                <c:pt idx="261">
                  <c:v>64</c:v>
                </c:pt>
                <c:pt idx="262">
                  <c:v>64</c:v>
                </c:pt>
                <c:pt idx="263">
                  <c:v>76</c:v>
                </c:pt>
                <c:pt idx="264">
                  <c:v>80</c:v>
                </c:pt>
                <c:pt idx="265">
                  <c:v>43</c:v>
                </c:pt>
                <c:pt idx="266">
                  <c:v>81</c:v>
                </c:pt>
                <c:pt idx="267">
                  <c:v>122</c:v>
                </c:pt>
                <c:pt idx="268">
                  <c:v>122</c:v>
                </c:pt>
                <c:pt idx="269">
                  <c:v>82</c:v>
                </c:pt>
                <c:pt idx="270">
                  <c:v>76</c:v>
                </c:pt>
                <c:pt idx="271">
                  <c:v>74</c:v>
                </c:pt>
                <c:pt idx="272">
                  <c:v>43</c:v>
                </c:pt>
                <c:pt idx="273">
                  <c:v>106</c:v>
                </c:pt>
                <c:pt idx="274">
                  <c:v>73</c:v>
                </c:pt>
                <c:pt idx="275">
                  <c:v>82</c:v>
                </c:pt>
                <c:pt idx="276">
                  <c:v>103</c:v>
                </c:pt>
                <c:pt idx="277">
                  <c:v>75</c:v>
                </c:pt>
                <c:pt idx="278">
                  <c:v>73</c:v>
                </c:pt>
                <c:pt idx="279">
                  <c:v>56</c:v>
                </c:pt>
                <c:pt idx="280">
                  <c:v>43</c:v>
                </c:pt>
                <c:pt idx="281">
                  <c:v>77</c:v>
                </c:pt>
                <c:pt idx="282">
                  <c:v>85</c:v>
                </c:pt>
                <c:pt idx="283">
                  <c:v>88</c:v>
                </c:pt>
                <c:pt idx="284">
                  <c:v>69</c:v>
                </c:pt>
                <c:pt idx="285">
                  <c:v>89</c:v>
                </c:pt>
                <c:pt idx="286">
                  <c:v>88</c:v>
                </c:pt>
                <c:pt idx="287">
                  <c:v>43</c:v>
                </c:pt>
                <c:pt idx="288">
                  <c:v>107</c:v>
                </c:pt>
                <c:pt idx="289">
                  <c:v>89</c:v>
                </c:pt>
                <c:pt idx="290">
                  <c:v>106</c:v>
                </c:pt>
                <c:pt idx="291">
                  <c:v>96</c:v>
                </c:pt>
                <c:pt idx="292">
                  <c:v>96</c:v>
                </c:pt>
                <c:pt idx="293">
                  <c:v>116</c:v>
                </c:pt>
                <c:pt idx="294">
                  <c:v>120</c:v>
                </c:pt>
                <c:pt idx="295">
                  <c:v>72</c:v>
                </c:pt>
                <c:pt idx="296">
                  <c:v>116</c:v>
                </c:pt>
                <c:pt idx="297">
                  <c:v>84</c:v>
                </c:pt>
                <c:pt idx="298">
                  <c:v>72</c:v>
                </c:pt>
                <c:pt idx="299">
                  <c:v>98</c:v>
                </c:pt>
                <c:pt idx="300">
                  <c:v>64</c:v>
                </c:pt>
                <c:pt idx="301">
                  <c:v>46</c:v>
                </c:pt>
                <c:pt idx="302">
                  <c:v>116</c:v>
                </c:pt>
                <c:pt idx="303">
                  <c:v>153</c:v>
                </c:pt>
                <c:pt idx="304">
                  <c:v>85</c:v>
                </c:pt>
                <c:pt idx="305">
                  <c:v>129</c:v>
                </c:pt>
                <c:pt idx="306">
                  <c:v>55</c:v>
                </c:pt>
                <c:pt idx="307">
                  <c:v>87</c:v>
                </c:pt>
                <c:pt idx="308">
                  <c:v>68</c:v>
                </c:pt>
                <c:pt idx="309">
                  <c:v>68</c:v>
                </c:pt>
                <c:pt idx="310">
                  <c:v>81</c:v>
                </c:pt>
                <c:pt idx="311">
                  <c:v>85</c:v>
                </c:pt>
                <c:pt idx="312">
                  <c:v>46</c:v>
                </c:pt>
                <c:pt idx="313">
                  <c:v>86</c:v>
                </c:pt>
                <c:pt idx="314">
                  <c:v>130</c:v>
                </c:pt>
                <c:pt idx="315">
                  <c:v>130</c:v>
                </c:pt>
                <c:pt idx="316">
                  <c:v>87</c:v>
                </c:pt>
                <c:pt idx="317">
                  <c:v>81</c:v>
                </c:pt>
                <c:pt idx="318">
                  <c:v>79</c:v>
                </c:pt>
                <c:pt idx="319">
                  <c:v>46</c:v>
                </c:pt>
                <c:pt idx="320">
                  <c:v>113</c:v>
                </c:pt>
                <c:pt idx="321">
                  <c:v>78</c:v>
                </c:pt>
                <c:pt idx="322">
                  <c:v>87</c:v>
                </c:pt>
                <c:pt idx="323">
                  <c:v>110</c:v>
                </c:pt>
                <c:pt idx="324">
                  <c:v>80</c:v>
                </c:pt>
                <c:pt idx="325">
                  <c:v>78</c:v>
                </c:pt>
                <c:pt idx="326">
                  <c:v>60</c:v>
                </c:pt>
                <c:pt idx="327">
                  <c:v>46</c:v>
                </c:pt>
                <c:pt idx="328">
                  <c:v>82</c:v>
                </c:pt>
                <c:pt idx="329">
                  <c:v>91</c:v>
                </c:pt>
                <c:pt idx="330">
                  <c:v>94</c:v>
                </c:pt>
                <c:pt idx="331">
                  <c:v>74</c:v>
                </c:pt>
                <c:pt idx="332">
                  <c:v>95</c:v>
                </c:pt>
                <c:pt idx="333">
                  <c:v>94</c:v>
                </c:pt>
                <c:pt idx="334">
                  <c:v>46</c:v>
                </c:pt>
                <c:pt idx="335">
                  <c:v>114</c:v>
                </c:pt>
                <c:pt idx="336">
                  <c:v>95</c:v>
                </c:pt>
                <c:pt idx="337">
                  <c:v>113</c:v>
                </c:pt>
                <c:pt idx="338">
                  <c:v>122</c:v>
                </c:pt>
                <c:pt idx="339">
                  <c:v>123</c:v>
                </c:pt>
                <c:pt idx="340">
                  <c:v>107</c:v>
                </c:pt>
                <c:pt idx="341">
                  <c:v>116</c:v>
                </c:pt>
                <c:pt idx="342">
                  <c:v>182</c:v>
                </c:pt>
                <c:pt idx="343">
                  <c:v>118</c:v>
                </c:pt>
                <c:pt idx="344">
                  <c:v>159</c:v>
                </c:pt>
                <c:pt idx="345">
                  <c:v>123</c:v>
                </c:pt>
                <c:pt idx="346">
                  <c:v>126</c:v>
                </c:pt>
                <c:pt idx="347">
                  <c:v>126</c:v>
                </c:pt>
                <c:pt idx="348">
                  <c:v>114</c:v>
                </c:pt>
                <c:pt idx="349">
                  <c:v>125</c:v>
                </c:pt>
                <c:pt idx="350">
                  <c:v>114</c:v>
                </c:pt>
                <c:pt idx="351">
                  <c:v>125</c:v>
                </c:pt>
                <c:pt idx="352">
                  <c:v>138</c:v>
                </c:pt>
                <c:pt idx="353">
                  <c:v>138</c:v>
                </c:pt>
                <c:pt idx="354">
                  <c:v>123</c:v>
                </c:pt>
                <c:pt idx="355">
                  <c:v>124</c:v>
                </c:pt>
                <c:pt idx="356">
                  <c:v>132</c:v>
                </c:pt>
                <c:pt idx="357">
                  <c:v>109</c:v>
                </c:pt>
                <c:pt idx="358">
                  <c:v>147</c:v>
                </c:pt>
                <c:pt idx="359">
                  <c:v>124</c:v>
                </c:pt>
                <c:pt idx="360">
                  <c:v>184</c:v>
                </c:pt>
                <c:pt idx="361">
                  <c:v>147</c:v>
                </c:pt>
                <c:pt idx="362">
                  <c:v>141</c:v>
                </c:pt>
                <c:pt idx="363">
                  <c:v>112</c:v>
                </c:pt>
                <c:pt idx="364">
                  <c:v>127</c:v>
                </c:pt>
                <c:pt idx="365">
                  <c:v>168</c:v>
                </c:pt>
                <c:pt idx="366">
                  <c:v>133</c:v>
                </c:pt>
                <c:pt idx="367">
                  <c:v>139</c:v>
                </c:pt>
                <c:pt idx="368">
                  <c:v>114</c:v>
                </c:pt>
                <c:pt idx="369">
                  <c:v>123</c:v>
                </c:pt>
                <c:pt idx="370">
                  <c:v>127</c:v>
                </c:pt>
                <c:pt idx="371">
                  <c:v>131</c:v>
                </c:pt>
                <c:pt idx="372">
                  <c:v>118</c:v>
                </c:pt>
                <c:pt idx="373">
                  <c:v>98</c:v>
                </c:pt>
                <c:pt idx="374">
                  <c:v>127</c:v>
                </c:pt>
                <c:pt idx="375">
                  <c:v>145</c:v>
                </c:pt>
                <c:pt idx="376">
                  <c:v>127</c:v>
                </c:pt>
                <c:pt idx="377">
                  <c:v>122</c:v>
                </c:pt>
                <c:pt idx="378">
                  <c:v>120</c:v>
                </c:pt>
                <c:pt idx="379">
                  <c:v>123</c:v>
                </c:pt>
                <c:pt idx="380">
                  <c:v>130</c:v>
                </c:pt>
                <c:pt idx="381">
                  <c:v>131</c:v>
                </c:pt>
                <c:pt idx="382">
                  <c:v>114</c:v>
                </c:pt>
                <c:pt idx="383">
                  <c:v>124</c:v>
                </c:pt>
                <c:pt idx="384">
                  <c:v>194</c:v>
                </c:pt>
                <c:pt idx="385">
                  <c:v>126</c:v>
                </c:pt>
                <c:pt idx="386">
                  <c:v>169</c:v>
                </c:pt>
                <c:pt idx="387">
                  <c:v>131</c:v>
                </c:pt>
                <c:pt idx="388">
                  <c:v>134</c:v>
                </c:pt>
                <c:pt idx="389">
                  <c:v>134</c:v>
                </c:pt>
                <c:pt idx="390">
                  <c:v>121</c:v>
                </c:pt>
                <c:pt idx="391">
                  <c:v>133</c:v>
                </c:pt>
                <c:pt idx="392">
                  <c:v>121</c:v>
                </c:pt>
                <c:pt idx="393">
                  <c:v>133</c:v>
                </c:pt>
                <c:pt idx="394">
                  <c:v>147</c:v>
                </c:pt>
                <c:pt idx="395">
                  <c:v>147</c:v>
                </c:pt>
                <c:pt idx="396">
                  <c:v>131</c:v>
                </c:pt>
                <c:pt idx="397">
                  <c:v>132</c:v>
                </c:pt>
                <c:pt idx="398">
                  <c:v>141</c:v>
                </c:pt>
                <c:pt idx="399">
                  <c:v>116</c:v>
                </c:pt>
                <c:pt idx="400">
                  <c:v>157</c:v>
                </c:pt>
                <c:pt idx="401">
                  <c:v>132</c:v>
                </c:pt>
                <c:pt idx="402">
                  <c:v>196</c:v>
                </c:pt>
                <c:pt idx="403">
                  <c:v>157</c:v>
                </c:pt>
                <c:pt idx="404">
                  <c:v>150</c:v>
                </c:pt>
                <c:pt idx="405">
                  <c:v>119</c:v>
                </c:pt>
                <c:pt idx="406">
                  <c:v>135</c:v>
                </c:pt>
                <c:pt idx="407">
                  <c:v>179</c:v>
                </c:pt>
                <c:pt idx="408">
                  <c:v>142</c:v>
                </c:pt>
                <c:pt idx="409">
                  <c:v>148</c:v>
                </c:pt>
                <c:pt idx="410">
                  <c:v>121</c:v>
                </c:pt>
                <c:pt idx="411">
                  <c:v>131</c:v>
                </c:pt>
                <c:pt idx="412">
                  <c:v>135</c:v>
                </c:pt>
                <c:pt idx="413">
                  <c:v>140</c:v>
                </c:pt>
                <c:pt idx="414">
                  <c:v>126</c:v>
                </c:pt>
                <c:pt idx="415">
                  <c:v>104</c:v>
                </c:pt>
                <c:pt idx="416">
                  <c:v>135</c:v>
                </c:pt>
                <c:pt idx="417">
                  <c:v>155</c:v>
                </c:pt>
                <c:pt idx="418">
                  <c:v>135</c:v>
                </c:pt>
                <c:pt idx="419">
                  <c:v>130</c:v>
                </c:pt>
                <c:pt idx="420">
                  <c:v>128</c:v>
                </c:pt>
                <c:pt idx="421">
                  <c:v>131</c:v>
                </c:pt>
                <c:pt idx="422">
                  <c:v>53</c:v>
                </c:pt>
                <c:pt idx="423">
                  <c:v>66</c:v>
                </c:pt>
                <c:pt idx="424">
                  <c:v>126</c:v>
                </c:pt>
                <c:pt idx="425">
                  <c:v>120</c:v>
                </c:pt>
                <c:pt idx="426">
                  <c:v>53</c:v>
                </c:pt>
                <c:pt idx="427">
                  <c:v>92</c:v>
                </c:pt>
                <c:pt idx="428">
                  <c:v>58</c:v>
                </c:pt>
                <c:pt idx="429">
                  <c:v>52</c:v>
                </c:pt>
                <c:pt idx="430">
                  <c:v>56</c:v>
                </c:pt>
                <c:pt idx="431">
                  <c:v>53</c:v>
                </c:pt>
                <c:pt idx="432">
                  <c:v>43</c:v>
                </c:pt>
                <c:pt idx="433">
                  <c:v>77</c:v>
                </c:pt>
                <c:pt idx="434">
                  <c:v>52</c:v>
                </c:pt>
                <c:pt idx="435">
                  <c:v>61</c:v>
                </c:pt>
                <c:pt idx="436">
                  <c:v>77</c:v>
                </c:pt>
                <c:pt idx="437">
                  <c:v>52</c:v>
                </c:pt>
                <c:pt idx="438">
                  <c:v>92</c:v>
                </c:pt>
                <c:pt idx="439">
                  <c:v>113</c:v>
                </c:pt>
                <c:pt idx="440">
                  <c:v>56</c:v>
                </c:pt>
                <c:pt idx="441">
                  <c:v>76</c:v>
                </c:pt>
                <c:pt idx="442">
                  <c:v>52</c:v>
                </c:pt>
                <c:pt idx="443">
                  <c:v>74</c:v>
                </c:pt>
                <c:pt idx="444">
                  <c:v>64</c:v>
                </c:pt>
                <c:pt idx="445">
                  <c:v>63</c:v>
                </c:pt>
                <c:pt idx="446">
                  <c:v>39</c:v>
                </c:pt>
                <c:pt idx="447">
                  <c:v>80</c:v>
                </c:pt>
                <c:pt idx="448">
                  <c:v>82</c:v>
                </c:pt>
                <c:pt idx="449">
                  <c:v>76</c:v>
                </c:pt>
                <c:pt idx="450">
                  <c:v>56</c:v>
                </c:pt>
                <c:pt idx="451">
                  <c:v>89</c:v>
                </c:pt>
                <c:pt idx="452">
                  <c:v>58</c:v>
                </c:pt>
                <c:pt idx="453">
                  <c:v>41</c:v>
                </c:pt>
                <c:pt idx="454">
                  <c:v>69</c:v>
                </c:pt>
                <c:pt idx="455">
                  <c:v>45</c:v>
                </c:pt>
                <c:pt idx="456">
                  <c:v>73</c:v>
                </c:pt>
                <c:pt idx="457">
                  <c:v>56</c:v>
                </c:pt>
                <c:pt idx="458">
                  <c:v>60</c:v>
                </c:pt>
                <c:pt idx="459">
                  <c:v>41</c:v>
                </c:pt>
                <c:pt idx="460">
                  <c:v>73</c:v>
                </c:pt>
                <c:pt idx="461">
                  <c:v>56</c:v>
                </c:pt>
                <c:pt idx="462">
                  <c:v>70</c:v>
                </c:pt>
                <c:pt idx="463">
                  <c:v>134</c:v>
                </c:pt>
                <c:pt idx="464">
                  <c:v>128</c:v>
                </c:pt>
                <c:pt idx="465">
                  <c:v>56</c:v>
                </c:pt>
                <c:pt idx="466">
                  <c:v>98</c:v>
                </c:pt>
                <c:pt idx="467">
                  <c:v>62</c:v>
                </c:pt>
                <c:pt idx="468">
                  <c:v>55</c:v>
                </c:pt>
                <c:pt idx="469">
                  <c:v>60</c:v>
                </c:pt>
                <c:pt idx="470">
                  <c:v>56</c:v>
                </c:pt>
                <c:pt idx="471">
                  <c:v>46</c:v>
                </c:pt>
                <c:pt idx="472">
                  <c:v>82</c:v>
                </c:pt>
                <c:pt idx="473">
                  <c:v>55</c:v>
                </c:pt>
                <c:pt idx="474">
                  <c:v>65</c:v>
                </c:pt>
                <c:pt idx="475">
                  <c:v>82</c:v>
                </c:pt>
                <c:pt idx="476">
                  <c:v>55</c:v>
                </c:pt>
                <c:pt idx="477">
                  <c:v>98</c:v>
                </c:pt>
                <c:pt idx="478">
                  <c:v>120</c:v>
                </c:pt>
                <c:pt idx="479">
                  <c:v>60</c:v>
                </c:pt>
                <c:pt idx="480">
                  <c:v>81</c:v>
                </c:pt>
                <c:pt idx="481">
                  <c:v>55</c:v>
                </c:pt>
                <c:pt idx="482">
                  <c:v>79</c:v>
                </c:pt>
                <c:pt idx="483">
                  <c:v>68</c:v>
                </c:pt>
                <c:pt idx="484">
                  <c:v>67</c:v>
                </c:pt>
                <c:pt idx="485">
                  <c:v>42</c:v>
                </c:pt>
                <c:pt idx="486">
                  <c:v>85</c:v>
                </c:pt>
                <c:pt idx="487">
                  <c:v>87</c:v>
                </c:pt>
                <c:pt idx="488">
                  <c:v>81</c:v>
                </c:pt>
                <c:pt idx="489">
                  <c:v>60</c:v>
                </c:pt>
                <c:pt idx="490">
                  <c:v>95</c:v>
                </c:pt>
                <c:pt idx="491">
                  <c:v>62</c:v>
                </c:pt>
                <c:pt idx="492">
                  <c:v>44</c:v>
                </c:pt>
                <c:pt idx="493">
                  <c:v>74</c:v>
                </c:pt>
                <c:pt idx="494">
                  <c:v>48</c:v>
                </c:pt>
                <c:pt idx="495">
                  <c:v>78</c:v>
                </c:pt>
                <c:pt idx="496">
                  <c:v>60</c:v>
                </c:pt>
                <c:pt idx="497">
                  <c:v>64</c:v>
                </c:pt>
                <c:pt idx="498">
                  <c:v>44</c:v>
                </c:pt>
                <c:pt idx="499">
                  <c:v>78</c:v>
                </c:pt>
                <c:pt idx="500">
                  <c:v>187</c:v>
                </c:pt>
                <c:pt idx="501">
                  <c:v>123</c:v>
                </c:pt>
                <c:pt idx="502">
                  <c:v>187</c:v>
                </c:pt>
                <c:pt idx="503">
                  <c:v>182</c:v>
                </c:pt>
                <c:pt idx="504">
                  <c:v>142</c:v>
                </c:pt>
                <c:pt idx="505">
                  <c:v>79</c:v>
                </c:pt>
                <c:pt idx="506">
                  <c:v>205</c:v>
                </c:pt>
                <c:pt idx="507">
                  <c:v>126</c:v>
                </c:pt>
                <c:pt idx="508">
                  <c:v>218</c:v>
                </c:pt>
                <c:pt idx="509">
                  <c:v>159</c:v>
                </c:pt>
                <c:pt idx="510">
                  <c:v>124</c:v>
                </c:pt>
                <c:pt idx="511">
                  <c:v>138</c:v>
                </c:pt>
                <c:pt idx="512">
                  <c:v>189</c:v>
                </c:pt>
                <c:pt idx="513">
                  <c:v>150</c:v>
                </c:pt>
                <c:pt idx="514">
                  <c:v>114</c:v>
                </c:pt>
                <c:pt idx="515">
                  <c:v>164</c:v>
                </c:pt>
                <c:pt idx="516">
                  <c:v>147</c:v>
                </c:pt>
                <c:pt idx="517">
                  <c:v>115</c:v>
                </c:pt>
                <c:pt idx="518">
                  <c:v>125</c:v>
                </c:pt>
                <c:pt idx="519">
                  <c:v>124</c:v>
                </c:pt>
                <c:pt idx="520">
                  <c:v>138</c:v>
                </c:pt>
                <c:pt idx="521">
                  <c:v>141</c:v>
                </c:pt>
                <c:pt idx="522">
                  <c:v>132</c:v>
                </c:pt>
                <c:pt idx="523">
                  <c:v>103</c:v>
                </c:pt>
                <c:pt idx="524">
                  <c:v>168</c:v>
                </c:pt>
                <c:pt idx="525">
                  <c:v>133</c:v>
                </c:pt>
                <c:pt idx="526">
                  <c:v>168</c:v>
                </c:pt>
                <c:pt idx="527">
                  <c:v>101</c:v>
                </c:pt>
                <c:pt idx="528">
                  <c:v>145</c:v>
                </c:pt>
                <c:pt idx="529">
                  <c:v>112</c:v>
                </c:pt>
                <c:pt idx="530">
                  <c:v>114</c:v>
                </c:pt>
                <c:pt idx="531">
                  <c:v>145</c:v>
                </c:pt>
                <c:pt idx="532">
                  <c:v>153</c:v>
                </c:pt>
                <c:pt idx="533">
                  <c:v>199</c:v>
                </c:pt>
                <c:pt idx="534">
                  <c:v>131</c:v>
                </c:pt>
                <c:pt idx="535">
                  <c:v>199</c:v>
                </c:pt>
                <c:pt idx="536">
                  <c:v>194</c:v>
                </c:pt>
                <c:pt idx="537">
                  <c:v>151</c:v>
                </c:pt>
                <c:pt idx="538">
                  <c:v>84</c:v>
                </c:pt>
                <c:pt idx="539">
                  <c:v>218</c:v>
                </c:pt>
                <c:pt idx="540">
                  <c:v>134</c:v>
                </c:pt>
                <c:pt idx="541">
                  <c:v>232</c:v>
                </c:pt>
                <c:pt idx="542">
                  <c:v>169</c:v>
                </c:pt>
                <c:pt idx="543">
                  <c:v>132</c:v>
                </c:pt>
                <c:pt idx="544">
                  <c:v>147</c:v>
                </c:pt>
                <c:pt idx="545">
                  <c:v>201</c:v>
                </c:pt>
                <c:pt idx="546">
                  <c:v>160</c:v>
                </c:pt>
                <c:pt idx="547">
                  <c:v>121</c:v>
                </c:pt>
                <c:pt idx="548">
                  <c:v>175</c:v>
                </c:pt>
                <c:pt idx="549">
                  <c:v>157</c:v>
                </c:pt>
                <c:pt idx="550">
                  <c:v>123</c:v>
                </c:pt>
                <c:pt idx="551">
                  <c:v>133</c:v>
                </c:pt>
                <c:pt idx="552">
                  <c:v>132</c:v>
                </c:pt>
                <c:pt idx="553">
                  <c:v>147</c:v>
                </c:pt>
                <c:pt idx="554">
                  <c:v>150</c:v>
                </c:pt>
                <c:pt idx="555">
                  <c:v>141</c:v>
                </c:pt>
                <c:pt idx="556">
                  <c:v>110</c:v>
                </c:pt>
                <c:pt idx="557">
                  <c:v>179</c:v>
                </c:pt>
                <c:pt idx="558">
                  <c:v>142</c:v>
                </c:pt>
                <c:pt idx="559">
                  <c:v>179</c:v>
                </c:pt>
                <c:pt idx="560">
                  <c:v>108</c:v>
                </c:pt>
                <c:pt idx="561">
                  <c:v>155</c:v>
                </c:pt>
                <c:pt idx="562">
                  <c:v>119</c:v>
                </c:pt>
                <c:pt idx="563">
                  <c:v>121</c:v>
                </c:pt>
                <c:pt idx="564">
                  <c:v>155</c:v>
                </c:pt>
                <c:pt idx="565">
                  <c:v>163</c:v>
                </c:pt>
                <c:pt idx="566">
                  <c:v>90</c:v>
                </c:pt>
                <c:pt idx="567">
                  <c:v>520</c:v>
                </c:pt>
                <c:pt idx="568">
                  <c:v>302</c:v>
                </c:pt>
                <c:pt idx="569">
                  <c:v>118</c:v>
                </c:pt>
                <c:pt idx="570">
                  <c:v>119</c:v>
                </c:pt>
                <c:pt idx="571">
                  <c:v>114</c:v>
                </c:pt>
                <c:pt idx="572">
                  <c:v>205</c:v>
                </c:pt>
                <c:pt idx="573">
                  <c:v>56</c:v>
                </c:pt>
                <c:pt idx="574">
                  <c:v>236</c:v>
                </c:pt>
                <c:pt idx="575">
                  <c:v>177</c:v>
                </c:pt>
                <c:pt idx="576">
                  <c:v>230</c:v>
                </c:pt>
                <c:pt idx="577">
                  <c:v>490</c:v>
                </c:pt>
                <c:pt idx="578">
                  <c:v>189</c:v>
                </c:pt>
                <c:pt idx="579">
                  <c:v>290</c:v>
                </c:pt>
                <c:pt idx="580">
                  <c:v>197</c:v>
                </c:pt>
                <c:pt idx="581">
                  <c:v>200</c:v>
                </c:pt>
                <c:pt idx="582">
                  <c:v>245</c:v>
                </c:pt>
                <c:pt idx="583">
                  <c:v>231</c:v>
                </c:pt>
                <c:pt idx="584">
                  <c:v>39</c:v>
                </c:pt>
                <c:pt idx="585">
                  <c:v>184</c:v>
                </c:pt>
                <c:pt idx="586">
                  <c:v>224</c:v>
                </c:pt>
                <c:pt idx="587">
                  <c:v>525</c:v>
                </c:pt>
                <c:pt idx="588">
                  <c:v>302</c:v>
                </c:pt>
                <c:pt idx="589">
                  <c:v>160</c:v>
                </c:pt>
                <c:pt idx="590">
                  <c:v>221</c:v>
                </c:pt>
                <c:pt idx="591">
                  <c:v>120</c:v>
                </c:pt>
                <c:pt idx="592">
                  <c:v>122</c:v>
                </c:pt>
                <c:pt idx="593">
                  <c:v>185</c:v>
                </c:pt>
                <c:pt idx="594">
                  <c:v>45</c:v>
                </c:pt>
                <c:pt idx="595">
                  <c:v>320</c:v>
                </c:pt>
                <c:pt idx="596">
                  <c:v>214</c:v>
                </c:pt>
                <c:pt idx="597">
                  <c:v>41</c:v>
                </c:pt>
                <c:pt idx="598">
                  <c:v>250</c:v>
                </c:pt>
                <c:pt idx="599">
                  <c:v>96</c:v>
                </c:pt>
                <c:pt idx="600">
                  <c:v>554</c:v>
                </c:pt>
                <c:pt idx="601">
                  <c:v>322</c:v>
                </c:pt>
                <c:pt idx="602">
                  <c:v>126</c:v>
                </c:pt>
                <c:pt idx="603">
                  <c:v>127</c:v>
                </c:pt>
                <c:pt idx="604">
                  <c:v>121</c:v>
                </c:pt>
                <c:pt idx="605">
                  <c:v>218</c:v>
                </c:pt>
                <c:pt idx="606">
                  <c:v>60</c:v>
                </c:pt>
                <c:pt idx="607">
                  <c:v>251</c:v>
                </c:pt>
                <c:pt idx="608">
                  <c:v>189</c:v>
                </c:pt>
                <c:pt idx="609">
                  <c:v>245</c:v>
                </c:pt>
                <c:pt idx="610">
                  <c:v>522</c:v>
                </c:pt>
                <c:pt idx="611">
                  <c:v>201</c:v>
                </c:pt>
                <c:pt idx="612">
                  <c:v>309</c:v>
                </c:pt>
                <c:pt idx="613">
                  <c:v>210</c:v>
                </c:pt>
                <c:pt idx="614">
                  <c:v>213</c:v>
                </c:pt>
                <c:pt idx="615">
                  <c:v>261</c:v>
                </c:pt>
                <c:pt idx="616">
                  <c:v>246</c:v>
                </c:pt>
                <c:pt idx="617">
                  <c:v>42</c:v>
                </c:pt>
                <c:pt idx="618">
                  <c:v>196</c:v>
                </c:pt>
                <c:pt idx="619">
                  <c:v>239</c:v>
                </c:pt>
                <c:pt idx="620">
                  <c:v>559</c:v>
                </c:pt>
                <c:pt idx="621">
                  <c:v>322</c:v>
                </c:pt>
                <c:pt idx="622">
                  <c:v>171</c:v>
                </c:pt>
                <c:pt idx="623">
                  <c:v>236</c:v>
                </c:pt>
                <c:pt idx="624">
                  <c:v>128</c:v>
                </c:pt>
                <c:pt idx="625">
                  <c:v>130</c:v>
                </c:pt>
                <c:pt idx="626">
                  <c:v>197</c:v>
                </c:pt>
                <c:pt idx="627">
                  <c:v>48</c:v>
                </c:pt>
                <c:pt idx="628">
                  <c:v>341</c:v>
                </c:pt>
                <c:pt idx="629">
                  <c:v>228</c:v>
                </c:pt>
                <c:pt idx="630">
                  <c:v>44</c:v>
                </c:pt>
                <c:pt idx="631">
                  <c:v>266</c:v>
                </c:pt>
                <c:pt idx="632">
                  <c:v>313</c:v>
                </c:pt>
                <c:pt idx="633">
                  <c:v>144</c:v>
                </c:pt>
                <c:pt idx="634">
                  <c:v>325</c:v>
                </c:pt>
                <c:pt idx="635">
                  <c:v>289</c:v>
                </c:pt>
                <c:pt idx="636">
                  <c:v>334</c:v>
                </c:pt>
                <c:pt idx="637">
                  <c:v>153</c:v>
                </c:pt>
                <c:pt idx="638">
                  <c:v>346</c:v>
                </c:pt>
                <c:pt idx="639">
                  <c:v>308</c:v>
                </c:pt>
                <c:pt idx="640">
                  <c:v>218</c:v>
                </c:pt>
                <c:pt idx="641">
                  <c:v>202</c:v>
                </c:pt>
                <c:pt idx="642">
                  <c:v>205</c:v>
                </c:pt>
                <c:pt idx="643">
                  <c:v>474</c:v>
                </c:pt>
                <c:pt idx="644">
                  <c:v>650</c:v>
                </c:pt>
                <c:pt idx="645">
                  <c:v>230</c:v>
                </c:pt>
                <c:pt idx="646">
                  <c:v>69</c:v>
                </c:pt>
                <c:pt idx="647">
                  <c:v>322</c:v>
                </c:pt>
                <c:pt idx="648">
                  <c:v>765</c:v>
                </c:pt>
                <c:pt idx="649">
                  <c:v>51</c:v>
                </c:pt>
                <c:pt idx="650">
                  <c:v>513</c:v>
                </c:pt>
                <c:pt idx="651">
                  <c:v>164</c:v>
                </c:pt>
                <c:pt idx="652">
                  <c:v>265</c:v>
                </c:pt>
                <c:pt idx="653">
                  <c:v>302</c:v>
                </c:pt>
                <c:pt idx="654">
                  <c:v>187</c:v>
                </c:pt>
                <c:pt idx="655">
                  <c:v>245</c:v>
                </c:pt>
                <c:pt idx="656">
                  <c:v>180</c:v>
                </c:pt>
                <c:pt idx="657">
                  <c:v>197</c:v>
                </c:pt>
                <c:pt idx="658">
                  <c:v>454</c:v>
                </c:pt>
                <c:pt idx="659">
                  <c:v>623</c:v>
                </c:pt>
                <c:pt idx="660">
                  <c:v>224</c:v>
                </c:pt>
                <c:pt idx="661">
                  <c:v>61</c:v>
                </c:pt>
                <c:pt idx="662">
                  <c:v>363</c:v>
                </c:pt>
                <c:pt idx="663">
                  <c:v>675</c:v>
                </c:pt>
                <c:pt idx="664">
                  <c:v>52</c:v>
                </c:pt>
                <c:pt idx="665">
                  <c:v>576</c:v>
                </c:pt>
                <c:pt idx="666">
                  <c:v>160</c:v>
                </c:pt>
                <c:pt idx="667">
                  <c:v>198</c:v>
                </c:pt>
                <c:pt idx="668">
                  <c:v>290</c:v>
                </c:pt>
                <c:pt idx="669">
                  <c:v>320</c:v>
                </c:pt>
                <c:pt idx="670">
                  <c:v>195</c:v>
                </c:pt>
                <c:pt idx="671">
                  <c:v>221</c:v>
                </c:pt>
                <c:pt idx="672">
                  <c:v>510</c:v>
                </c:pt>
                <c:pt idx="673">
                  <c:v>699</c:v>
                </c:pt>
                <c:pt idx="674">
                  <c:v>250</c:v>
                </c:pt>
                <c:pt idx="675">
                  <c:v>66</c:v>
                </c:pt>
                <c:pt idx="676">
                  <c:v>306</c:v>
                </c:pt>
                <c:pt idx="677">
                  <c:v>657</c:v>
                </c:pt>
                <c:pt idx="678">
                  <c:v>747</c:v>
                </c:pt>
                <c:pt idx="679">
                  <c:v>148</c:v>
                </c:pt>
                <c:pt idx="680">
                  <c:v>210</c:v>
                </c:pt>
                <c:pt idx="681">
                  <c:v>302</c:v>
                </c:pt>
                <c:pt idx="682">
                  <c:v>232</c:v>
                </c:pt>
                <c:pt idx="683">
                  <c:v>215</c:v>
                </c:pt>
                <c:pt idx="684">
                  <c:v>218</c:v>
                </c:pt>
                <c:pt idx="685">
                  <c:v>505</c:v>
                </c:pt>
                <c:pt idx="686">
                  <c:v>693</c:v>
                </c:pt>
                <c:pt idx="687">
                  <c:v>245</c:v>
                </c:pt>
                <c:pt idx="688">
                  <c:v>74</c:v>
                </c:pt>
                <c:pt idx="689">
                  <c:v>343</c:v>
                </c:pt>
                <c:pt idx="690">
                  <c:v>815</c:v>
                </c:pt>
                <c:pt idx="691">
                  <c:v>54</c:v>
                </c:pt>
                <c:pt idx="692">
                  <c:v>547</c:v>
                </c:pt>
                <c:pt idx="693">
                  <c:v>175</c:v>
                </c:pt>
                <c:pt idx="694">
                  <c:v>282</c:v>
                </c:pt>
                <c:pt idx="695">
                  <c:v>322</c:v>
                </c:pt>
                <c:pt idx="696">
                  <c:v>199</c:v>
                </c:pt>
                <c:pt idx="697">
                  <c:v>261</c:v>
                </c:pt>
                <c:pt idx="698">
                  <c:v>192</c:v>
                </c:pt>
                <c:pt idx="699">
                  <c:v>210</c:v>
                </c:pt>
                <c:pt idx="700">
                  <c:v>484</c:v>
                </c:pt>
                <c:pt idx="701">
                  <c:v>664</c:v>
                </c:pt>
                <c:pt idx="702">
                  <c:v>239</c:v>
                </c:pt>
                <c:pt idx="703">
                  <c:v>65</c:v>
                </c:pt>
                <c:pt idx="704">
                  <c:v>387</c:v>
                </c:pt>
                <c:pt idx="705">
                  <c:v>719</c:v>
                </c:pt>
                <c:pt idx="706">
                  <c:v>55</c:v>
                </c:pt>
                <c:pt idx="707">
                  <c:v>614</c:v>
                </c:pt>
                <c:pt idx="708">
                  <c:v>171</c:v>
                </c:pt>
                <c:pt idx="709">
                  <c:v>211</c:v>
                </c:pt>
                <c:pt idx="710">
                  <c:v>309</c:v>
                </c:pt>
                <c:pt idx="711">
                  <c:v>341</c:v>
                </c:pt>
                <c:pt idx="712">
                  <c:v>208</c:v>
                </c:pt>
                <c:pt idx="713">
                  <c:v>236</c:v>
                </c:pt>
                <c:pt idx="714">
                  <c:v>543</c:v>
                </c:pt>
                <c:pt idx="715">
                  <c:v>745</c:v>
                </c:pt>
                <c:pt idx="716">
                  <c:v>266</c:v>
                </c:pt>
                <c:pt idx="717">
                  <c:v>70</c:v>
                </c:pt>
                <c:pt idx="718">
                  <c:v>326</c:v>
                </c:pt>
                <c:pt idx="719">
                  <c:v>700</c:v>
                </c:pt>
                <c:pt idx="720">
                  <c:v>796</c:v>
                </c:pt>
                <c:pt idx="721">
                  <c:v>158</c:v>
                </c:pt>
                <c:pt idx="722">
                  <c:v>224</c:v>
                </c:pt>
                <c:pt idx="723">
                  <c:v>322</c:v>
                </c:pt>
                <c:pt idx="724">
                  <c:v>265</c:v>
                </c:pt>
                <c:pt idx="725">
                  <c:v>298</c:v>
                </c:pt>
                <c:pt idx="726">
                  <c:v>182</c:v>
                </c:pt>
                <c:pt idx="727">
                  <c:v>478</c:v>
                </c:pt>
                <c:pt idx="728">
                  <c:v>120</c:v>
                </c:pt>
                <c:pt idx="729">
                  <c:v>302</c:v>
                </c:pt>
                <c:pt idx="730">
                  <c:v>367</c:v>
                </c:pt>
                <c:pt idx="731">
                  <c:v>187</c:v>
                </c:pt>
                <c:pt idx="732">
                  <c:v>598</c:v>
                </c:pt>
                <c:pt idx="733">
                  <c:v>322</c:v>
                </c:pt>
                <c:pt idx="734">
                  <c:v>322</c:v>
                </c:pt>
                <c:pt idx="735">
                  <c:v>302</c:v>
                </c:pt>
                <c:pt idx="736">
                  <c:v>265</c:v>
                </c:pt>
                <c:pt idx="737">
                  <c:v>205</c:v>
                </c:pt>
                <c:pt idx="738">
                  <c:v>218</c:v>
                </c:pt>
                <c:pt idx="739">
                  <c:v>205</c:v>
                </c:pt>
                <c:pt idx="740">
                  <c:v>23</c:v>
                </c:pt>
                <c:pt idx="741">
                  <c:v>202</c:v>
                </c:pt>
                <c:pt idx="742">
                  <c:v>177</c:v>
                </c:pt>
                <c:pt idx="743">
                  <c:v>230</c:v>
                </c:pt>
                <c:pt idx="744">
                  <c:v>99</c:v>
                </c:pt>
                <c:pt idx="745">
                  <c:v>174</c:v>
                </c:pt>
                <c:pt idx="746">
                  <c:v>598</c:v>
                </c:pt>
                <c:pt idx="747">
                  <c:v>298</c:v>
                </c:pt>
                <c:pt idx="748">
                  <c:v>109</c:v>
                </c:pt>
                <c:pt idx="749">
                  <c:v>478</c:v>
                </c:pt>
                <c:pt idx="750">
                  <c:v>567</c:v>
                </c:pt>
                <c:pt idx="751">
                  <c:v>56</c:v>
                </c:pt>
                <c:pt idx="752">
                  <c:v>198</c:v>
                </c:pt>
                <c:pt idx="753">
                  <c:v>278</c:v>
                </c:pt>
                <c:pt idx="754">
                  <c:v>189</c:v>
                </c:pt>
                <c:pt idx="755">
                  <c:v>423</c:v>
                </c:pt>
                <c:pt idx="756">
                  <c:v>290</c:v>
                </c:pt>
                <c:pt idx="757">
                  <c:v>412</c:v>
                </c:pt>
                <c:pt idx="758">
                  <c:v>123</c:v>
                </c:pt>
                <c:pt idx="759">
                  <c:v>532</c:v>
                </c:pt>
                <c:pt idx="760">
                  <c:v>363</c:v>
                </c:pt>
                <c:pt idx="761">
                  <c:v>363</c:v>
                </c:pt>
                <c:pt idx="762">
                  <c:v>290</c:v>
                </c:pt>
                <c:pt idx="763">
                  <c:v>198</c:v>
                </c:pt>
                <c:pt idx="764">
                  <c:v>197</c:v>
                </c:pt>
                <c:pt idx="765">
                  <c:v>189</c:v>
                </c:pt>
                <c:pt idx="766">
                  <c:v>245</c:v>
                </c:pt>
                <c:pt idx="767">
                  <c:v>200</c:v>
                </c:pt>
                <c:pt idx="768">
                  <c:v>23</c:v>
                </c:pt>
                <c:pt idx="769">
                  <c:v>180</c:v>
                </c:pt>
                <c:pt idx="770">
                  <c:v>39</c:v>
                </c:pt>
                <c:pt idx="771">
                  <c:v>184</c:v>
                </c:pt>
                <c:pt idx="772">
                  <c:v>224</c:v>
                </c:pt>
                <c:pt idx="773">
                  <c:v>132</c:v>
                </c:pt>
                <c:pt idx="774">
                  <c:v>164</c:v>
                </c:pt>
                <c:pt idx="775">
                  <c:v>532</c:v>
                </c:pt>
                <c:pt idx="776">
                  <c:v>278</c:v>
                </c:pt>
                <c:pt idx="777">
                  <c:v>423</c:v>
                </c:pt>
                <c:pt idx="778">
                  <c:v>545</c:v>
                </c:pt>
                <c:pt idx="779">
                  <c:v>210</c:v>
                </c:pt>
                <c:pt idx="780">
                  <c:v>312</c:v>
                </c:pt>
                <c:pt idx="781">
                  <c:v>168</c:v>
                </c:pt>
                <c:pt idx="782">
                  <c:v>501</c:v>
                </c:pt>
                <c:pt idx="783">
                  <c:v>302</c:v>
                </c:pt>
                <c:pt idx="784">
                  <c:v>534</c:v>
                </c:pt>
                <c:pt idx="785">
                  <c:v>133</c:v>
                </c:pt>
                <c:pt idx="786">
                  <c:v>576</c:v>
                </c:pt>
                <c:pt idx="787">
                  <c:v>306</c:v>
                </c:pt>
                <c:pt idx="788">
                  <c:v>306</c:v>
                </c:pt>
                <c:pt idx="789">
                  <c:v>302</c:v>
                </c:pt>
                <c:pt idx="790">
                  <c:v>210</c:v>
                </c:pt>
                <c:pt idx="791">
                  <c:v>221</c:v>
                </c:pt>
                <c:pt idx="792">
                  <c:v>320</c:v>
                </c:pt>
                <c:pt idx="793">
                  <c:v>185</c:v>
                </c:pt>
                <c:pt idx="794">
                  <c:v>24</c:v>
                </c:pt>
                <c:pt idx="795">
                  <c:v>195</c:v>
                </c:pt>
                <c:pt idx="796">
                  <c:v>153</c:v>
                </c:pt>
                <c:pt idx="797">
                  <c:v>250</c:v>
                </c:pt>
                <c:pt idx="798">
                  <c:v>123</c:v>
                </c:pt>
                <c:pt idx="799">
                  <c:v>176</c:v>
                </c:pt>
                <c:pt idx="800">
                  <c:v>576</c:v>
                </c:pt>
                <c:pt idx="801">
                  <c:v>312</c:v>
                </c:pt>
                <c:pt idx="802">
                  <c:v>501</c:v>
                </c:pt>
                <c:pt idx="803">
                  <c:v>654</c:v>
                </c:pt>
                <c:pt idx="804">
                  <c:v>45</c:v>
                </c:pt>
                <c:pt idx="805">
                  <c:v>282</c:v>
                </c:pt>
                <c:pt idx="806">
                  <c:v>318</c:v>
                </c:pt>
                <c:pt idx="807">
                  <c:v>194</c:v>
                </c:pt>
                <c:pt idx="808">
                  <c:v>509</c:v>
                </c:pt>
                <c:pt idx="809">
                  <c:v>128</c:v>
                </c:pt>
                <c:pt idx="810">
                  <c:v>322</c:v>
                </c:pt>
                <c:pt idx="811">
                  <c:v>391</c:v>
                </c:pt>
                <c:pt idx="812">
                  <c:v>199</c:v>
                </c:pt>
                <c:pt idx="813">
                  <c:v>637</c:v>
                </c:pt>
                <c:pt idx="814">
                  <c:v>343</c:v>
                </c:pt>
                <c:pt idx="815">
                  <c:v>343</c:v>
                </c:pt>
                <c:pt idx="816">
                  <c:v>322</c:v>
                </c:pt>
                <c:pt idx="817">
                  <c:v>282</c:v>
                </c:pt>
                <c:pt idx="818">
                  <c:v>218</c:v>
                </c:pt>
                <c:pt idx="819">
                  <c:v>232</c:v>
                </c:pt>
                <c:pt idx="820">
                  <c:v>218</c:v>
                </c:pt>
                <c:pt idx="821">
                  <c:v>25</c:v>
                </c:pt>
                <c:pt idx="822">
                  <c:v>215</c:v>
                </c:pt>
                <c:pt idx="823">
                  <c:v>189</c:v>
                </c:pt>
                <c:pt idx="824">
                  <c:v>245</c:v>
                </c:pt>
                <c:pt idx="825">
                  <c:v>106</c:v>
                </c:pt>
                <c:pt idx="826">
                  <c:v>185</c:v>
                </c:pt>
                <c:pt idx="827">
                  <c:v>637</c:v>
                </c:pt>
                <c:pt idx="828">
                  <c:v>318</c:v>
                </c:pt>
                <c:pt idx="829">
                  <c:v>116</c:v>
                </c:pt>
                <c:pt idx="830">
                  <c:v>509</c:v>
                </c:pt>
                <c:pt idx="831">
                  <c:v>604</c:v>
                </c:pt>
                <c:pt idx="832">
                  <c:v>60</c:v>
                </c:pt>
                <c:pt idx="833">
                  <c:v>211</c:v>
                </c:pt>
                <c:pt idx="834">
                  <c:v>296</c:v>
                </c:pt>
                <c:pt idx="835">
                  <c:v>201</c:v>
                </c:pt>
                <c:pt idx="836">
                  <c:v>451</c:v>
                </c:pt>
                <c:pt idx="837">
                  <c:v>309</c:v>
                </c:pt>
                <c:pt idx="838">
                  <c:v>439</c:v>
                </c:pt>
                <c:pt idx="839">
                  <c:v>131</c:v>
                </c:pt>
                <c:pt idx="840">
                  <c:v>567</c:v>
                </c:pt>
                <c:pt idx="841">
                  <c:v>387</c:v>
                </c:pt>
                <c:pt idx="842">
                  <c:v>387</c:v>
                </c:pt>
                <c:pt idx="843">
                  <c:v>309</c:v>
                </c:pt>
                <c:pt idx="844">
                  <c:v>211</c:v>
                </c:pt>
                <c:pt idx="845">
                  <c:v>210</c:v>
                </c:pt>
                <c:pt idx="846">
                  <c:v>201</c:v>
                </c:pt>
                <c:pt idx="847">
                  <c:v>261</c:v>
                </c:pt>
                <c:pt idx="848">
                  <c:v>213</c:v>
                </c:pt>
                <c:pt idx="849">
                  <c:v>25</c:v>
                </c:pt>
                <c:pt idx="850">
                  <c:v>192</c:v>
                </c:pt>
                <c:pt idx="851">
                  <c:v>42</c:v>
                </c:pt>
                <c:pt idx="852">
                  <c:v>196</c:v>
                </c:pt>
                <c:pt idx="853">
                  <c:v>239</c:v>
                </c:pt>
                <c:pt idx="854">
                  <c:v>141</c:v>
                </c:pt>
                <c:pt idx="855">
                  <c:v>175</c:v>
                </c:pt>
                <c:pt idx="856">
                  <c:v>567</c:v>
                </c:pt>
                <c:pt idx="857">
                  <c:v>296</c:v>
                </c:pt>
                <c:pt idx="858">
                  <c:v>451</c:v>
                </c:pt>
                <c:pt idx="859">
                  <c:v>581</c:v>
                </c:pt>
                <c:pt idx="860">
                  <c:v>224</c:v>
                </c:pt>
                <c:pt idx="861">
                  <c:v>332</c:v>
                </c:pt>
                <c:pt idx="862">
                  <c:v>179</c:v>
                </c:pt>
                <c:pt idx="863">
                  <c:v>534</c:v>
                </c:pt>
                <c:pt idx="864">
                  <c:v>322</c:v>
                </c:pt>
                <c:pt idx="865">
                  <c:v>569</c:v>
                </c:pt>
                <c:pt idx="866">
                  <c:v>142</c:v>
                </c:pt>
                <c:pt idx="867">
                  <c:v>614</c:v>
                </c:pt>
                <c:pt idx="868">
                  <c:v>326</c:v>
                </c:pt>
                <c:pt idx="869">
                  <c:v>326</c:v>
                </c:pt>
                <c:pt idx="870">
                  <c:v>322</c:v>
                </c:pt>
                <c:pt idx="871">
                  <c:v>224</c:v>
                </c:pt>
                <c:pt idx="872">
                  <c:v>236</c:v>
                </c:pt>
                <c:pt idx="873">
                  <c:v>341</c:v>
                </c:pt>
                <c:pt idx="874">
                  <c:v>197</c:v>
                </c:pt>
                <c:pt idx="875">
                  <c:v>26</c:v>
                </c:pt>
                <c:pt idx="876">
                  <c:v>208</c:v>
                </c:pt>
                <c:pt idx="877">
                  <c:v>163</c:v>
                </c:pt>
                <c:pt idx="878">
                  <c:v>266</c:v>
                </c:pt>
                <c:pt idx="879">
                  <c:v>131</c:v>
                </c:pt>
                <c:pt idx="880">
                  <c:v>188</c:v>
                </c:pt>
                <c:pt idx="881">
                  <c:v>614</c:v>
                </c:pt>
                <c:pt idx="882">
                  <c:v>332</c:v>
                </c:pt>
                <c:pt idx="883">
                  <c:v>534</c:v>
                </c:pt>
                <c:pt idx="884">
                  <c:v>697</c:v>
                </c:pt>
                <c:pt idx="885">
                  <c:v>48</c:v>
                </c:pt>
                <c:pt idx="886">
                  <c:v>130</c:v>
                </c:pt>
                <c:pt idx="887">
                  <c:v>598</c:v>
                </c:pt>
                <c:pt idx="888">
                  <c:v>109</c:v>
                </c:pt>
                <c:pt idx="889">
                  <c:v>650</c:v>
                </c:pt>
                <c:pt idx="890">
                  <c:v>478</c:v>
                </c:pt>
                <c:pt idx="891">
                  <c:v>298</c:v>
                </c:pt>
                <c:pt idx="892">
                  <c:v>265</c:v>
                </c:pt>
                <c:pt idx="893">
                  <c:v>520</c:v>
                </c:pt>
                <c:pt idx="894">
                  <c:v>302</c:v>
                </c:pt>
                <c:pt idx="895">
                  <c:v>107</c:v>
                </c:pt>
                <c:pt idx="896">
                  <c:v>177</c:v>
                </c:pt>
                <c:pt idx="897">
                  <c:v>230</c:v>
                </c:pt>
                <c:pt idx="898">
                  <c:v>322</c:v>
                </c:pt>
                <c:pt idx="899">
                  <c:v>174</c:v>
                </c:pt>
                <c:pt idx="900">
                  <c:v>122</c:v>
                </c:pt>
                <c:pt idx="901">
                  <c:v>142</c:v>
                </c:pt>
                <c:pt idx="902">
                  <c:v>144</c:v>
                </c:pt>
                <c:pt idx="903">
                  <c:v>111</c:v>
                </c:pt>
                <c:pt idx="904">
                  <c:v>167</c:v>
                </c:pt>
                <c:pt idx="905">
                  <c:v>51</c:v>
                </c:pt>
                <c:pt idx="906">
                  <c:v>52</c:v>
                </c:pt>
                <c:pt idx="907">
                  <c:v>236</c:v>
                </c:pt>
                <c:pt idx="908">
                  <c:v>298</c:v>
                </c:pt>
                <c:pt idx="909">
                  <c:v>313</c:v>
                </c:pt>
                <c:pt idx="910">
                  <c:v>367</c:v>
                </c:pt>
                <c:pt idx="911">
                  <c:v>205</c:v>
                </c:pt>
                <c:pt idx="912">
                  <c:v>298</c:v>
                </c:pt>
                <c:pt idx="913">
                  <c:v>109</c:v>
                </c:pt>
                <c:pt idx="914">
                  <c:v>598</c:v>
                </c:pt>
                <c:pt idx="915">
                  <c:v>53</c:v>
                </c:pt>
                <c:pt idx="916">
                  <c:v>478</c:v>
                </c:pt>
                <c:pt idx="917">
                  <c:v>21</c:v>
                </c:pt>
                <c:pt idx="918">
                  <c:v>56</c:v>
                </c:pt>
                <c:pt idx="919">
                  <c:v>146</c:v>
                </c:pt>
                <c:pt idx="920">
                  <c:v>532</c:v>
                </c:pt>
                <c:pt idx="921">
                  <c:v>116</c:v>
                </c:pt>
                <c:pt idx="922">
                  <c:v>623</c:v>
                </c:pt>
                <c:pt idx="923">
                  <c:v>423</c:v>
                </c:pt>
                <c:pt idx="924">
                  <c:v>289</c:v>
                </c:pt>
                <c:pt idx="925">
                  <c:v>198</c:v>
                </c:pt>
                <c:pt idx="926">
                  <c:v>490</c:v>
                </c:pt>
                <c:pt idx="927">
                  <c:v>290</c:v>
                </c:pt>
                <c:pt idx="928">
                  <c:v>184</c:v>
                </c:pt>
                <c:pt idx="929">
                  <c:v>224</c:v>
                </c:pt>
                <c:pt idx="930">
                  <c:v>363</c:v>
                </c:pt>
                <c:pt idx="931">
                  <c:v>150</c:v>
                </c:pt>
                <c:pt idx="932">
                  <c:v>128</c:v>
                </c:pt>
                <c:pt idx="933">
                  <c:v>156</c:v>
                </c:pt>
                <c:pt idx="934">
                  <c:v>39</c:v>
                </c:pt>
                <c:pt idx="935">
                  <c:v>231</c:v>
                </c:pt>
                <c:pt idx="936">
                  <c:v>289</c:v>
                </c:pt>
                <c:pt idx="937">
                  <c:v>325</c:v>
                </c:pt>
                <c:pt idx="938">
                  <c:v>412</c:v>
                </c:pt>
                <c:pt idx="939">
                  <c:v>200</c:v>
                </c:pt>
                <c:pt idx="940">
                  <c:v>278</c:v>
                </c:pt>
                <c:pt idx="941">
                  <c:v>532</c:v>
                </c:pt>
                <c:pt idx="942">
                  <c:v>423</c:v>
                </c:pt>
                <c:pt idx="943">
                  <c:v>197</c:v>
                </c:pt>
                <c:pt idx="944">
                  <c:v>32</c:v>
                </c:pt>
                <c:pt idx="945">
                  <c:v>245</c:v>
                </c:pt>
                <c:pt idx="946">
                  <c:v>192</c:v>
                </c:pt>
                <c:pt idx="947">
                  <c:v>576</c:v>
                </c:pt>
                <c:pt idx="948">
                  <c:v>102</c:v>
                </c:pt>
                <c:pt idx="949">
                  <c:v>699</c:v>
                </c:pt>
                <c:pt idx="950">
                  <c:v>501</c:v>
                </c:pt>
                <c:pt idx="951">
                  <c:v>322</c:v>
                </c:pt>
                <c:pt idx="952">
                  <c:v>210</c:v>
                </c:pt>
                <c:pt idx="953">
                  <c:v>525</c:v>
                </c:pt>
                <c:pt idx="954">
                  <c:v>302</c:v>
                </c:pt>
                <c:pt idx="955">
                  <c:v>153</c:v>
                </c:pt>
                <c:pt idx="956">
                  <c:v>250</c:v>
                </c:pt>
                <c:pt idx="957">
                  <c:v>306</c:v>
                </c:pt>
                <c:pt idx="958">
                  <c:v>176</c:v>
                </c:pt>
                <c:pt idx="959">
                  <c:v>139</c:v>
                </c:pt>
                <c:pt idx="960">
                  <c:v>176</c:v>
                </c:pt>
                <c:pt idx="961">
                  <c:v>41</c:v>
                </c:pt>
                <c:pt idx="962">
                  <c:v>214</c:v>
                </c:pt>
                <c:pt idx="963">
                  <c:v>322</c:v>
                </c:pt>
                <c:pt idx="964">
                  <c:v>289</c:v>
                </c:pt>
                <c:pt idx="965">
                  <c:v>534</c:v>
                </c:pt>
                <c:pt idx="966">
                  <c:v>185</c:v>
                </c:pt>
                <c:pt idx="967">
                  <c:v>312</c:v>
                </c:pt>
                <c:pt idx="968">
                  <c:v>576</c:v>
                </c:pt>
                <c:pt idx="969">
                  <c:v>501</c:v>
                </c:pt>
                <c:pt idx="970">
                  <c:v>221</c:v>
                </c:pt>
                <c:pt idx="971">
                  <c:v>31</c:v>
                </c:pt>
                <c:pt idx="972">
                  <c:v>320</c:v>
                </c:pt>
                <c:pt idx="973">
                  <c:v>45</c:v>
                </c:pt>
                <c:pt idx="974">
                  <c:v>139</c:v>
                </c:pt>
                <c:pt idx="975">
                  <c:v>637</c:v>
                </c:pt>
                <c:pt idx="976">
                  <c:v>116</c:v>
                </c:pt>
                <c:pt idx="977">
                  <c:v>693</c:v>
                </c:pt>
                <c:pt idx="978">
                  <c:v>509</c:v>
                </c:pt>
                <c:pt idx="979">
                  <c:v>318</c:v>
                </c:pt>
                <c:pt idx="980">
                  <c:v>282</c:v>
                </c:pt>
                <c:pt idx="981">
                  <c:v>554</c:v>
                </c:pt>
                <c:pt idx="982">
                  <c:v>322</c:v>
                </c:pt>
                <c:pt idx="983">
                  <c:v>114</c:v>
                </c:pt>
                <c:pt idx="984">
                  <c:v>189</c:v>
                </c:pt>
                <c:pt idx="985">
                  <c:v>245</c:v>
                </c:pt>
                <c:pt idx="986">
                  <c:v>343</c:v>
                </c:pt>
                <c:pt idx="987">
                  <c:v>185</c:v>
                </c:pt>
                <c:pt idx="988">
                  <c:v>130</c:v>
                </c:pt>
                <c:pt idx="989">
                  <c:v>151</c:v>
                </c:pt>
                <c:pt idx="990">
                  <c:v>153</c:v>
                </c:pt>
                <c:pt idx="991">
                  <c:v>118</c:v>
                </c:pt>
                <c:pt idx="992">
                  <c:v>178</c:v>
                </c:pt>
                <c:pt idx="993">
                  <c:v>54</c:v>
                </c:pt>
                <c:pt idx="994">
                  <c:v>55</c:v>
                </c:pt>
                <c:pt idx="995">
                  <c:v>251</c:v>
                </c:pt>
                <c:pt idx="996">
                  <c:v>318</c:v>
                </c:pt>
                <c:pt idx="997">
                  <c:v>334</c:v>
                </c:pt>
                <c:pt idx="998">
                  <c:v>391</c:v>
                </c:pt>
                <c:pt idx="999">
                  <c:v>218</c:v>
                </c:pt>
                <c:pt idx="1000">
                  <c:v>318</c:v>
                </c:pt>
                <c:pt idx="1001">
                  <c:v>116</c:v>
                </c:pt>
                <c:pt idx="1002">
                  <c:v>637</c:v>
                </c:pt>
                <c:pt idx="1003">
                  <c:v>56</c:v>
                </c:pt>
                <c:pt idx="1004">
                  <c:v>509</c:v>
                </c:pt>
                <c:pt idx="1005">
                  <c:v>22</c:v>
                </c:pt>
                <c:pt idx="1006">
                  <c:v>60</c:v>
                </c:pt>
                <c:pt idx="1007">
                  <c:v>156</c:v>
                </c:pt>
                <c:pt idx="1008">
                  <c:v>567</c:v>
                </c:pt>
                <c:pt idx="1009">
                  <c:v>124</c:v>
                </c:pt>
                <c:pt idx="1010">
                  <c:v>664</c:v>
                </c:pt>
                <c:pt idx="1011">
                  <c:v>451</c:v>
                </c:pt>
                <c:pt idx="1012">
                  <c:v>308</c:v>
                </c:pt>
                <c:pt idx="1013">
                  <c:v>211</c:v>
                </c:pt>
                <c:pt idx="1014">
                  <c:v>522</c:v>
                </c:pt>
                <c:pt idx="1015">
                  <c:v>309</c:v>
                </c:pt>
                <c:pt idx="1016">
                  <c:v>196</c:v>
                </c:pt>
                <c:pt idx="1017">
                  <c:v>239</c:v>
                </c:pt>
                <c:pt idx="1018">
                  <c:v>387</c:v>
                </c:pt>
                <c:pt idx="1019">
                  <c:v>160</c:v>
                </c:pt>
                <c:pt idx="1020">
                  <c:v>136</c:v>
                </c:pt>
                <c:pt idx="1021">
                  <c:v>166</c:v>
                </c:pt>
                <c:pt idx="1022">
                  <c:v>42</c:v>
                </c:pt>
                <c:pt idx="1023">
                  <c:v>246</c:v>
                </c:pt>
                <c:pt idx="1024">
                  <c:v>308</c:v>
                </c:pt>
                <c:pt idx="1025">
                  <c:v>346</c:v>
                </c:pt>
                <c:pt idx="1026">
                  <c:v>439</c:v>
                </c:pt>
                <c:pt idx="1027">
                  <c:v>213</c:v>
                </c:pt>
                <c:pt idx="1028">
                  <c:v>296</c:v>
                </c:pt>
                <c:pt idx="1029">
                  <c:v>567</c:v>
                </c:pt>
                <c:pt idx="1030">
                  <c:v>451</c:v>
                </c:pt>
                <c:pt idx="1031">
                  <c:v>210</c:v>
                </c:pt>
                <c:pt idx="1032">
                  <c:v>34</c:v>
                </c:pt>
                <c:pt idx="1033">
                  <c:v>261</c:v>
                </c:pt>
                <c:pt idx="1034">
                  <c:v>205</c:v>
                </c:pt>
                <c:pt idx="1035">
                  <c:v>614</c:v>
                </c:pt>
                <c:pt idx="1036">
                  <c:v>109</c:v>
                </c:pt>
                <c:pt idx="1037">
                  <c:v>745</c:v>
                </c:pt>
                <c:pt idx="1038">
                  <c:v>534</c:v>
                </c:pt>
                <c:pt idx="1039">
                  <c:v>343</c:v>
                </c:pt>
                <c:pt idx="1040">
                  <c:v>224</c:v>
                </c:pt>
                <c:pt idx="1041">
                  <c:v>559</c:v>
                </c:pt>
                <c:pt idx="1042">
                  <c:v>322</c:v>
                </c:pt>
                <c:pt idx="1043">
                  <c:v>163</c:v>
                </c:pt>
                <c:pt idx="1044">
                  <c:v>266</c:v>
                </c:pt>
                <c:pt idx="1045">
                  <c:v>326</c:v>
                </c:pt>
                <c:pt idx="1046">
                  <c:v>188</c:v>
                </c:pt>
                <c:pt idx="1047">
                  <c:v>148</c:v>
                </c:pt>
                <c:pt idx="1048">
                  <c:v>188</c:v>
                </c:pt>
                <c:pt idx="1049">
                  <c:v>44</c:v>
                </c:pt>
                <c:pt idx="1050">
                  <c:v>228</c:v>
                </c:pt>
                <c:pt idx="1051">
                  <c:v>343</c:v>
                </c:pt>
                <c:pt idx="1052">
                  <c:v>308</c:v>
                </c:pt>
                <c:pt idx="1053">
                  <c:v>569</c:v>
                </c:pt>
                <c:pt idx="1054">
                  <c:v>197</c:v>
                </c:pt>
                <c:pt idx="1055">
                  <c:v>332</c:v>
                </c:pt>
                <c:pt idx="1056">
                  <c:v>614</c:v>
                </c:pt>
                <c:pt idx="1057">
                  <c:v>534</c:v>
                </c:pt>
                <c:pt idx="1058">
                  <c:v>236</c:v>
                </c:pt>
                <c:pt idx="1059">
                  <c:v>33</c:v>
                </c:pt>
                <c:pt idx="1060">
                  <c:v>341</c:v>
                </c:pt>
                <c:pt idx="1061">
                  <c:v>48</c:v>
                </c:pt>
              </c:numCache>
            </c:numRef>
          </c:yVal>
          <c:smooth val="0"/>
          <c:extLst>
            <c:ext xmlns:c16="http://schemas.microsoft.com/office/drawing/2014/chart" uri="{C3380CC4-5D6E-409C-BE32-E72D297353CC}">
              <c16:uniqueId val="{00000001-8B46-479E-BC33-76C891D6E73C}"/>
            </c:ext>
          </c:extLst>
        </c:ser>
        <c:ser>
          <c:idx val="1"/>
          <c:order val="1"/>
          <c:tx>
            <c:strRef>
              <c:f>Map!$F$1</c:f>
              <c:strCache>
                <c:ptCount val="1"/>
                <c:pt idx="0">
                  <c:v> Profit </c:v>
                </c:pt>
              </c:strCache>
            </c:strRef>
          </c:tx>
          <c:spPr>
            <a:ln w="19050" cap="rnd">
              <a:noFill/>
              <a:round/>
            </a:ln>
            <a:effectLst/>
          </c:spPr>
          <c:marker>
            <c:symbol val="circle"/>
            <c:size val="5"/>
            <c:spPr>
              <a:solidFill>
                <a:schemeClr val="accent2"/>
              </a:solidFill>
              <a:ln w="9525">
                <a:solidFill>
                  <a:schemeClr val="accent2"/>
                </a:solidFill>
              </a:ln>
              <a:effectLst/>
            </c:spPr>
          </c:marker>
          <c:xVal>
            <c:numRef>
              <c:f>Map!$A$2:$A$1063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Map!$F$2:$F$1063</c:f>
              <c:numCache>
                <c:formatCode>_("$"* #,##0_);_("$"* \(#,##0\);_("$"* "-"??_);_(@_)</c:formatCode>
                <c:ptCount val="1062"/>
                <c:pt idx="0">
                  <c:v>-5</c:v>
                </c:pt>
                <c:pt idx="1">
                  <c:v>26</c:v>
                </c:pt>
                <c:pt idx="2">
                  <c:v>28</c:v>
                </c:pt>
                <c:pt idx="3">
                  <c:v>35</c:v>
                </c:pt>
                <c:pt idx="4">
                  <c:v>56</c:v>
                </c:pt>
                <c:pt idx="5">
                  <c:v>31</c:v>
                </c:pt>
                <c:pt idx="6">
                  <c:v>21</c:v>
                </c:pt>
                <c:pt idx="7">
                  <c:v>21</c:v>
                </c:pt>
                <c:pt idx="8">
                  <c:v>7</c:v>
                </c:pt>
                <c:pt idx="9">
                  <c:v>37</c:v>
                </c:pt>
                <c:pt idx="10">
                  <c:v>33</c:v>
                </c:pt>
                <c:pt idx="11">
                  <c:v>24</c:v>
                </c:pt>
                <c:pt idx="12">
                  <c:v>-7</c:v>
                </c:pt>
                <c:pt idx="13">
                  <c:v>1</c:v>
                </c:pt>
                <c:pt idx="14">
                  <c:v>-2</c:v>
                </c:pt>
                <c:pt idx="15">
                  <c:v>12</c:v>
                </c:pt>
                <c:pt idx="16">
                  <c:v>-6</c:v>
                </c:pt>
                <c:pt idx="17">
                  <c:v>45</c:v>
                </c:pt>
                <c:pt idx="18">
                  <c:v>33</c:v>
                </c:pt>
                <c:pt idx="19">
                  <c:v>47</c:v>
                </c:pt>
                <c:pt idx="20">
                  <c:v>36</c:v>
                </c:pt>
                <c:pt idx="21">
                  <c:v>64</c:v>
                </c:pt>
                <c:pt idx="22">
                  <c:v>76</c:v>
                </c:pt>
                <c:pt idx="23">
                  <c:v>26</c:v>
                </c:pt>
                <c:pt idx="24">
                  <c:v>48</c:v>
                </c:pt>
                <c:pt idx="25">
                  <c:v>27</c:v>
                </c:pt>
                <c:pt idx="26">
                  <c:v>-8</c:v>
                </c:pt>
                <c:pt idx="27">
                  <c:v>44</c:v>
                </c:pt>
                <c:pt idx="28">
                  <c:v>31</c:v>
                </c:pt>
                <c:pt idx="29">
                  <c:v>15</c:v>
                </c:pt>
                <c:pt idx="30">
                  <c:v>48</c:v>
                </c:pt>
                <c:pt idx="31">
                  <c:v>29</c:v>
                </c:pt>
                <c:pt idx="32">
                  <c:v>31</c:v>
                </c:pt>
                <c:pt idx="33">
                  <c:v>27</c:v>
                </c:pt>
                <c:pt idx="34">
                  <c:v>28</c:v>
                </c:pt>
                <c:pt idx="35">
                  <c:v>30</c:v>
                </c:pt>
                <c:pt idx="36">
                  <c:v>34</c:v>
                </c:pt>
                <c:pt idx="37">
                  <c:v>14</c:v>
                </c:pt>
                <c:pt idx="38">
                  <c:v>30</c:v>
                </c:pt>
                <c:pt idx="39">
                  <c:v>20</c:v>
                </c:pt>
                <c:pt idx="40">
                  <c:v>-8</c:v>
                </c:pt>
                <c:pt idx="41">
                  <c:v>49</c:v>
                </c:pt>
                <c:pt idx="42">
                  <c:v>13</c:v>
                </c:pt>
                <c:pt idx="43">
                  <c:v>13</c:v>
                </c:pt>
                <c:pt idx="44">
                  <c:v>30</c:v>
                </c:pt>
                <c:pt idx="45">
                  <c:v>20</c:v>
                </c:pt>
                <c:pt idx="46">
                  <c:v>44</c:v>
                </c:pt>
                <c:pt idx="47">
                  <c:v>33</c:v>
                </c:pt>
                <c:pt idx="48">
                  <c:v>1</c:v>
                </c:pt>
                <c:pt idx="49">
                  <c:v>30</c:v>
                </c:pt>
                <c:pt idx="50">
                  <c:v>52</c:v>
                </c:pt>
                <c:pt idx="51">
                  <c:v>-6</c:v>
                </c:pt>
                <c:pt idx="52">
                  <c:v>29</c:v>
                </c:pt>
                <c:pt idx="53">
                  <c:v>23</c:v>
                </c:pt>
                <c:pt idx="54">
                  <c:v>50</c:v>
                </c:pt>
                <c:pt idx="55">
                  <c:v>28</c:v>
                </c:pt>
                <c:pt idx="56">
                  <c:v>24</c:v>
                </c:pt>
                <c:pt idx="57">
                  <c:v>53</c:v>
                </c:pt>
                <c:pt idx="58">
                  <c:v>27</c:v>
                </c:pt>
                <c:pt idx="59">
                  <c:v>31</c:v>
                </c:pt>
                <c:pt idx="60">
                  <c:v>28</c:v>
                </c:pt>
                <c:pt idx="61">
                  <c:v>28</c:v>
                </c:pt>
                <c:pt idx="62">
                  <c:v>-3</c:v>
                </c:pt>
                <c:pt idx="63">
                  <c:v>-5</c:v>
                </c:pt>
                <c:pt idx="64">
                  <c:v>1</c:v>
                </c:pt>
                <c:pt idx="65">
                  <c:v>-5</c:v>
                </c:pt>
                <c:pt idx="66">
                  <c:v>30</c:v>
                </c:pt>
                <c:pt idx="67">
                  <c:v>16</c:v>
                </c:pt>
                <c:pt idx="68">
                  <c:v>27</c:v>
                </c:pt>
                <c:pt idx="69">
                  <c:v>36</c:v>
                </c:pt>
                <c:pt idx="70">
                  <c:v>17</c:v>
                </c:pt>
                <c:pt idx="71">
                  <c:v>-3</c:v>
                </c:pt>
                <c:pt idx="72">
                  <c:v>-7</c:v>
                </c:pt>
                <c:pt idx="73">
                  <c:v>39</c:v>
                </c:pt>
                <c:pt idx="74">
                  <c:v>42</c:v>
                </c:pt>
                <c:pt idx="75">
                  <c:v>52</c:v>
                </c:pt>
                <c:pt idx="76">
                  <c:v>83</c:v>
                </c:pt>
                <c:pt idx="77">
                  <c:v>46</c:v>
                </c:pt>
                <c:pt idx="78">
                  <c:v>31</c:v>
                </c:pt>
                <c:pt idx="79">
                  <c:v>31</c:v>
                </c:pt>
                <c:pt idx="80">
                  <c:v>10</c:v>
                </c:pt>
                <c:pt idx="81">
                  <c:v>55</c:v>
                </c:pt>
                <c:pt idx="82">
                  <c:v>49</c:v>
                </c:pt>
                <c:pt idx="83">
                  <c:v>36</c:v>
                </c:pt>
                <c:pt idx="84">
                  <c:v>-10</c:v>
                </c:pt>
                <c:pt idx="85">
                  <c:v>1</c:v>
                </c:pt>
                <c:pt idx="86">
                  <c:v>-3</c:v>
                </c:pt>
                <c:pt idx="87">
                  <c:v>18</c:v>
                </c:pt>
                <c:pt idx="88">
                  <c:v>-9</c:v>
                </c:pt>
                <c:pt idx="89">
                  <c:v>67</c:v>
                </c:pt>
                <c:pt idx="90">
                  <c:v>49</c:v>
                </c:pt>
                <c:pt idx="91">
                  <c:v>70</c:v>
                </c:pt>
                <c:pt idx="92">
                  <c:v>53</c:v>
                </c:pt>
                <c:pt idx="93">
                  <c:v>95</c:v>
                </c:pt>
                <c:pt idx="94">
                  <c:v>113</c:v>
                </c:pt>
                <c:pt idx="95">
                  <c:v>39</c:v>
                </c:pt>
                <c:pt idx="96">
                  <c:v>71</c:v>
                </c:pt>
                <c:pt idx="97">
                  <c:v>40</c:v>
                </c:pt>
                <c:pt idx="98">
                  <c:v>-12</c:v>
                </c:pt>
                <c:pt idx="99">
                  <c:v>65</c:v>
                </c:pt>
                <c:pt idx="100">
                  <c:v>46</c:v>
                </c:pt>
                <c:pt idx="101">
                  <c:v>22</c:v>
                </c:pt>
                <c:pt idx="102">
                  <c:v>71</c:v>
                </c:pt>
                <c:pt idx="103">
                  <c:v>43</c:v>
                </c:pt>
                <c:pt idx="104">
                  <c:v>46</c:v>
                </c:pt>
                <c:pt idx="105">
                  <c:v>40</c:v>
                </c:pt>
                <c:pt idx="106">
                  <c:v>42</c:v>
                </c:pt>
                <c:pt idx="107">
                  <c:v>45</c:v>
                </c:pt>
                <c:pt idx="108">
                  <c:v>50</c:v>
                </c:pt>
                <c:pt idx="109">
                  <c:v>21</c:v>
                </c:pt>
                <c:pt idx="110">
                  <c:v>45</c:v>
                </c:pt>
                <c:pt idx="111">
                  <c:v>30</c:v>
                </c:pt>
                <c:pt idx="112">
                  <c:v>-12</c:v>
                </c:pt>
                <c:pt idx="113">
                  <c:v>73</c:v>
                </c:pt>
                <c:pt idx="114">
                  <c:v>19</c:v>
                </c:pt>
                <c:pt idx="115">
                  <c:v>19</c:v>
                </c:pt>
                <c:pt idx="116">
                  <c:v>45</c:v>
                </c:pt>
                <c:pt idx="117">
                  <c:v>30</c:v>
                </c:pt>
                <c:pt idx="118">
                  <c:v>65</c:v>
                </c:pt>
                <c:pt idx="119">
                  <c:v>49</c:v>
                </c:pt>
                <c:pt idx="120">
                  <c:v>1</c:v>
                </c:pt>
                <c:pt idx="121">
                  <c:v>45</c:v>
                </c:pt>
                <c:pt idx="122">
                  <c:v>77</c:v>
                </c:pt>
                <c:pt idx="123">
                  <c:v>-9</c:v>
                </c:pt>
                <c:pt idx="124">
                  <c:v>43</c:v>
                </c:pt>
                <c:pt idx="125">
                  <c:v>34</c:v>
                </c:pt>
                <c:pt idx="126">
                  <c:v>74</c:v>
                </c:pt>
                <c:pt idx="127">
                  <c:v>42</c:v>
                </c:pt>
                <c:pt idx="128">
                  <c:v>36</c:v>
                </c:pt>
                <c:pt idx="129">
                  <c:v>79</c:v>
                </c:pt>
                <c:pt idx="130">
                  <c:v>40</c:v>
                </c:pt>
                <c:pt idx="131">
                  <c:v>46</c:v>
                </c:pt>
                <c:pt idx="132">
                  <c:v>42</c:v>
                </c:pt>
                <c:pt idx="133">
                  <c:v>42</c:v>
                </c:pt>
                <c:pt idx="134">
                  <c:v>-4</c:v>
                </c:pt>
                <c:pt idx="135">
                  <c:v>-7</c:v>
                </c:pt>
                <c:pt idx="136">
                  <c:v>1</c:v>
                </c:pt>
                <c:pt idx="137">
                  <c:v>-7</c:v>
                </c:pt>
                <c:pt idx="138">
                  <c:v>45</c:v>
                </c:pt>
                <c:pt idx="139">
                  <c:v>24</c:v>
                </c:pt>
                <c:pt idx="140">
                  <c:v>40</c:v>
                </c:pt>
                <c:pt idx="141">
                  <c:v>53</c:v>
                </c:pt>
                <c:pt idx="142">
                  <c:v>25</c:v>
                </c:pt>
                <c:pt idx="143">
                  <c:v>-4</c:v>
                </c:pt>
                <c:pt idx="144">
                  <c:v>27</c:v>
                </c:pt>
                <c:pt idx="145">
                  <c:v>48</c:v>
                </c:pt>
                <c:pt idx="146">
                  <c:v>13</c:v>
                </c:pt>
                <c:pt idx="147">
                  <c:v>27</c:v>
                </c:pt>
                <c:pt idx="148">
                  <c:v>20</c:v>
                </c:pt>
                <c:pt idx="149">
                  <c:v>79</c:v>
                </c:pt>
                <c:pt idx="150">
                  <c:v>10</c:v>
                </c:pt>
                <c:pt idx="151">
                  <c:v>18</c:v>
                </c:pt>
                <c:pt idx="152">
                  <c:v>34</c:v>
                </c:pt>
                <c:pt idx="153">
                  <c:v>35</c:v>
                </c:pt>
                <c:pt idx="154">
                  <c:v>30</c:v>
                </c:pt>
                <c:pt idx="155">
                  <c:v>0</c:v>
                </c:pt>
                <c:pt idx="156">
                  <c:v>57</c:v>
                </c:pt>
                <c:pt idx="157">
                  <c:v>27</c:v>
                </c:pt>
                <c:pt idx="158">
                  <c:v>30</c:v>
                </c:pt>
                <c:pt idx="159">
                  <c:v>15</c:v>
                </c:pt>
                <c:pt idx="160">
                  <c:v>27</c:v>
                </c:pt>
                <c:pt idx="161">
                  <c:v>23</c:v>
                </c:pt>
                <c:pt idx="162">
                  <c:v>28</c:v>
                </c:pt>
                <c:pt idx="163">
                  <c:v>29</c:v>
                </c:pt>
                <c:pt idx="164">
                  <c:v>47</c:v>
                </c:pt>
                <c:pt idx="165">
                  <c:v>31</c:v>
                </c:pt>
                <c:pt idx="166">
                  <c:v>-8</c:v>
                </c:pt>
                <c:pt idx="167">
                  <c:v>16</c:v>
                </c:pt>
                <c:pt idx="168">
                  <c:v>-7</c:v>
                </c:pt>
                <c:pt idx="169">
                  <c:v>-4</c:v>
                </c:pt>
                <c:pt idx="170">
                  <c:v>-8</c:v>
                </c:pt>
                <c:pt idx="171">
                  <c:v>27</c:v>
                </c:pt>
                <c:pt idx="172">
                  <c:v>38</c:v>
                </c:pt>
                <c:pt idx="173">
                  <c:v>33</c:v>
                </c:pt>
                <c:pt idx="174">
                  <c:v>34</c:v>
                </c:pt>
                <c:pt idx="175">
                  <c:v>29</c:v>
                </c:pt>
                <c:pt idx="176">
                  <c:v>24</c:v>
                </c:pt>
                <c:pt idx="177">
                  <c:v>-20</c:v>
                </c:pt>
                <c:pt idx="178">
                  <c:v>29</c:v>
                </c:pt>
                <c:pt idx="179">
                  <c:v>29</c:v>
                </c:pt>
                <c:pt idx="180">
                  <c:v>6</c:v>
                </c:pt>
                <c:pt idx="181">
                  <c:v>26</c:v>
                </c:pt>
                <c:pt idx="182">
                  <c:v>29</c:v>
                </c:pt>
                <c:pt idx="183">
                  <c:v>30</c:v>
                </c:pt>
                <c:pt idx="184">
                  <c:v>32</c:v>
                </c:pt>
                <c:pt idx="185">
                  <c:v>27</c:v>
                </c:pt>
                <c:pt idx="186">
                  <c:v>8</c:v>
                </c:pt>
                <c:pt idx="187">
                  <c:v>17</c:v>
                </c:pt>
                <c:pt idx="188">
                  <c:v>31</c:v>
                </c:pt>
                <c:pt idx="189">
                  <c:v>6</c:v>
                </c:pt>
                <c:pt idx="190">
                  <c:v>28</c:v>
                </c:pt>
                <c:pt idx="191">
                  <c:v>28</c:v>
                </c:pt>
                <c:pt idx="192">
                  <c:v>-4</c:v>
                </c:pt>
                <c:pt idx="193">
                  <c:v>-3</c:v>
                </c:pt>
                <c:pt idx="194">
                  <c:v>40</c:v>
                </c:pt>
                <c:pt idx="195">
                  <c:v>71</c:v>
                </c:pt>
                <c:pt idx="196">
                  <c:v>19</c:v>
                </c:pt>
                <c:pt idx="197">
                  <c:v>40</c:v>
                </c:pt>
                <c:pt idx="198">
                  <c:v>30</c:v>
                </c:pt>
                <c:pt idx="199">
                  <c:v>117</c:v>
                </c:pt>
                <c:pt idx="200">
                  <c:v>15</c:v>
                </c:pt>
                <c:pt idx="201">
                  <c:v>27</c:v>
                </c:pt>
                <c:pt idx="202">
                  <c:v>50</c:v>
                </c:pt>
                <c:pt idx="203">
                  <c:v>52</c:v>
                </c:pt>
                <c:pt idx="204">
                  <c:v>45</c:v>
                </c:pt>
                <c:pt idx="205">
                  <c:v>0</c:v>
                </c:pt>
                <c:pt idx="206">
                  <c:v>85</c:v>
                </c:pt>
                <c:pt idx="207">
                  <c:v>40</c:v>
                </c:pt>
                <c:pt idx="208">
                  <c:v>45</c:v>
                </c:pt>
                <c:pt idx="209">
                  <c:v>22</c:v>
                </c:pt>
                <c:pt idx="210">
                  <c:v>40</c:v>
                </c:pt>
                <c:pt idx="211">
                  <c:v>34</c:v>
                </c:pt>
                <c:pt idx="212">
                  <c:v>42</c:v>
                </c:pt>
                <c:pt idx="213">
                  <c:v>43</c:v>
                </c:pt>
                <c:pt idx="214">
                  <c:v>70</c:v>
                </c:pt>
                <c:pt idx="215">
                  <c:v>46</c:v>
                </c:pt>
                <c:pt idx="216">
                  <c:v>-12</c:v>
                </c:pt>
                <c:pt idx="217">
                  <c:v>24</c:v>
                </c:pt>
                <c:pt idx="218">
                  <c:v>-10</c:v>
                </c:pt>
                <c:pt idx="219">
                  <c:v>-6</c:v>
                </c:pt>
                <c:pt idx="220">
                  <c:v>-12</c:v>
                </c:pt>
                <c:pt idx="221">
                  <c:v>40</c:v>
                </c:pt>
                <c:pt idx="222">
                  <c:v>56</c:v>
                </c:pt>
                <c:pt idx="223">
                  <c:v>49</c:v>
                </c:pt>
                <c:pt idx="224">
                  <c:v>50</c:v>
                </c:pt>
                <c:pt idx="225">
                  <c:v>43</c:v>
                </c:pt>
                <c:pt idx="226">
                  <c:v>36</c:v>
                </c:pt>
                <c:pt idx="227">
                  <c:v>-30</c:v>
                </c:pt>
                <c:pt idx="228">
                  <c:v>43</c:v>
                </c:pt>
                <c:pt idx="229">
                  <c:v>43</c:v>
                </c:pt>
                <c:pt idx="230">
                  <c:v>9</c:v>
                </c:pt>
                <c:pt idx="231">
                  <c:v>39</c:v>
                </c:pt>
                <c:pt idx="232">
                  <c:v>43</c:v>
                </c:pt>
                <c:pt idx="233">
                  <c:v>45</c:v>
                </c:pt>
                <c:pt idx="234">
                  <c:v>47</c:v>
                </c:pt>
                <c:pt idx="235">
                  <c:v>40</c:v>
                </c:pt>
                <c:pt idx="236">
                  <c:v>12</c:v>
                </c:pt>
                <c:pt idx="237">
                  <c:v>25</c:v>
                </c:pt>
                <c:pt idx="238">
                  <c:v>46</c:v>
                </c:pt>
                <c:pt idx="239">
                  <c:v>9</c:v>
                </c:pt>
                <c:pt idx="240">
                  <c:v>42</c:v>
                </c:pt>
                <c:pt idx="241">
                  <c:v>42</c:v>
                </c:pt>
                <c:pt idx="242">
                  <c:v>-6</c:v>
                </c:pt>
                <c:pt idx="243">
                  <c:v>-4</c:v>
                </c:pt>
                <c:pt idx="244">
                  <c:v>27</c:v>
                </c:pt>
                <c:pt idx="245">
                  <c:v>26</c:v>
                </c:pt>
                <c:pt idx="246">
                  <c:v>-26</c:v>
                </c:pt>
                <c:pt idx="247">
                  <c:v>30</c:v>
                </c:pt>
                <c:pt idx="248">
                  <c:v>7</c:v>
                </c:pt>
                <c:pt idx="249">
                  <c:v>-6</c:v>
                </c:pt>
                <c:pt idx="250">
                  <c:v>28</c:v>
                </c:pt>
                <c:pt idx="251">
                  <c:v>6</c:v>
                </c:pt>
                <c:pt idx="252">
                  <c:v>13</c:v>
                </c:pt>
                <c:pt idx="253">
                  <c:v>18</c:v>
                </c:pt>
                <c:pt idx="254">
                  <c:v>32</c:v>
                </c:pt>
                <c:pt idx="255">
                  <c:v>-6</c:v>
                </c:pt>
                <c:pt idx="256">
                  <c:v>0</c:v>
                </c:pt>
                <c:pt idx="257">
                  <c:v>29</c:v>
                </c:pt>
                <c:pt idx="258">
                  <c:v>13</c:v>
                </c:pt>
                <c:pt idx="259">
                  <c:v>11</c:v>
                </c:pt>
                <c:pt idx="260">
                  <c:v>8</c:v>
                </c:pt>
                <c:pt idx="261">
                  <c:v>5</c:v>
                </c:pt>
                <c:pt idx="262">
                  <c:v>5</c:v>
                </c:pt>
                <c:pt idx="263">
                  <c:v>-3</c:v>
                </c:pt>
                <c:pt idx="264">
                  <c:v>29</c:v>
                </c:pt>
                <c:pt idx="265">
                  <c:v>31</c:v>
                </c:pt>
                <c:pt idx="266">
                  <c:v>27</c:v>
                </c:pt>
                <c:pt idx="267">
                  <c:v>-9</c:v>
                </c:pt>
                <c:pt idx="268">
                  <c:v>-8</c:v>
                </c:pt>
                <c:pt idx="269">
                  <c:v>9</c:v>
                </c:pt>
                <c:pt idx="270">
                  <c:v>-3</c:v>
                </c:pt>
                <c:pt idx="271">
                  <c:v>-4</c:v>
                </c:pt>
                <c:pt idx="272">
                  <c:v>32</c:v>
                </c:pt>
                <c:pt idx="273">
                  <c:v>-7</c:v>
                </c:pt>
                <c:pt idx="274">
                  <c:v>25</c:v>
                </c:pt>
                <c:pt idx="275">
                  <c:v>29</c:v>
                </c:pt>
                <c:pt idx="276">
                  <c:v>7</c:v>
                </c:pt>
                <c:pt idx="277">
                  <c:v>26</c:v>
                </c:pt>
                <c:pt idx="278">
                  <c:v>25</c:v>
                </c:pt>
                <c:pt idx="279">
                  <c:v>13</c:v>
                </c:pt>
                <c:pt idx="280">
                  <c:v>31</c:v>
                </c:pt>
                <c:pt idx="281">
                  <c:v>26</c:v>
                </c:pt>
                <c:pt idx="282">
                  <c:v>30</c:v>
                </c:pt>
                <c:pt idx="283">
                  <c:v>2</c:v>
                </c:pt>
                <c:pt idx="284">
                  <c:v>7</c:v>
                </c:pt>
                <c:pt idx="285">
                  <c:v>11</c:v>
                </c:pt>
                <c:pt idx="286">
                  <c:v>2</c:v>
                </c:pt>
                <c:pt idx="287">
                  <c:v>32</c:v>
                </c:pt>
                <c:pt idx="288">
                  <c:v>30</c:v>
                </c:pt>
                <c:pt idx="289">
                  <c:v>12</c:v>
                </c:pt>
                <c:pt idx="290">
                  <c:v>28</c:v>
                </c:pt>
                <c:pt idx="291">
                  <c:v>40</c:v>
                </c:pt>
                <c:pt idx="292">
                  <c:v>39</c:v>
                </c:pt>
                <c:pt idx="293">
                  <c:v>-39</c:v>
                </c:pt>
                <c:pt idx="294">
                  <c:v>45</c:v>
                </c:pt>
                <c:pt idx="295">
                  <c:v>10</c:v>
                </c:pt>
                <c:pt idx="296">
                  <c:v>-9</c:v>
                </c:pt>
                <c:pt idx="297">
                  <c:v>42</c:v>
                </c:pt>
                <c:pt idx="298">
                  <c:v>9</c:v>
                </c:pt>
                <c:pt idx="299">
                  <c:v>19</c:v>
                </c:pt>
                <c:pt idx="300">
                  <c:v>27</c:v>
                </c:pt>
                <c:pt idx="301">
                  <c:v>47</c:v>
                </c:pt>
                <c:pt idx="302">
                  <c:v>-9</c:v>
                </c:pt>
                <c:pt idx="303">
                  <c:v>0</c:v>
                </c:pt>
                <c:pt idx="304">
                  <c:v>43</c:v>
                </c:pt>
                <c:pt idx="305">
                  <c:v>19</c:v>
                </c:pt>
                <c:pt idx="306">
                  <c:v>16</c:v>
                </c:pt>
                <c:pt idx="307">
                  <c:v>12</c:v>
                </c:pt>
                <c:pt idx="308">
                  <c:v>7</c:v>
                </c:pt>
                <c:pt idx="309">
                  <c:v>7</c:v>
                </c:pt>
                <c:pt idx="310">
                  <c:v>-4</c:v>
                </c:pt>
                <c:pt idx="311">
                  <c:v>43</c:v>
                </c:pt>
                <c:pt idx="312">
                  <c:v>46</c:v>
                </c:pt>
                <c:pt idx="313">
                  <c:v>40</c:v>
                </c:pt>
                <c:pt idx="314">
                  <c:v>-13</c:v>
                </c:pt>
                <c:pt idx="315">
                  <c:v>-12</c:v>
                </c:pt>
                <c:pt idx="316">
                  <c:v>13</c:v>
                </c:pt>
                <c:pt idx="317">
                  <c:v>-4</c:v>
                </c:pt>
                <c:pt idx="318">
                  <c:v>-6</c:v>
                </c:pt>
                <c:pt idx="319">
                  <c:v>47</c:v>
                </c:pt>
                <c:pt idx="320">
                  <c:v>-10</c:v>
                </c:pt>
                <c:pt idx="321">
                  <c:v>37</c:v>
                </c:pt>
                <c:pt idx="322">
                  <c:v>43</c:v>
                </c:pt>
                <c:pt idx="323">
                  <c:v>10</c:v>
                </c:pt>
                <c:pt idx="324">
                  <c:v>39</c:v>
                </c:pt>
                <c:pt idx="325">
                  <c:v>37</c:v>
                </c:pt>
                <c:pt idx="326">
                  <c:v>19</c:v>
                </c:pt>
                <c:pt idx="327">
                  <c:v>46</c:v>
                </c:pt>
                <c:pt idx="328">
                  <c:v>39</c:v>
                </c:pt>
                <c:pt idx="329">
                  <c:v>45</c:v>
                </c:pt>
                <c:pt idx="330">
                  <c:v>3</c:v>
                </c:pt>
                <c:pt idx="331">
                  <c:v>10</c:v>
                </c:pt>
                <c:pt idx="332">
                  <c:v>16</c:v>
                </c:pt>
                <c:pt idx="333">
                  <c:v>3</c:v>
                </c:pt>
                <c:pt idx="334">
                  <c:v>47</c:v>
                </c:pt>
                <c:pt idx="335">
                  <c:v>45</c:v>
                </c:pt>
                <c:pt idx="336">
                  <c:v>18</c:v>
                </c:pt>
                <c:pt idx="337">
                  <c:v>42</c:v>
                </c:pt>
                <c:pt idx="338">
                  <c:v>-5</c:v>
                </c:pt>
                <c:pt idx="339">
                  <c:v>26</c:v>
                </c:pt>
                <c:pt idx="340">
                  <c:v>28</c:v>
                </c:pt>
                <c:pt idx="341">
                  <c:v>-11</c:v>
                </c:pt>
                <c:pt idx="342">
                  <c:v>55</c:v>
                </c:pt>
                <c:pt idx="343">
                  <c:v>46</c:v>
                </c:pt>
                <c:pt idx="344">
                  <c:v>58</c:v>
                </c:pt>
                <c:pt idx="345">
                  <c:v>27</c:v>
                </c:pt>
                <c:pt idx="346">
                  <c:v>16</c:v>
                </c:pt>
                <c:pt idx="347">
                  <c:v>16</c:v>
                </c:pt>
                <c:pt idx="348">
                  <c:v>23</c:v>
                </c:pt>
                <c:pt idx="349">
                  <c:v>-3</c:v>
                </c:pt>
                <c:pt idx="350">
                  <c:v>32</c:v>
                </c:pt>
                <c:pt idx="351">
                  <c:v>-4</c:v>
                </c:pt>
                <c:pt idx="352">
                  <c:v>32</c:v>
                </c:pt>
                <c:pt idx="353">
                  <c:v>32</c:v>
                </c:pt>
                <c:pt idx="354">
                  <c:v>47</c:v>
                </c:pt>
                <c:pt idx="355">
                  <c:v>26</c:v>
                </c:pt>
                <c:pt idx="356">
                  <c:v>52</c:v>
                </c:pt>
                <c:pt idx="357">
                  <c:v>20</c:v>
                </c:pt>
                <c:pt idx="358">
                  <c:v>1</c:v>
                </c:pt>
                <c:pt idx="359">
                  <c:v>16</c:v>
                </c:pt>
                <c:pt idx="360">
                  <c:v>38</c:v>
                </c:pt>
                <c:pt idx="361">
                  <c:v>2</c:v>
                </c:pt>
                <c:pt idx="362">
                  <c:v>49</c:v>
                </c:pt>
                <c:pt idx="363">
                  <c:v>-6</c:v>
                </c:pt>
                <c:pt idx="364">
                  <c:v>29</c:v>
                </c:pt>
                <c:pt idx="365">
                  <c:v>47</c:v>
                </c:pt>
                <c:pt idx="366">
                  <c:v>53</c:v>
                </c:pt>
                <c:pt idx="367">
                  <c:v>36</c:v>
                </c:pt>
                <c:pt idx="368">
                  <c:v>21</c:v>
                </c:pt>
                <c:pt idx="369">
                  <c:v>47</c:v>
                </c:pt>
                <c:pt idx="370">
                  <c:v>37</c:v>
                </c:pt>
                <c:pt idx="371">
                  <c:v>-2</c:v>
                </c:pt>
                <c:pt idx="372">
                  <c:v>-4</c:v>
                </c:pt>
                <c:pt idx="373">
                  <c:v>1</c:v>
                </c:pt>
                <c:pt idx="374">
                  <c:v>28</c:v>
                </c:pt>
                <c:pt idx="375">
                  <c:v>22</c:v>
                </c:pt>
                <c:pt idx="376">
                  <c:v>36</c:v>
                </c:pt>
                <c:pt idx="377">
                  <c:v>28</c:v>
                </c:pt>
                <c:pt idx="378">
                  <c:v>46</c:v>
                </c:pt>
                <c:pt idx="379">
                  <c:v>47</c:v>
                </c:pt>
                <c:pt idx="380">
                  <c:v>-7</c:v>
                </c:pt>
                <c:pt idx="381">
                  <c:v>39</c:v>
                </c:pt>
                <c:pt idx="382">
                  <c:v>42</c:v>
                </c:pt>
                <c:pt idx="383">
                  <c:v>-16</c:v>
                </c:pt>
                <c:pt idx="384">
                  <c:v>82</c:v>
                </c:pt>
                <c:pt idx="385">
                  <c:v>68</c:v>
                </c:pt>
                <c:pt idx="386">
                  <c:v>86</c:v>
                </c:pt>
                <c:pt idx="387">
                  <c:v>40</c:v>
                </c:pt>
                <c:pt idx="388">
                  <c:v>24</c:v>
                </c:pt>
                <c:pt idx="389">
                  <c:v>24</c:v>
                </c:pt>
                <c:pt idx="390">
                  <c:v>34</c:v>
                </c:pt>
                <c:pt idx="391">
                  <c:v>-4</c:v>
                </c:pt>
                <c:pt idx="392">
                  <c:v>47</c:v>
                </c:pt>
                <c:pt idx="393">
                  <c:v>-6</c:v>
                </c:pt>
                <c:pt idx="394">
                  <c:v>47</c:v>
                </c:pt>
                <c:pt idx="395">
                  <c:v>47</c:v>
                </c:pt>
                <c:pt idx="396">
                  <c:v>70</c:v>
                </c:pt>
                <c:pt idx="397">
                  <c:v>39</c:v>
                </c:pt>
                <c:pt idx="398">
                  <c:v>77</c:v>
                </c:pt>
                <c:pt idx="399">
                  <c:v>30</c:v>
                </c:pt>
                <c:pt idx="400">
                  <c:v>1</c:v>
                </c:pt>
                <c:pt idx="401">
                  <c:v>24</c:v>
                </c:pt>
                <c:pt idx="402">
                  <c:v>56</c:v>
                </c:pt>
                <c:pt idx="403">
                  <c:v>3</c:v>
                </c:pt>
                <c:pt idx="404">
                  <c:v>73</c:v>
                </c:pt>
                <c:pt idx="405">
                  <c:v>-9</c:v>
                </c:pt>
                <c:pt idx="406">
                  <c:v>43</c:v>
                </c:pt>
                <c:pt idx="407">
                  <c:v>70</c:v>
                </c:pt>
                <c:pt idx="408">
                  <c:v>79</c:v>
                </c:pt>
                <c:pt idx="409">
                  <c:v>53</c:v>
                </c:pt>
                <c:pt idx="410">
                  <c:v>31</c:v>
                </c:pt>
                <c:pt idx="411">
                  <c:v>70</c:v>
                </c:pt>
                <c:pt idx="412">
                  <c:v>55</c:v>
                </c:pt>
                <c:pt idx="413">
                  <c:v>-3</c:v>
                </c:pt>
                <c:pt idx="414">
                  <c:v>-6</c:v>
                </c:pt>
                <c:pt idx="415">
                  <c:v>1</c:v>
                </c:pt>
                <c:pt idx="416">
                  <c:v>42</c:v>
                </c:pt>
                <c:pt idx="417">
                  <c:v>33</c:v>
                </c:pt>
                <c:pt idx="418">
                  <c:v>53</c:v>
                </c:pt>
                <c:pt idx="419">
                  <c:v>42</c:v>
                </c:pt>
                <c:pt idx="420">
                  <c:v>68</c:v>
                </c:pt>
                <c:pt idx="421">
                  <c:v>70</c:v>
                </c:pt>
                <c:pt idx="422">
                  <c:v>16</c:v>
                </c:pt>
                <c:pt idx="423">
                  <c:v>20</c:v>
                </c:pt>
                <c:pt idx="424">
                  <c:v>16</c:v>
                </c:pt>
                <c:pt idx="425">
                  <c:v>13</c:v>
                </c:pt>
                <c:pt idx="426">
                  <c:v>15</c:v>
                </c:pt>
                <c:pt idx="427">
                  <c:v>14</c:v>
                </c:pt>
                <c:pt idx="428">
                  <c:v>17</c:v>
                </c:pt>
                <c:pt idx="429">
                  <c:v>15</c:v>
                </c:pt>
                <c:pt idx="430">
                  <c:v>-12</c:v>
                </c:pt>
                <c:pt idx="431">
                  <c:v>15</c:v>
                </c:pt>
                <c:pt idx="432">
                  <c:v>32</c:v>
                </c:pt>
                <c:pt idx="433">
                  <c:v>-3</c:v>
                </c:pt>
                <c:pt idx="434">
                  <c:v>14</c:v>
                </c:pt>
                <c:pt idx="435">
                  <c:v>17</c:v>
                </c:pt>
                <c:pt idx="436">
                  <c:v>-3</c:v>
                </c:pt>
                <c:pt idx="437">
                  <c:v>14</c:v>
                </c:pt>
                <c:pt idx="438">
                  <c:v>14</c:v>
                </c:pt>
                <c:pt idx="439">
                  <c:v>31</c:v>
                </c:pt>
                <c:pt idx="440">
                  <c:v>17</c:v>
                </c:pt>
                <c:pt idx="441">
                  <c:v>-4</c:v>
                </c:pt>
                <c:pt idx="442">
                  <c:v>11</c:v>
                </c:pt>
                <c:pt idx="443">
                  <c:v>-4</c:v>
                </c:pt>
                <c:pt idx="444">
                  <c:v>5</c:v>
                </c:pt>
                <c:pt idx="445">
                  <c:v>19</c:v>
                </c:pt>
                <c:pt idx="446">
                  <c:v>8</c:v>
                </c:pt>
                <c:pt idx="447">
                  <c:v>28</c:v>
                </c:pt>
                <c:pt idx="448">
                  <c:v>9</c:v>
                </c:pt>
                <c:pt idx="449">
                  <c:v>-3</c:v>
                </c:pt>
                <c:pt idx="450">
                  <c:v>12</c:v>
                </c:pt>
                <c:pt idx="451">
                  <c:v>12</c:v>
                </c:pt>
                <c:pt idx="452">
                  <c:v>17</c:v>
                </c:pt>
                <c:pt idx="453">
                  <c:v>10</c:v>
                </c:pt>
                <c:pt idx="454">
                  <c:v>8</c:v>
                </c:pt>
                <c:pt idx="455">
                  <c:v>-16</c:v>
                </c:pt>
                <c:pt idx="456">
                  <c:v>24</c:v>
                </c:pt>
                <c:pt idx="457">
                  <c:v>13</c:v>
                </c:pt>
                <c:pt idx="458">
                  <c:v>19</c:v>
                </c:pt>
                <c:pt idx="459">
                  <c:v>10</c:v>
                </c:pt>
                <c:pt idx="460">
                  <c:v>25</c:v>
                </c:pt>
                <c:pt idx="461">
                  <c:v>24</c:v>
                </c:pt>
                <c:pt idx="462">
                  <c:v>30</c:v>
                </c:pt>
                <c:pt idx="463">
                  <c:v>24</c:v>
                </c:pt>
                <c:pt idx="464">
                  <c:v>19</c:v>
                </c:pt>
                <c:pt idx="465">
                  <c:v>22</c:v>
                </c:pt>
                <c:pt idx="466">
                  <c:v>21</c:v>
                </c:pt>
                <c:pt idx="467">
                  <c:v>25</c:v>
                </c:pt>
                <c:pt idx="468">
                  <c:v>22</c:v>
                </c:pt>
                <c:pt idx="469">
                  <c:v>-18</c:v>
                </c:pt>
                <c:pt idx="470">
                  <c:v>22</c:v>
                </c:pt>
                <c:pt idx="471">
                  <c:v>47</c:v>
                </c:pt>
                <c:pt idx="472">
                  <c:v>-4</c:v>
                </c:pt>
                <c:pt idx="473">
                  <c:v>21</c:v>
                </c:pt>
                <c:pt idx="474">
                  <c:v>25</c:v>
                </c:pt>
                <c:pt idx="475">
                  <c:v>-4</c:v>
                </c:pt>
                <c:pt idx="476">
                  <c:v>21</c:v>
                </c:pt>
                <c:pt idx="477">
                  <c:v>21</c:v>
                </c:pt>
                <c:pt idx="478">
                  <c:v>46</c:v>
                </c:pt>
                <c:pt idx="479">
                  <c:v>25</c:v>
                </c:pt>
                <c:pt idx="480">
                  <c:v>-6</c:v>
                </c:pt>
                <c:pt idx="481">
                  <c:v>16</c:v>
                </c:pt>
                <c:pt idx="482">
                  <c:v>-6</c:v>
                </c:pt>
                <c:pt idx="483">
                  <c:v>7</c:v>
                </c:pt>
                <c:pt idx="484">
                  <c:v>28</c:v>
                </c:pt>
                <c:pt idx="485">
                  <c:v>12</c:v>
                </c:pt>
                <c:pt idx="486">
                  <c:v>42</c:v>
                </c:pt>
                <c:pt idx="487">
                  <c:v>13</c:v>
                </c:pt>
                <c:pt idx="488">
                  <c:v>-4</c:v>
                </c:pt>
                <c:pt idx="489">
                  <c:v>18</c:v>
                </c:pt>
                <c:pt idx="490">
                  <c:v>18</c:v>
                </c:pt>
                <c:pt idx="491">
                  <c:v>25</c:v>
                </c:pt>
                <c:pt idx="492">
                  <c:v>15</c:v>
                </c:pt>
                <c:pt idx="493">
                  <c:v>12</c:v>
                </c:pt>
                <c:pt idx="494">
                  <c:v>-24</c:v>
                </c:pt>
                <c:pt idx="495">
                  <c:v>36</c:v>
                </c:pt>
                <c:pt idx="496">
                  <c:v>19</c:v>
                </c:pt>
                <c:pt idx="497">
                  <c:v>28</c:v>
                </c:pt>
                <c:pt idx="498">
                  <c:v>15</c:v>
                </c:pt>
                <c:pt idx="499">
                  <c:v>37</c:v>
                </c:pt>
                <c:pt idx="500">
                  <c:v>78</c:v>
                </c:pt>
                <c:pt idx="501">
                  <c:v>26</c:v>
                </c:pt>
                <c:pt idx="502">
                  <c:v>78</c:v>
                </c:pt>
                <c:pt idx="503">
                  <c:v>55</c:v>
                </c:pt>
                <c:pt idx="504">
                  <c:v>35</c:v>
                </c:pt>
                <c:pt idx="505">
                  <c:v>28</c:v>
                </c:pt>
                <c:pt idx="506">
                  <c:v>65</c:v>
                </c:pt>
                <c:pt idx="507">
                  <c:v>15</c:v>
                </c:pt>
                <c:pt idx="508">
                  <c:v>76</c:v>
                </c:pt>
                <c:pt idx="509">
                  <c:v>57</c:v>
                </c:pt>
                <c:pt idx="510">
                  <c:v>16</c:v>
                </c:pt>
                <c:pt idx="511">
                  <c:v>33</c:v>
                </c:pt>
                <c:pt idx="512">
                  <c:v>59</c:v>
                </c:pt>
                <c:pt idx="513">
                  <c:v>38</c:v>
                </c:pt>
                <c:pt idx="514">
                  <c:v>32</c:v>
                </c:pt>
                <c:pt idx="515">
                  <c:v>45</c:v>
                </c:pt>
                <c:pt idx="516">
                  <c:v>2</c:v>
                </c:pt>
                <c:pt idx="517">
                  <c:v>44</c:v>
                </c:pt>
                <c:pt idx="518">
                  <c:v>-4</c:v>
                </c:pt>
                <c:pt idx="519">
                  <c:v>27</c:v>
                </c:pt>
                <c:pt idx="520">
                  <c:v>33</c:v>
                </c:pt>
                <c:pt idx="521">
                  <c:v>48</c:v>
                </c:pt>
                <c:pt idx="522">
                  <c:v>51</c:v>
                </c:pt>
                <c:pt idx="523">
                  <c:v>6</c:v>
                </c:pt>
                <c:pt idx="524">
                  <c:v>47</c:v>
                </c:pt>
                <c:pt idx="525">
                  <c:v>52</c:v>
                </c:pt>
                <c:pt idx="526">
                  <c:v>47</c:v>
                </c:pt>
                <c:pt idx="527">
                  <c:v>25</c:v>
                </c:pt>
                <c:pt idx="528">
                  <c:v>22</c:v>
                </c:pt>
                <c:pt idx="529">
                  <c:v>-7</c:v>
                </c:pt>
                <c:pt idx="530">
                  <c:v>21</c:v>
                </c:pt>
                <c:pt idx="531">
                  <c:v>23</c:v>
                </c:pt>
                <c:pt idx="532">
                  <c:v>26</c:v>
                </c:pt>
                <c:pt idx="533">
                  <c:v>116</c:v>
                </c:pt>
                <c:pt idx="534">
                  <c:v>39</c:v>
                </c:pt>
                <c:pt idx="535">
                  <c:v>116</c:v>
                </c:pt>
                <c:pt idx="536">
                  <c:v>82</c:v>
                </c:pt>
                <c:pt idx="537">
                  <c:v>52</c:v>
                </c:pt>
                <c:pt idx="538">
                  <c:v>42</c:v>
                </c:pt>
                <c:pt idx="539">
                  <c:v>96</c:v>
                </c:pt>
                <c:pt idx="540">
                  <c:v>22</c:v>
                </c:pt>
                <c:pt idx="541">
                  <c:v>113</c:v>
                </c:pt>
                <c:pt idx="542">
                  <c:v>85</c:v>
                </c:pt>
                <c:pt idx="543">
                  <c:v>24</c:v>
                </c:pt>
                <c:pt idx="544">
                  <c:v>49</c:v>
                </c:pt>
                <c:pt idx="545">
                  <c:v>88</c:v>
                </c:pt>
                <c:pt idx="546">
                  <c:v>56</c:v>
                </c:pt>
                <c:pt idx="547">
                  <c:v>47</c:v>
                </c:pt>
                <c:pt idx="548">
                  <c:v>67</c:v>
                </c:pt>
                <c:pt idx="549">
                  <c:v>3</c:v>
                </c:pt>
                <c:pt idx="550">
                  <c:v>65</c:v>
                </c:pt>
                <c:pt idx="551">
                  <c:v>-6</c:v>
                </c:pt>
                <c:pt idx="552">
                  <c:v>40</c:v>
                </c:pt>
                <c:pt idx="553">
                  <c:v>49</c:v>
                </c:pt>
                <c:pt idx="554">
                  <c:v>71</c:v>
                </c:pt>
                <c:pt idx="555">
                  <c:v>76</c:v>
                </c:pt>
                <c:pt idx="556">
                  <c:v>9</c:v>
                </c:pt>
                <c:pt idx="557">
                  <c:v>70</c:v>
                </c:pt>
                <c:pt idx="558">
                  <c:v>77</c:v>
                </c:pt>
                <c:pt idx="559">
                  <c:v>70</c:v>
                </c:pt>
                <c:pt idx="560">
                  <c:v>37</c:v>
                </c:pt>
                <c:pt idx="561">
                  <c:v>33</c:v>
                </c:pt>
                <c:pt idx="562">
                  <c:v>-10</c:v>
                </c:pt>
                <c:pt idx="563">
                  <c:v>31</c:v>
                </c:pt>
                <c:pt idx="564">
                  <c:v>34</c:v>
                </c:pt>
                <c:pt idx="565">
                  <c:v>39</c:v>
                </c:pt>
                <c:pt idx="566">
                  <c:v>26</c:v>
                </c:pt>
                <c:pt idx="567">
                  <c:v>185</c:v>
                </c:pt>
                <c:pt idx="568">
                  <c:v>133</c:v>
                </c:pt>
                <c:pt idx="569">
                  <c:v>45</c:v>
                </c:pt>
                <c:pt idx="570">
                  <c:v>47</c:v>
                </c:pt>
                <c:pt idx="571">
                  <c:v>23</c:v>
                </c:pt>
                <c:pt idx="572">
                  <c:v>74</c:v>
                </c:pt>
                <c:pt idx="573">
                  <c:v>-12</c:v>
                </c:pt>
                <c:pt idx="574">
                  <c:v>87</c:v>
                </c:pt>
                <c:pt idx="575">
                  <c:v>34</c:v>
                </c:pt>
                <c:pt idx="576">
                  <c:v>17</c:v>
                </c:pt>
                <c:pt idx="577">
                  <c:v>174</c:v>
                </c:pt>
                <c:pt idx="578">
                  <c:v>59</c:v>
                </c:pt>
                <c:pt idx="579">
                  <c:v>127</c:v>
                </c:pt>
                <c:pt idx="580">
                  <c:v>62</c:v>
                </c:pt>
                <c:pt idx="581">
                  <c:v>71</c:v>
                </c:pt>
                <c:pt idx="582">
                  <c:v>89</c:v>
                </c:pt>
                <c:pt idx="583">
                  <c:v>85</c:v>
                </c:pt>
                <c:pt idx="584">
                  <c:v>9</c:v>
                </c:pt>
                <c:pt idx="585">
                  <c:v>38</c:v>
                </c:pt>
                <c:pt idx="586">
                  <c:v>15</c:v>
                </c:pt>
                <c:pt idx="587">
                  <c:v>188</c:v>
                </c:pt>
                <c:pt idx="588">
                  <c:v>133</c:v>
                </c:pt>
                <c:pt idx="589">
                  <c:v>16</c:v>
                </c:pt>
                <c:pt idx="590">
                  <c:v>72</c:v>
                </c:pt>
                <c:pt idx="591">
                  <c:v>46</c:v>
                </c:pt>
                <c:pt idx="592">
                  <c:v>27</c:v>
                </c:pt>
                <c:pt idx="593">
                  <c:v>66</c:v>
                </c:pt>
                <c:pt idx="594">
                  <c:v>-15</c:v>
                </c:pt>
                <c:pt idx="595">
                  <c:v>121</c:v>
                </c:pt>
                <c:pt idx="596">
                  <c:v>77</c:v>
                </c:pt>
                <c:pt idx="597">
                  <c:v>9</c:v>
                </c:pt>
                <c:pt idx="598">
                  <c:v>20</c:v>
                </c:pt>
                <c:pt idx="599">
                  <c:v>39</c:v>
                </c:pt>
                <c:pt idx="600">
                  <c:v>275</c:v>
                </c:pt>
                <c:pt idx="601">
                  <c:v>197</c:v>
                </c:pt>
                <c:pt idx="602">
                  <c:v>67</c:v>
                </c:pt>
                <c:pt idx="603">
                  <c:v>70</c:v>
                </c:pt>
                <c:pt idx="604">
                  <c:v>34</c:v>
                </c:pt>
                <c:pt idx="605">
                  <c:v>110</c:v>
                </c:pt>
                <c:pt idx="606">
                  <c:v>-18</c:v>
                </c:pt>
                <c:pt idx="607">
                  <c:v>129</c:v>
                </c:pt>
                <c:pt idx="608">
                  <c:v>50</c:v>
                </c:pt>
                <c:pt idx="609">
                  <c:v>25</c:v>
                </c:pt>
                <c:pt idx="610">
                  <c:v>258</c:v>
                </c:pt>
                <c:pt idx="611">
                  <c:v>88</c:v>
                </c:pt>
                <c:pt idx="612">
                  <c:v>188</c:v>
                </c:pt>
                <c:pt idx="613">
                  <c:v>92</c:v>
                </c:pt>
                <c:pt idx="614">
                  <c:v>105</c:v>
                </c:pt>
                <c:pt idx="615">
                  <c:v>132</c:v>
                </c:pt>
                <c:pt idx="616">
                  <c:v>126</c:v>
                </c:pt>
                <c:pt idx="617">
                  <c:v>13</c:v>
                </c:pt>
                <c:pt idx="618">
                  <c:v>56</c:v>
                </c:pt>
                <c:pt idx="619">
                  <c:v>22</c:v>
                </c:pt>
                <c:pt idx="620">
                  <c:v>279</c:v>
                </c:pt>
                <c:pt idx="621">
                  <c:v>197</c:v>
                </c:pt>
                <c:pt idx="622">
                  <c:v>24</c:v>
                </c:pt>
                <c:pt idx="623">
                  <c:v>107</c:v>
                </c:pt>
                <c:pt idx="624">
                  <c:v>68</c:v>
                </c:pt>
                <c:pt idx="625">
                  <c:v>40</c:v>
                </c:pt>
                <c:pt idx="626">
                  <c:v>98</c:v>
                </c:pt>
                <c:pt idx="627">
                  <c:v>-22</c:v>
                </c:pt>
                <c:pt idx="628">
                  <c:v>180</c:v>
                </c:pt>
                <c:pt idx="629">
                  <c:v>114</c:v>
                </c:pt>
                <c:pt idx="630">
                  <c:v>13</c:v>
                </c:pt>
                <c:pt idx="631">
                  <c:v>30</c:v>
                </c:pt>
                <c:pt idx="632">
                  <c:v>115</c:v>
                </c:pt>
                <c:pt idx="633">
                  <c:v>1</c:v>
                </c:pt>
                <c:pt idx="634">
                  <c:v>122</c:v>
                </c:pt>
                <c:pt idx="635">
                  <c:v>105</c:v>
                </c:pt>
                <c:pt idx="636">
                  <c:v>171</c:v>
                </c:pt>
                <c:pt idx="637">
                  <c:v>1</c:v>
                </c:pt>
                <c:pt idx="638">
                  <c:v>181</c:v>
                </c:pt>
                <c:pt idx="639">
                  <c:v>156</c:v>
                </c:pt>
                <c:pt idx="640">
                  <c:v>76</c:v>
                </c:pt>
                <c:pt idx="641">
                  <c:v>60</c:v>
                </c:pt>
                <c:pt idx="642">
                  <c:v>64</c:v>
                </c:pt>
                <c:pt idx="643">
                  <c:v>348</c:v>
                </c:pt>
                <c:pt idx="644">
                  <c:v>247</c:v>
                </c:pt>
                <c:pt idx="645">
                  <c:v>18</c:v>
                </c:pt>
                <c:pt idx="646">
                  <c:v>-202</c:v>
                </c:pt>
                <c:pt idx="647">
                  <c:v>92</c:v>
                </c:pt>
                <c:pt idx="648">
                  <c:v>435</c:v>
                </c:pt>
                <c:pt idx="649">
                  <c:v>10</c:v>
                </c:pt>
                <c:pt idx="650">
                  <c:v>129</c:v>
                </c:pt>
                <c:pt idx="651">
                  <c:v>-170</c:v>
                </c:pt>
                <c:pt idx="652">
                  <c:v>115</c:v>
                </c:pt>
                <c:pt idx="653">
                  <c:v>134</c:v>
                </c:pt>
                <c:pt idx="654">
                  <c:v>78</c:v>
                </c:pt>
                <c:pt idx="655">
                  <c:v>89</c:v>
                </c:pt>
                <c:pt idx="656">
                  <c:v>51</c:v>
                </c:pt>
                <c:pt idx="657">
                  <c:v>63</c:v>
                </c:pt>
                <c:pt idx="658">
                  <c:v>324</c:v>
                </c:pt>
                <c:pt idx="659">
                  <c:v>236</c:v>
                </c:pt>
                <c:pt idx="660">
                  <c:v>15</c:v>
                </c:pt>
                <c:pt idx="661">
                  <c:v>-202</c:v>
                </c:pt>
                <c:pt idx="662">
                  <c:v>108</c:v>
                </c:pt>
                <c:pt idx="663">
                  <c:v>381</c:v>
                </c:pt>
                <c:pt idx="664">
                  <c:v>11</c:v>
                </c:pt>
                <c:pt idx="665">
                  <c:v>204</c:v>
                </c:pt>
                <c:pt idx="666">
                  <c:v>-156</c:v>
                </c:pt>
                <c:pt idx="667">
                  <c:v>84</c:v>
                </c:pt>
                <c:pt idx="668">
                  <c:v>127</c:v>
                </c:pt>
                <c:pt idx="669">
                  <c:v>122</c:v>
                </c:pt>
                <c:pt idx="670">
                  <c:v>58</c:v>
                </c:pt>
                <c:pt idx="671">
                  <c:v>73</c:v>
                </c:pt>
                <c:pt idx="672">
                  <c:v>390</c:v>
                </c:pt>
                <c:pt idx="673">
                  <c:v>271</c:v>
                </c:pt>
                <c:pt idx="674">
                  <c:v>21</c:v>
                </c:pt>
                <c:pt idx="675">
                  <c:v>-224</c:v>
                </c:pt>
                <c:pt idx="676">
                  <c:v>87</c:v>
                </c:pt>
                <c:pt idx="677">
                  <c:v>312</c:v>
                </c:pt>
                <c:pt idx="678">
                  <c:v>309</c:v>
                </c:pt>
                <c:pt idx="679">
                  <c:v>-189</c:v>
                </c:pt>
                <c:pt idx="680">
                  <c:v>89</c:v>
                </c:pt>
                <c:pt idx="681">
                  <c:v>133</c:v>
                </c:pt>
                <c:pt idx="682">
                  <c:v>113</c:v>
                </c:pt>
                <c:pt idx="683">
                  <c:v>89</c:v>
                </c:pt>
                <c:pt idx="684">
                  <c:v>95</c:v>
                </c:pt>
                <c:pt idx="685">
                  <c:v>516</c:v>
                </c:pt>
                <c:pt idx="686">
                  <c:v>367</c:v>
                </c:pt>
                <c:pt idx="687">
                  <c:v>27</c:v>
                </c:pt>
                <c:pt idx="688">
                  <c:v>-300</c:v>
                </c:pt>
                <c:pt idx="689">
                  <c:v>137</c:v>
                </c:pt>
                <c:pt idx="690">
                  <c:v>646</c:v>
                </c:pt>
                <c:pt idx="691">
                  <c:v>15</c:v>
                </c:pt>
                <c:pt idx="692">
                  <c:v>191</c:v>
                </c:pt>
                <c:pt idx="693">
                  <c:v>-252</c:v>
                </c:pt>
                <c:pt idx="694">
                  <c:v>171</c:v>
                </c:pt>
                <c:pt idx="695">
                  <c:v>199</c:v>
                </c:pt>
                <c:pt idx="696">
                  <c:v>116</c:v>
                </c:pt>
                <c:pt idx="697">
                  <c:v>132</c:v>
                </c:pt>
                <c:pt idx="698">
                  <c:v>76</c:v>
                </c:pt>
                <c:pt idx="699">
                  <c:v>93</c:v>
                </c:pt>
                <c:pt idx="700">
                  <c:v>481</c:v>
                </c:pt>
                <c:pt idx="701">
                  <c:v>350</c:v>
                </c:pt>
                <c:pt idx="702">
                  <c:v>22</c:v>
                </c:pt>
                <c:pt idx="703">
                  <c:v>-300</c:v>
                </c:pt>
                <c:pt idx="704">
                  <c:v>160</c:v>
                </c:pt>
                <c:pt idx="705">
                  <c:v>565</c:v>
                </c:pt>
                <c:pt idx="706">
                  <c:v>16</c:v>
                </c:pt>
                <c:pt idx="707">
                  <c:v>303</c:v>
                </c:pt>
                <c:pt idx="708">
                  <c:v>-232</c:v>
                </c:pt>
                <c:pt idx="709">
                  <c:v>125</c:v>
                </c:pt>
                <c:pt idx="710">
                  <c:v>188</c:v>
                </c:pt>
                <c:pt idx="711">
                  <c:v>181</c:v>
                </c:pt>
                <c:pt idx="712">
                  <c:v>86</c:v>
                </c:pt>
                <c:pt idx="713">
                  <c:v>108</c:v>
                </c:pt>
                <c:pt idx="714">
                  <c:v>579</c:v>
                </c:pt>
                <c:pt idx="715">
                  <c:v>402</c:v>
                </c:pt>
                <c:pt idx="716">
                  <c:v>31</c:v>
                </c:pt>
                <c:pt idx="717">
                  <c:v>-332</c:v>
                </c:pt>
                <c:pt idx="718">
                  <c:v>129</c:v>
                </c:pt>
                <c:pt idx="719">
                  <c:v>463</c:v>
                </c:pt>
                <c:pt idx="720">
                  <c:v>459</c:v>
                </c:pt>
                <c:pt idx="721">
                  <c:v>-280</c:v>
                </c:pt>
                <c:pt idx="722">
                  <c:v>132</c:v>
                </c:pt>
                <c:pt idx="723">
                  <c:v>197</c:v>
                </c:pt>
                <c:pt idx="724">
                  <c:v>116</c:v>
                </c:pt>
                <c:pt idx="725">
                  <c:v>115</c:v>
                </c:pt>
                <c:pt idx="726">
                  <c:v>56</c:v>
                </c:pt>
                <c:pt idx="727">
                  <c:v>149</c:v>
                </c:pt>
                <c:pt idx="728">
                  <c:v>12</c:v>
                </c:pt>
                <c:pt idx="729">
                  <c:v>133</c:v>
                </c:pt>
                <c:pt idx="730">
                  <c:v>120</c:v>
                </c:pt>
                <c:pt idx="731">
                  <c:v>79</c:v>
                </c:pt>
                <c:pt idx="732">
                  <c:v>224</c:v>
                </c:pt>
                <c:pt idx="733">
                  <c:v>92</c:v>
                </c:pt>
                <c:pt idx="734">
                  <c:v>92</c:v>
                </c:pt>
                <c:pt idx="735">
                  <c:v>133</c:v>
                </c:pt>
                <c:pt idx="736">
                  <c:v>116</c:v>
                </c:pt>
                <c:pt idx="737">
                  <c:v>65</c:v>
                </c:pt>
                <c:pt idx="738">
                  <c:v>76</c:v>
                </c:pt>
                <c:pt idx="739">
                  <c:v>74</c:v>
                </c:pt>
                <c:pt idx="740">
                  <c:v>-2</c:v>
                </c:pt>
                <c:pt idx="741">
                  <c:v>61</c:v>
                </c:pt>
                <c:pt idx="742">
                  <c:v>35</c:v>
                </c:pt>
                <c:pt idx="743">
                  <c:v>18</c:v>
                </c:pt>
                <c:pt idx="744">
                  <c:v>36</c:v>
                </c:pt>
                <c:pt idx="745">
                  <c:v>48</c:v>
                </c:pt>
                <c:pt idx="746">
                  <c:v>224</c:v>
                </c:pt>
                <c:pt idx="747">
                  <c:v>114</c:v>
                </c:pt>
                <c:pt idx="748">
                  <c:v>-26</c:v>
                </c:pt>
                <c:pt idx="749">
                  <c:v>149</c:v>
                </c:pt>
                <c:pt idx="750">
                  <c:v>183</c:v>
                </c:pt>
                <c:pt idx="751">
                  <c:v>-11</c:v>
                </c:pt>
                <c:pt idx="752">
                  <c:v>84</c:v>
                </c:pt>
                <c:pt idx="753">
                  <c:v>106</c:v>
                </c:pt>
                <c:pt idx="754">
                  <c:v>58</c:v>
                </c:pt>
                <c:pt idx="755">
                  <c:v>129</c:v>
                </c:pt>
                <c:pt idx="756">
                  <c:v>128</c:v>
                </c:pt>
                <c:pt idx="757">
                  <c:v>139</c:v>
                </c:pt>
                <c:pt idx="758">
                  <c:v>48</c:v>
                </c:pt>
                <c:pt idx="759">
                  <c:v>196</c:v>
                </c:pt>
                <c:pt idx="760">
                  <c:v>107</c:v>
                </c:pt>
                <c:pt idx="761">
                  <c:v>107</c:v>
                </c:pt>
                <c:pt idx="762">
                  <c:v>127</c:v>
                </c:pt>
                <c:pt idx="763">
                  <c:v>84</c:v>
                </c:pt>
                <c:pt idx="764">
                  <c:v>62</c:v>
                </c:pt>
                <c:pt idx="765">
                  <c:v>59</c:v>
                </c:pt>
                <c:pt idx="766">
                  <c:v>89</c:v>
                </c:pt>
                <c:pt idx="767">
                  <c:v>70</c:v>
                </c:pt>
                <c:pt idx="768">
                  <c:v>-3</c:v>
                </c:pt>
                <c:pt idx="769">
                  <c:v>51</c:v>
                </c:pt>
                <c:pt idx="770">
                  <c:v>8</c:v>
                </c:pt>
                <c:pt idx="771">
                  <c:v>38</c:v>
                </c:pt>
                <c:pt idx="772">
                  <c:v>16</c:v>
                </c:pt>
                <c:pt idx="773">
                  <c:v>51</c:v>
                </c:pt>
                <c:pt idx="774">
                  <c:v>45</c:v>
                </c:pt>
                <c:pt idx="775">
                  <c:v>196</c:v>
                </c:pt>
                <c:pt idx="776">
                  <c:v>107</c:v>
                </c:pt>
                <c:pt idx="777">
                  <c:v>129</c:v>
                </c:pt>
                <c:pt idx="778">
                  <c:v>173</c:v>
                </c:pt>
                <c:pt idx="779">
                  <c:v>88</c:v>
                </c:pt>
                <c:pt idx="780">
                  <c:v>122</c:v>
                </c:pt>
                <c:pt idx="781">
                  <c:v>47</c:v>
                </c:pt>
                <c:pt idx="782">
                  <c:v>157</c:v>
                </c:pt>
                <c:pt idx="783">
                  <c:v>134</c:v>
                </c:pt>
                <c:pt idx="784">
                  <c:v>194</c:v>
                </c:pt>
                <c:pt idx="785">
                  <c:v>53</c:v>
                </c:pt>
                <c:pt idx="786">
                  <c:v>216</c:v>
                </c:pt>
                <c:pt idx="787">
                  <c:v>87</c:v>
                </c:pt>
                <c:pt idx="788">
                  <c:v>87</c:v>
                </c:pt>
                <c:pt idx="789">
                  <c:v>133</c:v>
                </c:pt>
                <c:pt idx="790">
                  <c:v>88</c:v>
                </c:pt>
                <c:pt idx="791">
                  <c:v>72</c:v>
                </c:pt>
                <c:pt idx="792">
                  <c:v>121</c:v>
                </c:pt>
                <c:pt idx="793">
                  <c:v>66</c:v>
                </c:pt>
                <c:pt idx="794">
                  <c:v>-1</c:v>
                </c:pt>
                <c:pt idx="795">
                  <c:v>57</c:v>
                </c:pt>
                <c:pt idx="796">
                  <c:v>26</c:v>
                </c:pt>
                <c:pt idx="797">
                  <c:v>20</c:v>
                </c:pt>
                <c:pt idx="798">
                  <c:v>48</c:v>
                </c:pt>
                <c:pt idx="799">
                  <c:v>50</c:v>
                </c:pt>
                <c:pt idx="800">
                  <c:v>216</c:v>
                </c:pt>
                <c:pt idx="801">
                  <c:v>123</c:v>
                </c:pt>
                <c:pt idx="802">
                  <c:v>156</c:v>
                </c:pt>
                <c:pt idx="803">
                  <c:v>216</c:v>
                </c:pt>
                <c:pt idx="804">
                  <c:v>-16</c:v>
                </c:pt>
                <c:pt idx="805">
                  <c:v>172</c:v>
                </c:pt>
                <c:pt idx="806">
                  <c:v>171</c:v>
                </c:pt>
                <c:pt idx="807">
                  <c:v>83</c:v>
                </c:pt>
                <c:pt idx="808">
                  <c:v>221</c:v>
                </c:pt>
                <c:pt idx="809">
                  <c:v>18</c:v>
                </c:pt>
                <c:pt idx="810">
                  <c:v>197</c:v>
                </c:pt>
                <c:pt idx="811">
                  <c:v>178</c:v>
                </c:pt>
                <c:pt idx="812">
                  <c:v>117</c:v>
                </c:pt>
                <c:pt idx="813">
                  <c:v>332</c:v>
                </c:pt>
                <c:pt idx="814">
                  <c:v>137</c:v>
                </c:pt>
                <c:pt idx="815">
                  <c:v>137</c:v>
                </c:pt>
                <c:pt idx="816">
                  <c:v>197</c:v>
                </c:pt>
                <c:pt idx="817">
                  <c:v>172</c:v>
                </c:pt>
                <c:pt idx="818">
                  <c:v>96</c:v>
                </c:pt>
                <c:pt idx="819">
                  <c:v>113</c:v>
                </c:pt>
                <c:pt idx="820">
                  <c:v>110</c:v>
                </c:pt>
                <c:pt idx="821">
                  <c:v>-3</c:v>
                </c:pt>
                <c:pt idx="822">
                  <c:v>91</c:v>
                </c:pt>
                <c:pt idx="823">
                  <c:v>52</c:v>
                </c:pt>
                <c:pt idx="824">
                  <c:v>27</c:v>
                </c:pt>
                <c:pt idx="825">
                  <c:v>53</c:v>
                </c:pt>
                <c:pt idx="826">
                  <c:v>71</c:v>
                </c:pt>
                <c:pt idx="827">
                  <c:v>332</c:v>
                </c:pt>
                <c:pt idx="828">
                  <c:v>169</c:v>
                </c:pt>
                <c:pt idx="829">
                  <c:v>-39</c:v>
                </c:pt>
                <c:pt idx="830">
                  <c:v>221</c:v>
                </c:pt>
                <c:pt idx="831">
                  <c:v>272</c:v>
                </c:pt>
                <c:pt idx="832">
                  <c:v>-16</c:v>
                </c:pt>
                <c:pt idx="833">
                  <c:v>125</c:v>
                </c:pt>
                <c:pt idx="834">
                  <c:v>157</c:v>
                </c:pt>
                <c:pt idx="835">
                  <c:v>86</c:v>
                </c:pt>
                <c:pt idx="836">
                  <c:v>191</c:v>
                </c:pt>
                <c:pt idx="837">
                  <c:v>190</c:v>
                </c:pt>
                <c:pt idx="838">
                  <c:v>206</c:v>
                </c:pt>
                <c:pt idx="839">
                  <c:v>71</c:v>
                </c:pt>
                <c:pt idx="840">
                  <c:v>291</c:v>
                </c:pt>
                <c:pt idx="841">
                  <c:v>159</c:v>
                </c:pt>
                <c:pt idx="842">
                  <c:v>159</c:v>
                </c:pt>
                <c:pt idx="843">
                  <c:v>188</c:v>
                </c:pt>
                <c:pt idx="844">
                  <c:v>125</c:v>
                </c:pt>
                <c:pt idx="845">
                  <c:v>92</c:v>
                </c:pt>
                <c:pt idx="846">
                  <c:v>88</c:v>
                </c:pt>
                <c:pt idx="847">
                  <c:v>132</c:v>
                </c:pt>
                <c:pt idx="848">
                  <c:v>104</c:v>
                </c:pt>
                <c:pt idx="849">
                  <c:v>-4</c:v>
                </c:pt>
                <c:pt idx="850">
                  <c:v>76</c:v>
                </c:pt>
                <c:pt idx="851">
                  <c:v>12</c:v>
                </c:pt>
                <c:pt idx="852">
                  <c:v>56</c:v>
                </c:pt>
                <c:pt idx="853">
                  <c:v>24</c:v>
                </c:pt>
                <c:pt idx="854">
                  <c:v>76</c:v>
                </c:pt>
                <c:pt idx="855">
                  <c:v>67</c:v>
                </c:pt>
                <c:pt idx="856">
                  <c:v>291</c:v>
                </c:pt>
                <c:pt idx="857">
                  <c:v>159</c:v>
                </c:pt>
                <c:pt idx="858">
                  <c:v>191</c:v>
                </c:pt>
                <c:pt idx="859">
                  <c:v>257</c:v>
                </c:pt>
                <c:pt idx="860">
                  <c:v>131</c:v>
                </c:pt>
                <c:pt idx="861">
                  <c:v>181</c:v>
                </c:pt>
                <c:pt idx="862">
                  <c:v>70</c:v>
                </c:pt>
                <c:pt idx="863">
                  <c:v>233</c:v>
                </c:pt>
                <c:pt idx="864">
                  <c:v>199</c:v>
                </c:pt>
                <c:pt idx="865">
                  <c:v>288</c:v>
                </c:pt>
                <c:pt idx="866">
                  <c:v>79</c:v>
                </c:pt>
                <c:pt idx="867">
                  <c:v>321</c:v>
                </c:pt>
                <c:pt idx="868">
                  <c:v>129</c:v>
                </c:pt>
                <c:pt idx="869">
                  <c:v>129</c:v>
                </c:pt>
                <c:pt idx="870">
                  <c:v>197</c:v>
                </c:pt>
                <c:pt idx="871">
                  <c:v>131</c:v>
                </c:pt>
                <c:pt idx="872">
                  <c:v>107</c:v>
                </c:pt>
                <c:pt idx="873">
                  <c:v>180</c:v>
                </c:pt>
                <c:pt idx="874">
                  <c:v>98</c:v>
                </c:pt>
                <c:pt idx="875">
                  <c:v>-1</c:v>
                </c:pt>
                <c:pt idx="876">
                  <c:v>85</c:v>
                </c:pt>
                <c:pt idx="877">
                  <c:v>39</c:v>
                </c:pt>
                <c:pt idx="878">
                  <c:v>30</c:v>
                </c:pt>
                <c:pt idx="879">
                  <c:v>71</c:v>
                </c:pt>
                <c:pt idx="880">
                  <c:v>74</c:v>
                </c:pt>
                <c:pt idx="881">
                  <c:v>321</c:v>
                </c:pt>
                <c:pt idx="882">
                  <c:v>183</c:v>
                </c:pt>
                <c:pt idx="883">
                  <c:v>232</c:v>
                </c:pt>
                <c:pt idx="884">
                  <c:v>321</c:v>
                </c:pt>
                <c:pt idx="885">
                  <c:v>-24</c:v>
                </c:pt>
                <c:pt idx="886">
                  <c:v>-117</c:v>
                </c:pt>
                <c:pt idx="887">
                  <c:v>225</c:v>
                </c:pt>
                <c:pt idx="888">
                  <c:v>-74</c:v>
                </c:pt>
                <c:pt idx="889">
                  <c:v>247</c:v>
                </c:pt>
                <c:pt idx="890">
                  <c:v>149</c:v>
                </c:pt>
                <c:pt idx="891">
                  <c:v>27</c:v>
                </c:pt>
                <c:pt idx="892">
                  <c:v>115</c:v>
                </c:pt>
                <c:pt idx="893">
                  <c:v>186</c:v>
                </c:pt>
                <c:pt idx="894">
                  <c:v>134</c:v>
                </c:pt>
                <c:pt idx="895">
                  <c:v>29</c:v>
                </c:pt>
                <c:pt idx="896">
                  <c:v>34</c:v>
                </c:pt>
                <c:pt idx="897">
                  <c:v>17</c:v>
                </c:pt>
                <c:pt idx="898">
                  <c:v>91</c:v>
                </c:pt>
                <c:pt idx="899">
                  <c:v>48</c:v>
                </c:pt>
                <c:pt idx="900">
                  <c:v>-5</c:v>
                </c:pt>
                <c:pt idx="901">
                  <c:v>36</c:v>
                </c:pt>
                <c:pt idx="902">
                  <c:v>21</c:v>
                </c:pt>
                <c:pt idx="903">
                  <c:v>22</c:v>
                </c:pt>
                <c:pt idx="904">
                  <c:v>56</c:v>
                </c:pt>
                <c:pt idx="905">
                  <c:v>10</c:v>
                </c:pt>
                <c:pt idx="906">
                  <c:v>14</c:v>
                </c:pt>
                <c:pt idx="907">
                  <c:v>87</c:v>
                </c:pt>
                <c:pt idx="908">
                  <c:v>26</c:v>
                </c:pt>
                <c:pt idx="909">
                  <c:v>115</c:v>
                </c:pt>
                <c:pt idx="910">
                  <c:v>120</c:v>
                </c:pt>
                <c:pt idx="911">
                  <c:v>73</c:v>
                </c:pt>
                <c:pt idx="912">
                  <c:v>114</c:v>
                </c:pt>
                <c:pt idx="913">
                  <c:v>-27</c:v>
                </c:pt>
                <c:pt idx="914">
                  <c:v>224</c:v>
                </c:pt>
                <c:pt idx="915">
                  <c:v>16</c:v>
                </c:pt>
                <c:pt idx="916">
                  <c:v>149</c:v>
                </c:pt>
                <c:pt idx="917">
                  <c:v>-363</c:v>
                </c:pt>
                <c:pt idx="918">
                  <c:v>-12</c:v>
                </c:pt>
                <c:pt idx="919">
                  <c:v>-127</c:v>
                </c:pt>
                <c:pt idx="920">
                  <c:v>197</c:v>
                </c:pt>
                <c:pt idx="921">
                  <c:v>-56</c:v>
                </c:pt>
                <c:pt idx="922">
                  <c:v>235</c:v>
                </c:pt>
                <c:pt idx="923">
                  <c:v>129</c:v>
                </c:pt>
                <c:pt idx="924">
                  <c:v>26</c:v>
                </c:pt>
                <c:pt idx="925">
                  <c:v>84</c:v>
                </c:pt>
                <c:pt idx="926">
                  <c:v>174</c:v>
                </c:pt>
                <c:pt idx="927">
                  <c:v>128</c:v>
                </c:pt>
                <c:pt idx="928">
                  <c:v>38</c:v>
                </c:pt>
                <c:pt idx="929">
                  <c:v>16</c:v>
                </c:pt>
                <c:pt idx="930">
                  <c:v>108</c:v>
                </c:pt>
                <c:pt idx="931">
                  <c:v>39</c:v>
                </c:pt>
                <c:pt idx="932">
                  <c:v>14</c:v>
                </c:pt>
                <c:pt idx="933">
                  <c:v>50</c:v>
                </c:pt>
                <c:pt idx="934">
                  <c:v>9</c:v>
                </c:pt>
                <c:pt idx="935">
                  <c:v>85</c:v>
                </c:pt>
                <c:pt idx="936">
                  <c:v>26</c:v>
                </c:pt>
                <c:pt idx="937">
                  <c:v>122</c:v>
                </c:pt>
                <c:pt idx="938">
                  <c:v>138</c:v>
                </c:pt>
                <c:pt idx="939">
                  <c:v>70</c:v>
                </c:pt>
                <c:pt idx="940">
                  <c:v>107</c:v>
                </c:pt>
                <c:pt idx="941">
                  <c:v>196</c:v>
                </c:pt>
                <c:pt idx="942">
                  <c:v>128</c:v>
                </c:pt>
                <c:pt idx="943">
                  <c:v>62</c:v>
                </c:pt>
                <c:pt idx="944">
                  <c:v>-340</c:v>
                </c:pt>
                <c:pt idx="945">
                  <c:v>89</c:v>
                </c:pt>
                <c:pt idx="946">
                  <c:v>-149</c:v>
                </c:pt>
                <c:pt idx="947">
                  <c:v>216</c:v>
                </c:pt>
                <c:pt idx="948">
                  <c:v>-88</c:v>
                </c:pt>
                <c:pt idx="949">
                  <c:v>271</c:v>
                </c:pt>
                <c:pt idx="950">
                  <c:v>157</c:v>
                </c:pt>
                <c:pt idx="951">
                  <c:v>31</c:v>
                </c:pt>
                <c:pt idx="952">
                  <c:v>89</c:v>
                </c:pt>
                <c:pt idx="953">
                  <c:v>188</c:v>
                </c:pt>
                <c:pt idx="954">
                  <c:v>134</c:v>
                </c:pt>
                <c:pt idx="955">
                  <c:v>26</c:v>
                </c:pt>
                <c:pt idx="956">
                  <c:v>20</c:v>
                </c:pt>
                <c:pt idx="957">
                  <c:v>87</c:v>
                </c:pt>
                <c:pt idx="958">
                  <c:v>51</c:v>
                </c:pt>
                <c:pt idx="959">
                  <c:v>36</c:v>
                </c:pt>
                <c:pt idx="960">
                  <c:v>58</c:v>
                </c:pt>
                <c:pt idx="961">
                  <c:v>10</c:v>
                </c:pt>
                <c:pt idx="962">
                  <c:v>77</c:v>
                </c:pt>
                <c:pt idx="963">
                  <c:v>32</c:v>
                </c:pt>
                <c:pt idx="964">
                  <c:v>105</c:v>
                </c:pt>
                <c:pt idx="965">
                  <c:v>194</c:v>
                </c:pt>
                <c:pt idx="966">
                  <c:v>66</c:v>
                </c:pt>
                <c:pt idx="967">
                  <c:v>122</c:v>
                </c:pt>
                <c:pt idx="968">
                  <c:v>215</c:v>
                </c:pt>
                <c:pt idx="969">
                  <c:v>157</c:v>
                </c:pt>
                <c:pt idx="970">
                  <c:v>73</c:v>
                </c:pt>
                <c:pt idx="971">
                  <c:v>-408</c:v>
                </c:pt>
                <c:pt idx="972">
                  <c:v>121</c:v>
                </c:pt>
                <c:pt idx="973">
                  <c:v>-15</c:v>
                </c:pt>
                <c:pt idx="974">
                  <c:v>-174</c:v>
                </c:pt>
                <c:pt idx="975">
                  <c:v>334</c:v>
                </c:pt>
                <c:pt idx="976">
                  <c:v>-110</c:v>
                </c:pt>
                <c:pt idx="977">
                  <c:v>367</c:v>
                </c:pt>
                <c:pt idx="978">
                  <c:v>221</c:v>
                </c:pt>
                <c:pt idx="979">
                  <c:v>40</c:v>
                </c:pt>
                <c:pt idx="980">
                  <c:v>171</c:v>
                </c:pt>
                <c:pt idx="981">
                  <c:v>276</c:v>
                </c:pt>
                <c:pt idx="982">
                  <c:v>199</c:v>
                </c:pt>
                <c:pt idx="983">
                  <c:v>43</c:v>
                </c:pt>
                <c:pt idx="984">
                  <c:v>50</c:v>
                </c:pt>
                <c:pt idx="985">
                  <c:v>25</c:v>
                </c:pt>
                <c:pt idx="986">
                  <c:v>135</c:v>
                </c:pt>
                <c:pt idx="987">
                  <c:v>71</c:v>
                </c:pt>
                <c:pt idx="988">
                  <c:v>-7</c:v>
                </c:pt>
                <c:pt idx="989">
                  <c:v>53</c:v>
                </c:pt>
                <c:pt idx="990">
                  <c:v>31</c:v>
                </c:pt>
                <c:pt idx="991">
                  <c:v>33</c:v>
                </c:pt>
                <c:pt idx="992">
                  <c:v>83</c:v>
                </c:pt>
                <c:pt idx="993">
                  <c:v>15</c:v>
                </c:pt>
                <c:pt idx="994">
                  <c:v>21</c:v>
                </c:pt>
                <c:pt idx="995">
                  <c:v>129</c:v>
                </c:pt>
                <c:pt idx="996">
                  <c:v>39</c:v>
                </c:pt>
                <c:pt idx="997">
                  <c:v>171</c:v>
                </c:pt>
                <c:pt idx="998">
                  <c:v>178</c:v>
                </c:pt>
                <c:pt idx="999">
                  <c:v>108</c:v>
                </c:pt>
                <c:pt idx="1000">
                  <c:v>169</c:v>
                </c:pt>
                <c:pt idx="1001">
                  <c:v>-40</c:v>
                </c:pt>
                <c:pt idx="1002">
                  <c:v>332</c:v>
                </c:pt>
                <c:pt idx="1003">
                  <c:v>24</c:v>
                </c:pt>
                <c:pt idx="1004">
                  <c:v>221</c:v>
                </c:pt>
                <c:pt idx="1005">
                  <c:v>-539</c:v>
                </c:pt>
                <c:pt idx="1006">
                  <c:v>-18</c:v>
                </c:pt>
                <c:pt idx="1007">
                  <c:v>-188</c:v>
                </c:pt>
                <c:pt idx="1008">
                  <c:v>292</c:v>
                </c:pt>
                <c:pt idx="1009">
                  <c:v>-83</c:v>
                </c:pt>
                <c:pt idx="1010">
                  <c:v>349</c:v>
                </c:pt>
                <c:pt idx="1011">
                  <c:v>191</c:v>
                </c:pt>
                <c:pt idx="1012">
                  <c:v>39</c:v>
                </c:pt>
                <c:pt idx="1013">
                  <c:v>125</c:v>
                </c:pt>
                <c:pt idx="1014">
                  <c:v>258</c:v>
                </c:pt>
                <c:pt idx="1015">
                  <c:v>190</c:v>
                </c:pt>
                <c:pt idx="1016">
                  <c:v>56</c:v>
                </c:pt>
                <c:pt idx="1017">
                  <c:v>24</c:v>
                </c:pt>
                <c:pt idx="1018">
                  <c:v>160</c:v>
                </c:pt>
                <c:pt idx="1019">
                  <c:v>58</c:v>
                </c:pt>
                <c:pt idx="1020">
                  <c:v>21</c:v>
                </c:pt>
                <c:pt idx="1021">
                  <c:v>74</c:v>
                </c:pt>
                <c:pt idx="1022">
                  <c:v>13</c:v>
                </c:pt>
                <c:pt idx="1023">
                  <c:v>126</c:v>
                </c:pt>
                <c:pt idx="1024">
                  <c:v>39</c:v>
                </c:pt>
                <c:pt idx="1025">
                  <c:v>181</c:v>
                </c:pt>
                <c:pt idx="1026">
                  <c:v>205</c:v>
                </c:pt>
                <c:pt idx="1027">
                  <c:v>104</c:v>
                </c:pt>
                <c:pt idx="1028">
                  <c:v>159</c:v>
                </c:pt>
                <c:pt idx="1029">
                  <c:v>291</c:v>
                </c:pt>
                <c:pt idx="1030">
                  <c:v>190</c:v>
                </c:pt>
                <c:pt idx="1031">
                  <c:v>92</c:v>
                </c:pt>
                <c:pt idx="1032">
                  <c:v>-505</c:v>
                </c:pt>
                <c:pt idx="1033">
                  <c:v>132</c:v>
                </c:pt>
                <c:pt idx="1034">
                  <c:v>-221</c:v>
                </c:pt>
                <c:pt idx="1035">
                  <c:v>321</c:v>
                </c:pt>
                <c:pt idx="1036">
                  <c:v>-131</c:v>
                </c:pt>
                <c:pt idx="1037">
                  <c:v>402</c:v>
                </c:pt>
                <c:pt idx="1038">
                  <c:v>233</c:v>
                </c:pt>
                <c:pt idx="1039">
                  <c:v>46</c:v>
                </c:pt>
                <c:pt idx="1040">
                  <c:v>132</c:v>
                </c:pt>
                <c:pt idx="1041">
                  <c:v>279</c:v>
                </c:pt>
                <c:pt idx="1042">
                  <c:v>199</c:v>
                </c:pt>
                <c:pt idx="1043">
                  <c:v>39</c:v>
                </c:pt>
                <c:pt idx="1044">
                  <c:v>30</c:v>
                </c:pt>
                <c:pt idx="1045">
                  <c:v>129</c:v>
                </c:pt>
                <c:pt idx="1046">
                  <c:v>76</c:v>
                </c:pt>
                <c:pt idx="1047">
                  <c:v>53</c:v>
                </c:pt>
                <c:pt idx="1048">
                  <c:v>86</c:v>
                </c:pt>
                <c:pt idx="1049">
                  <c:v>15</c:v>
                </c:pt>
                <c:pt idx="1050">
                  <c:v>114</c:v>
                </c:pt>
                <c:pt idx="1051">
                  <c:v>47</c:v>
                </c:pt>
                <c:pt idx="1052">
                  <c:v>156</c:v>
                </c:pt>
                <c:pt idx="1053">
                  <c:v>288</c:v>
                </c:pt>
                <c:pt idx="1054">
                  <c:v>98</c:v>
                </c:pt>
                <c:pt idx="1055">
                  <c:v>181</c:v>
                </c:pt>
                <c:pt idx="1056">
                  <c:v>319</c:v>
                </c:pt>
                <c:pt idx="1057">
                  <c:v>233</c:v>
                </c:pt>
                <c:pt idx="1058">
                  <c:v>108</c:v>
                </c:pt>
                <c:pt idx="1059">
                  <c:v>-605</c:v>
                </c:pt>
                <c:pt idx="1060">
                  <c:v>180</c:v>
                </c:pt>
                <c:pt idx="1061">
                  <c:v>-22</c:v>
                </c:pt>
              </c:numCache>
            </c:numRef>
          </c:yVal>
          <c:smooth val="0"/>
          <c:extLst>
            <c:ext xmlns:c16="http://schemas.microsoft.com/office/drawing/2014/chart" uri="{C3380CC4-5D6E-409C-BE32-E72D297353CC}">
              <c16:uniqueId val="{00000002-8B46-479E-BC33-76C891D6E73C}"/>
            </c:ext>
          </c:extLst>
        </c:ser>
        <c:dLbls>
          <c:showLegendKey val="0"/>
          <c:showVal val="0"/>
          <c:showCatName val="0"/>
          <c:showSerName val="0"/>
          <c:showPercent val="0"/>
          <c:showBubbleSize val="0"/>
        </c:dLbls>
        <c:axId val="1359367231"/>
        <c:axId val="1359367711"/>
      </c:scatterChart>
      <c:valAx>
        <c:axId val="13593672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359367711"/>
        <c:crosses val="autoZero"/>
        <c:crossBetween val="midCat"/>
      </c:valAx>
      <c:valAx>
        <c:axId val="1359367711"/>
        <c:scaling>
          <c:orientation val="minMax"/>
        </c:scaling>
        <c:delete val="0"/>
        <c:axPos val="l"/>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359367231"/>
        <c:crosses val="autoZero"/>
        <c:crossBetween val="midCat"/>
      </c:valAx>
      <c:spPr>
        <a:noFill/>
        <a:ln>
          <a:noFill/>
        </a:ln>
        <a:effectLst/>
      </c:spPr>
    </c:plotArea>
    <c:legend>
      <c:legendPos val="b"/>
      <c:layout>
        <c:manualLayout>
          <c:xMode val="edge"/>
          <c:yMode val="edge"/>
          <c:x val="0.35127451516477098"/>
          <c:y val="0.89581692913385846"/>
          <c:w val="0.36110822518712937"/>
          <c:h val="9.4923811606882472E-2"/>
        </c:manualLayout>
      </c:layout>
      <c:overlay val="0"/>
      <c:spPr>
        <a:noFill/>
        <a:ln>
          <a:noFill/>
        </a:ln>
        <a:effectLst/>
      </c:spPr>
      <c:txPr>
        <a:bodyPr rot="0" spcFirstLastPara="1" vertOverflow="ellipsis" vert="horz" wrap="square" anchor="ctr" anchorCtr="1"/>
        <a:lstStyle/>
        <a:p>
          <a:pPr>
            <a:defRPr sz="14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tables!PivotTable11</c:name>
    <c:fmtId val="63"/>
  </c:pivotSource>
  <c:chart>
    <c:title>
      <c:tx>
        <c:rich>
          <a:bodyPr rot="0" spcFirstLastPara="1" vertOverflow="ellipsis" vert="horz" wrap="square" anchor="ctr" anchorCtr="1"/>
          <a:lstStyle/>
          <a:p>
            <a:pPr>
              <a:defRPr sz="1600" b="1" i="0" u="none" strike="noStrike" kern="1200" spc="0" baseline="0">
                <a:solidFill>
                  <a:srgbClr val="D3A77B"/>
                </a:solidFill>
                <a:latin typeface="+mn-lt"/>
                <a:ea typeface="+mn-ea"/>
                <a:cs typeface="+mn-cs"/>
              </a:defRPr>
            </a:pPr>
            <a:r>
              <a:rPr lang="en-US" sz="1600" b="1">
                <a:solidFill>
                  <a:srgbClr val="D3A77B"/>
                </a:solidFill>
              </a:rPr>
              <a:t>Sales</a:t>
            </a:r>
            <a:r>
              <a:rPr lang="en-US" sz="1600" b="1" baseline="0">
                <a:solidFill>
                  <a:srgbClr val="D3A77B"/>
                </a:solidFill>
              </a:rPr>
              <a:t> and Profit for Products</a:t>
            </a:r>
            <a:endParaRPr lang="en-US" sz="1600" b="1">
              <a:solidFill>
                <a:srgbClr val="D3A77B"/>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D3A77B"/>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tables'!$O$28</c:f>
              <c:strCache>
                <c:ptCount val="1"/>
                <c:pt idx="0">
                  <c:v>Product Sales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tables'!$N$29:$N$41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tables'!$O$29:$O$41</c:f>
              <c:numCache>
                <c:formatCode>General</c:formatCode>
                <c:ptCount val="13"/>
                <c:pt idx="0">
                  <c:v>6744</c:v>
                </c:pt>
                <c:pt idx="1">
                  <c:v>6781</c:v>
                </c:pt>
                <c:pt idx="2">
                  <c:v>8342</c:v>
                </c:pt>
                <c:pt idx="3">
                  <c:v>8520</c:v>
                </c:pt>
                <c:pt idx="4">
                  <c:v>8665</c:v>
                </c:pt>
                <c:pt idx="5">
                  <c:v>14831</c:v>
                </c:pt>
                <c:pt idx="6">
                  <c:v>16546</c:v>
                </c:pt>
                <c:pt idx="7">
                  <c:v>17758</c:v>
                </c:pt>
                <c:pt idx="8">
                  <c:v>18888</c:v>
                </c:pt>
                <c:pt idx="9">
                  <c:v>19295</c:v>
                </c:pt>
                <c:pt idx="10">
                  <c:v>21716</c:v>
                </c:pt>
                <c:pt idx="11">
                  <c:v>24048</c:v>
                </c:pt>
                <c:pt idx="12">
                  <c:v>30761</c:v>
                </c:pt>
              </c:numCache>
            </c:numRef>
          </c:val>
          <c:extLst>
            <c:ext xmlns:c16="http://schemas.microsoft.com/office/drawing/2014/chart" uri="{C3380CC4-5D6E-409C-BE32-E72D297353CC}">
              <c16:uniqueId val="{00000007-A2C6-4204-A481-07189D3B8E93}"/>
            </c:ext>
          </c:extLst>
        </c:ser>
        <c:ser>
          <c:idx val="1"/>
          <c:order val="1"/>
          <c:tx>
            <c:strRef>
              <c:f>'Pivot tables'!$P$28</c:f>
              <c:strCache>
                <c:ptCount val="1"/>
                <c:pt idx="0">
                  <c:v>Product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tables'!$N$29:$N$41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tables'!$P$29:$P$41</c:f>
              <c:numCache>
                <c:formatCode>General</c:formatCode>
                <c:ptCount val="13"/>
                <c:pt idx="0">
                  <c:v>3438</c:v>
                </c:pt>
                <c:pt idx="1">
                  <c:v>1352</c:v>
                </c:pt>
                <c:pt idx="2">
                  <c:v>1286</c:v>
                </c:pt>
                <c:pt idx="3">
                  <c:v>89</c:v>
                </c:pt>
                <c:pt idx="4">
                  <c:v>2716</c:v>
                </c:pt>
                <c:pt idx="5">
                  <c:v>3201</c:v>
                </c:pt>
                <c:pt idx="6">
                  <c:v>5975</c:v>
                </c:pt>
                <c:pt idx="7">
                  <c:v>6976</c:v>
                </c:pt>
                <c:pt idx="8">
                  <c:v>7039</c:v>
                </c:pt>
                <c:pt idx="9">
                  <c:v>7006</c:v>
                </c:pt>
                <c:pt idx="10">
                  <c:v>4687</c:v>
                </c:pt>
                <c:pt idx="11">
                  <c:v>7614</c:v>
                </c:pt>
                <c:pt idx="12">
                  <c:v>12932</c:v>
                </c:pt>
              </c:numCache>
            </c:numRef>
          </c:val>
          <c:extLst>
            <c:ext xmlns:c16="http://schemas.microsoft.com/office/drawing/2014/chart" uri="{C3380CC4-5D6E-409C-BE32-E72D297353CC}">
              <c16:uniqueId val="{00000008-A2C6-4204-A481-07189D3B8E93}"/>
            </c:ext>
          </c:extLst>
        </c:ser>
        <c:dLbls>
          <c:dLblPos val="outEnd"/>
          <c:showLegendKey val="0"/>
          <c:showVal val="1"/>
          <c:showCatName val="0"/>
          <c:showSerName val="0"/>
          <c:showPercent val="0"/>
          <c:showBubbleSize val="0"/>
        </c:dLbls>
        <c:gapWidth val="219"/>
        <c:axId val="1633674528"/>
        <c:axId val="1633685568"/>
      </c:barChart>
      <c:catAx>
        <c:axId val="1633674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633685568"/>
        <c:crosses val="autoZero"/>
        <c:auto val="1"/>
        <c:lblAlgn val="ctr"/>
        <c:lblOffset val="100"/>
        <c:noMultiLvlLbl val="0"/>
      </c:catAx>
      <c:valAx>
        <c:axId val="1633685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633674528"/>
        <c:crosses val="autoZero"/>
        <c:crossBetween val="between"/>
        <c:majorUnit val="1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tables!PivotTable5</c:name>
    <c:fmtId val="13"/>
  </c:pivotSource>
  <c:chart>
    <c:title>
      <c:tx>
        <c:rich>
          <a:bodyPr rot="0" spcFirstLastPara="1" vertOverflow="ellipsis" vert="horz" wrap="square" anchor="ctr" anchorCtr="1"/>
          <a:lstStyle/>
          <a:p>
            <a:pPr>
              <a:defRPr sz="1600" b="1" i="0" u="none" strike="noStrike" kern="1200" spc="0" baseline="0">
                <a:solidFill>
                  <a:srgbClr val="CC9900"/>
                </a:solidFill>
                <a:latin typeface="Arial Black" panose="020B0A04020102020204" pitchFamily="34" charset="0"/>
                <a:ea typeface="+mn-ea"/>
                <a:cs typeface="+mn-cs"/>
              </a:defRPr>
            </a:pPr>
            <a:r>
              <a:rPr lang="en-US" sz="1600">
                <a:solidFill>
                  <a:srgbClr val="D3A77B"/>
                </a:solidFill>
                <a:latin typeface="Arial Black" panose="020B0A04020102020204" pitchFamily="34" charset="0"/>
              </a:rPr>
              <a:t>Total Profit and COGS</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CC9900"/>
              </a:solidFill>
              <a:latin typeface="Arial Black" panose="020B0A04020102020204" pitchFamily="34" charset="0"/>
              <a:ea typeface="+mn-ea"/>
              <a:cs typeface="+mn-cs"/>
            </a:defRPr>
          </a:pPr>
          <a:endParaRPr lang="en-US"/>
        </a:p>
      </c:txPr>
    </c:title>
    <c:autoTitleDeleted val="0"/>
    <c:pivotFmts>
      <c:pivotFmt>
        <c:idx val="0"/>
        <c:spPr>
          <a:solidFill>
            <a:srgbClr val="D3A77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3A77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3A77B"/>
          </a:soli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76213"/>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3A77B"/>
          </a:solidFill>
          <a:ln>
            <a:noFill/>
          </a:ln>
          <a:effectLst/>
        </c:spPr>
        <c:dLbl>
          <c:idx val="0"/>
          <c:layout>
            <c:manualLayout>
              <c:x val="-3.9351851851851853E-2"/>
              <c:y val="7.5075075075075074E-3"/>
            </c:manualLayout>
          </c:layout>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pivotFmt>
    </c:pivotFmts>
    <c:plotArea>
      <c:layout>
        <c:manualLayout>
          <c:layoutTarget val="inner"/>
          <c:xMode val="edge"/>
          <c:yMode val="edge"/>
          <c:x val="0.13855533683289589"/>
          <c:y val="0.13350240003783312"/>
          <c:w val="0.80664151356080493"/>
          <c:h val="0.67297208625948801"/>
        </c:manualLayout>
      </c:layout>
      <c:barChart>
        <c:barDir val="col"/>
        <c:grouping val="clustered"/>
        <c:varyColors val="0"/>
        <c:ser>
          <c:idx val="0"/>
          <c:order val="0"/>
          <c:tx>
            <c:strRef>
              <c:f>'Pivot tables'!$G$4</c:f>
              <c:strCache>
                <c:ptCount val="1"/>
                <c:pt idx="0">
                  <c:v>Total Profit</c:v>
                </c:pt>
              </c:strCache>
            </c:strRef>
          </c:tx>
          <c:spPr>
            <a:solidFill>
              <a:srgbClr val="D3A77B"/>
            </a:solidFill>
            <a:ln>
              <a:noFill/>
            </a:ln>
            <a:effectLst/>
          </c:spPr>
          <c:invertIfNegative val="0"/>
          <c:dPt>
            <c:idx val="0"/>
            <c:invertIfNegative val="0"/>
            <c:bubble3D val="0"/>
            <c:spPr>
              <a:solidFill>
                <a:srgbClr val="D3A77B"/>
              </a:solidFill>
              <a:ln>
                <a:noFill/>
              </a:ln>
              <a:effectLst/>
            </c:spPr>
            <c:extLst>
              <c:ext xmlns:c16="http://schemas.microsoft.com/office/drawing/2014/chart" uri="{C3380CC4-5D6E-409C-BE32-E72D297353CC}">
                <c16:uniqueId val="{00000000-6C79-4F1D-B6AE-1507A2DDA99C}"/>
              </c:ext>
            </c:extLst>
          </c:dPt>
          <c:dLbls>
            <c:dLbl>
              <c:idx val="0"/>
              <c:layout>
                <c:manualLayout>
                  <c:x val="-3.9351851851851853E-2"/>
                  <c:y val="7.507507507507507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C79-4F1D-B6AE-1507A2DDA99C}"/>
                </c:ext>
              </c:extLst>
            </c:dLbl>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tables'!$F$5:$F$11</c:f>
              <c:strCache>
                <c:ptCount val="6"/>
                <c:pt idx="0">
                  <c:v>10/1/2012</c:v>
                </c:pt>
                <c:pt idx="1">
                  <c:v>11/1/2012</c:v>
                </c:pt>
                <c:pt idx="2">
                  <c:v>12/1/2012</c:v>
                </c:pt>
                <c:pt idx="3">
                  <c:v>10/1/2013</c:v>
                </c:pt>
                <c:pt idx="4">
                  <c:v>11/1/2013</c:v>
                </c:pt>
                <c:pt idx="5">
                  <c:v>12/1/2013</c:v>
                </c:pt>
              </c:strCache>
            </c:strRef>
          </c:cat>
          <c:val>
            <c:numRef>
              <c:f>'Pivot tables'!$G$5:$G$11</c:f>
              <c:numCache>
                <c:formatCode>General</c:formatCode>
                <c:ptCount val="6"/>
                <c:pt idx="0">
                  <c:v>8674</c:v>
                </c:pt>
                <c:pt idx="1">
                  <c:v>8399</c:v>
                </c:pt>
                <c:pt idx="2">
                  <c:v>8811</c:v>
                </c:pt>
                <c:pt idx="3">
                  <c:v>12878</c:v>
                </c:pt>
                <c:pt idx="4">
                  <c:v>12460</c:v>
                </c:pt>
                <c:pt idx="5">
                  <c:v>13089</c:v>
                </c:pt>
              </c:numCache>
            </c:numRef>
          </c:val>
          <c:extLst>
            <c:ext xmlns:c16="http://schemas.microsoft.com/office/drawing/2014/chart" uri="{C3380CC4-5D6E-409C-BE32-E72D297353CC}">
              <c16:uniqueId val="{00000000-3239-446A-A2F8-7158BC447EE9}"/>
            </c:ext>
          </c:extLst>
        </c:ser>
        <c:dLbls>
          <c:dLblPos val="outEnd"/>
          <c:showLegendKey val="0"/>
          <c:showVal val="1"/>
          <c:showCatName val="0"/>
          <c:showSerName val="0"/>
          <c:showPercent val="0"/>
          <c:showBubbleSize val="0"/>
        </c:dLbls>
        <c:gapWidth val="100"/>
        <c:axId val="98824912"/>
        <c:axId val="98825392"/>
      </c:barChart>
      <c:lineChart>
        <c:grouping val="standard"/>
        <c:varyColors val="0"/>
        <c:ser>
          <c:idx val="1"/>
          <c:order val="1"/>
          <c:tx>
            <c:strRef>
              <c:f>'Pivot tables'!$H$4</c:f>
              <c:strCache>
                <c:ptCount val="1"/>
                <c:pt idx="0">
                  <c:v>Total COGS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76213"/>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'Pivot tables'!$F$5:$F$11</c:f>
              <c:strCache>
                <c:ptCount val="6"/>
                <c:pt idx="0">
                  <c:v>10/1/2012</c:v>
                </c:pt>
                <c:pt idx="1">
                  <c:v>11/1/2012</c:v>
                </c:pt>
                <c:pt idx="2">
                  <c:v>12/1/2012</c:v>
                </c:pt>
                <c:pt idx="3">
                  <c:v>10/1/2013</c:v>
                </c:pt>
                <c:pt idx="4">
                  <c:v>11/1/2013</c:v>
                </c:pt>
                <c:pt idx="5">
                  <c:v>12/1/2013</c:v>
                </c:pt>
              </c:strCache>
            </c:strRef>
          </c:cat>
          <c:val>
            <c:numRef>
              <c:f>'Pivot tables'!$H$5:$H$11</c:f>
              <c:numCache>
                <c:formatCode>General</c:formatCode>
                <c:ptCount val="6"/>
                <c:pt idx="0">
                  <c:v>14642</c:v>
                </c:pt>
                <c:pt idx="1">
                  <c:v>14205</c:v>
                </c:pt>
                <c:pt idx="2">
                  <c:v>14907</c:v>
                </c:pt>
                <c:pt idx="3">
                  <c:v>14642</c:v>
                </c:pt>
                <c:pt idx="4">
                  <c:v>14205</c:v>
                </c:pt>
                <c:pt idx="5">
                  <c:v>14907</c:v>
                </c:pt>
              </c:numCache>
            </c:numRef>
          </c:val>
          <c:smooth val="0"/>
          <c:extLst>
            <c:ext xmlns:c16="http://schemas.microsoft.com/office/drawing/2014/chart" uri="{C3380CC4-5D6E-409C-BE32-E72D297353CC}">
              <c16:uniqueId val="{00000000-1E11-4CB2-AA7B-3700E6B67333}"/>
            </c:ext>
          </c:extLst>
        </c:ser>
        <c:dLbls>
          <c:showLegendKey val="0"/>
          <c:showVal val="0"/>
          <c:showCatName val="0"/>
          <c:showSerName val="0"/>
          <c:showPercent val="0"/>
          <c:showBubbleSize val="0"/>
        </c:dLbls>
        <c:marker val="1"/>
        <c:smooth val="0"/>
        <c:axId val="2124658367"/>
        <c:axId val="2124665567"/>
      </c:lineChart>
      <c:catAx>
        <c:axId val="9882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D3A77B"/>
                </a:solidFill>
                <a:latin typeface="+mn-lt"/>
                <a:ea typeface="+mn-ea"/>
                <a:cs typeface="+mn-cs"/>
              </a:defRPr>
            </a:pPr>
            <a:endParaRPr lang="en-US"/>
          </a:p>
        </c:txPr>
        <c:crossAx val="98825392"/>
        <c:crosses val="autoZero"/>
        <c:auto val="1"/>
        <c:lblAlgn val="ctr"/>
        <c:lblOffset val="100"/>
        <c:noMultiLvlLbl val="0"/>
      </c:catAx>
      <c:valAx>
        <c:axId val="9882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D3A77B"/>
                </a:solidFill>
                <a:latin typeface="+mn-lt"/>
                <a:ea typeface="+mn-ea"/>
                <a:cs typeface="+mn-cs"/>
              </a:defRPr>
            </a:pPr>
            <a:endParaRPr lang="en-US"/>
          </a:p>
        </c:txPr>
        <c:crossAx val="98824912"/>
        <c:crosses val="autoZero"/>
        <c:crossBetween val="between"/>
      </c:valAx>
      <c:valAx>
        <c:axId val="21246655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crossAx val="2124658367"/>
        <c:crosses val="max"/>
        <c:crossBetween val="between"/>
      </c:valAx>
      <c:catAx>
        <c:axId val="2124658367"/>
        <c:scaling>
          <c:orientation val="minMax"/>
        </c:scaling>
        <c:delete val="1"/>
        <c:axPos val="b"/>
        <c:numFmt formatCode="General" sourceLinked="1"/>
        <c:majorTickMark val="out"/>
        <c:minorTickMark val="none"/>
        <c:tickLblPos val="nextTo"/>
        <c:crossAx val="2124665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b="1">
          <a:solidFill>
            <a:srgbClr val="CC99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tables!PivotTable1</c:name>
    <c:fmtId val="16"/>
  </c:pivotSource>
  <c:chart>
    <c:title>
      <c:tx>
        <c:rich>
          <a:bodyPr rot="0" spcFirstLastPara="1" vertOverflow="ellipsis" vert="horz" wrap="square" anchor="ctr" anchorCtr="1"/>
          <a:lstStyle/>
          <a:p>
            <a:pPr>
              <a:defRPr sz="1600" b="1" i="0" u="none" strike="noStrike" kern="1200" spc="0" baseline="0">
                <a:solidFill>
                  <a:srgbClr val="CC9900"/>
                </a:solidFill>
                <a:latin typeface="Arial Black" panose="020B0A04020102020204" pitchFamily="34" charset="0"/>
                <a:ea typeface="+mn-ea"/>
                <a:cs typeface="+mn-cs"/>
              </a:defRPr>
            </a:pPr>
            <a:r>
              <a:rPr lang="en-US" sz="1600">
                <a:solidFill>
                  <a:srgbClr val="D3A77B"/>
                </a:solidFill>
                <a:latin typeface="Arial Black" panose="020B0A04020102020204" pitchFamily="34" charset="0"/>
              </a:rPr>
              <a:t>Total</a:t>
            </a:r>
            <a:r>
              <a:rPr lang="en-US" sz="1600" baseline="0">
                <a:solidFill>
                  <a:srgbClr val="D3A77B"/>
                </a:solidFill>
                <a:latin typeface="Arial Black" panose="020B0A04020102020204" pitchFamily="34" charset="0"/>
              </a:rPr>
              <a:t> Revenue and Total Expenses</a:t>
            </a:r>
            <a:endParaRPr lang="en-US" sz="1600">
              <a:solidFill>
                <a:srgbClr val="D3A77B"/>
              </a:solidFill>
              <a:latin typeface="Arial Black" panose="020B0A04020102020204" pitchFamily="34" charset="0"/>
            </a:endParaRPr>
          </a:p>
        </c:rich>
      </c:tx>
      <c:layout>
        <c:manualLayout>
          <c:xMode val="edge"/>
          <c:yMode val="edge"/>
          <c:x val="0.11715620774675894"/>
          <c:y val="3.911263625830554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CC9900"/>
              </a:solidFill>
              <a:latin typeface="Arial Black" panose="020B0A04020102020204" pitchFamily="34" charset="0"/>
              <a:ea typeface="+mn-ea"/>
              <a:cs typeface="+mn-cs"/>
            </a:defRPr>
          </a:pPr>
          <a:endParaRPr lang="en-US"/>
        </a:p>
      </c:txPr>
    </c:title>
    <c:autoTitleDeleted val="0"/>
    <c:pivotFmts>
      <c:pivotFmt>
        <c:idx val="0"/>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76213"/>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pivotFmt>
      <c:pivotFmt>
        <c:idx val="7"/>
        <c:spPr>
          <a:ln w="28575" cap="rnd">
            <a:solidFill>
              <a:schemeClr val="accent2"/>
            </a:solidFill>
            <a:round/>
          </a:ln>
          <a:effectLst/>
        </c:spPr>
        <c:marker>
          <c:symbol val="none"/>
        </c:marker>
      </c:pivotFmt>
      <c:pivotFmt>
        <c:idx val="8"/>
        <c:spPr>
          <a:ln w="28575" cap="rnd">
            <a:solidFill>
              <a:schemeClr val="accent2"/>
            </a:solidFill>
            <a:round/>
          </a:ln>
          <a:effectLst/>
        </c:spPr>
        <c:marker>
          <c:symbol val="none"/>
        </c:marker>
      </c:pivotFmt>
      <c:pivotFmt>
        <c:idx val="9"/>
        <c:spPr>
          <a:ln w="28575" cap="rnd">
            <a:solidFill>
              <a:schemeClr val="accent2"/>
            </a:solidFill>
            <a:round/>
          </a:ln>
          <a:effectLst/>
        </c:spPr>
        <c:marker>
          <c:symbol val="none"/>
        </c:marker>
      </c:pivotFmt>
      <c:pivotFmt>
        <c:idx val="10"/>
        <c:spPr>
          <a:solidFill>
            <a:srgbClr val="D3A77B"/>
          </a:solidFill>
          <a:ln>
            <a:noFill/>
          </a:ln>
          <a:effectLst/>
        </c:spPr>
      </c:pivotFmt>
      <c:pivotFmt>
        <c:idx val="11"/>
        <c:spPr>
          <a:solidFill>
            <a:srgbClr val="D3A77B"/>
          </a:solidFill>
          <a:ln>
            <a:noFill/>
          </a:ln>
          <a:effectLst/>
        </c:spPr>
      </c:pivotFmt>
      <c:pivotFmt>
        <c:idx val="12"/>
        <c:spPr>
          <a:solidFill>
            <a:srgbClr val="D3A77B"/>
          </a:solidFill>
          <a:ln>
            <a:noFill/>
          </a:ln>
          <a:effectLst/>
        </c:spPr>
      </c:pivotFmt>
    </c:pivotFmts>
    <c:plotArea>
      <c:layout/>
      <c:barChart>
        <c:barDir val="col"/>
        <c:grouping val="clustered"/>
        <c:varyColors val="0"/>
        <c:ser>
          <c:idx val="0"/>
          <c:order val="0"/>
          <c:tx>
            <c:strRef>
              <c:f>'Pivot tables'!$C$4</c:f>
              <c:strCache>
                <c:ptCount val="1"/>
                <c:pt idx="0">
                  <c:v>Total Sales</c:v>
                </c:pt>
              </c:strCache>
            </c:strRef>
          </c:tx>
          <c:spPr>
            <a:solidFill>
              <a:srgbClr val="D3A77B"/>
            </a:solidFill>
            <a:ln>
              <a:noFill/>
            </a:ln>
            <a:effectLst/>
          </c:spPr>
          <c:invertIfNegative val="0"/>
          <c:dPt>
            <c:idx val="0"/>
            <c:invertIfNegative val="0"/>
            <c:bubble3D val="0"/>
            <c:spPr>
              <a:solidFill>
                <a:srgbClr val="D3A77B"/>
              </a:solidFill>
              <a:ln>
                <a:noFill/>
              </a:ln>
              <a:effectLst/>
            </c:spPr>
            <c:extLst>
              <c:ext xmlns:c16="http://schemas.microsoft.com/office/drawing/2014/chart" uri="{C3380CC4-5D6E-409C-BE32-E72D297353CC}">
                <c16:uniqueId val="{00000008-2E3B-48B3-9F80-0C10B0A2019E}"/>
              </c:ext>
            </c:extLst>
          </c:dPt>
          <c:dPt>
            <c:idx val="2"/>
            <c:invertIfNegative val="0"/>
            <c:bubble3D val="0"/>
            <c:spPr>
              <a:solidFill>
                <a:srgbClr val="D3A77B"/>
              </a:solidFill>
              <a:ln>
                <a:noFill/>
              </a:ln>
              <a:effectLst/>
            </c:spPr>
            <c:extLst>
              <c:ext xmlns:c16="http://schemas.microsoft.com/office/drawing/2014/chart" uri="{C3380CC4-5D6E-409C-BE32-E72D297353CC}">
                <c16:uniqueId val="{00000007-2E3B-48B3-9F80-0C10B0A2019E}"/>
              </c:ext>
            </c:extLst>
          </c:dPt>
          <c:dPt>
            <c:idx val="5"/>
            <c:invertIfNegative val="0"/>
            <c:bubble3D val="0"/>
            <c:spPr>
              <a:solidFill>
                <a:srgbClr val="D3A77B"/>
              </a:solidFill>
              <a:ln>
                <a:noFill/>
              </a:ln>
              <a:effectLst/>
            </c:spPr>
            <c:extLst>
              <c:ext xmlns:c16="http://schemas.microsoft.com/office/drawing/2014/chart" uri="{C3380CC4-5D6E-409C-BE32-E72D297353CC}">
                <c16:uniqueId val="{00000006-B4AF-4EBB-908A-C87FF1D37C57}"/>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'Pivot tables'!$B$5:$B$11</c:f>
              <c:strCache>
                <c:ptCount val="6"/>
                <c:pt idx="0">
                  <c:v>10/1/2012</c:v>
                </c:pt>
                <c:pt idx="1">
                  <c:v>11/1/2012</c:v>
                </c:pt>
                <c:pt idx="2">
                  <c:v>12/1/2012</c:v>
                </c:pt>
                <c:pt idx="3">
                  <c:v>10/1/2013</c:v>
                </c:pt>
                <c:pt idx="4">
                  <c:v>11/1/2013</c:v>
                </c:pt>
                <c:pt idx="5">
                  <c:v>12/1/2013</c:v>
                </c:pt>
              </c:strCache>
            </c:strRef>
          </c:cat>
          <c:val>
            <c:numRef>
              <c:f>'Pivot tables'!$C$5:$C$11</c:f>
              <c:numCache>
                <c:formatCode>General</c:formatCode>
                <c:ptCount val="6"/>
                <c:pt idx="0">
                  <c:v>32849</c:v>
                </c:pt>
                <c:pt idx="1">
                  <c:v>32003</c:v>
                </c:pt>
                <c:pt idx="2">
                  <c:v>33373</c:v>
                </c:pt>
                <c:pt idx="3">
                  <c:v>34987</c:v>
                </c:pt>
                <c:pt idx="4">
                  <c:v>34103</c:v>
                </c:pt>
                <c:pt idx="5">
                  <c:v>35580</c:v>
                </c:pt>
              </c:numCache>
            </c:numRef>
          </c:val>
          <c:extLst>
            <c:ext xmlns:c16="http://schemas.microsoft.com/office/drawing/2014/chart" uri="{C3380CC4-5D6E-409C-BE32-E72D297353CC}">
              <c16:uniqueId val="{00000000-B4AF-4EBB-908A-C87FF1D37C57}"/>
            </c:ext>
          </c:extLst>
        </c:ser>
        <c:dLbls>
          <c:dLblPos val="outEnd"/>
          <c:showLegendKey val="0"/>
          <c:showVal val="1"/>
          <c:showCatName val="0"/>
          <c:showSerName val="0"/>
          <c:showPercent val="0"/>
          <c:showBubbleSize val="0"/>
        </c:dLbls>
        <c:gapWidth val="50"/>
        <c:axId val="280430064"/>
        <c:axId val="280432464"/>
      </c:barChart>
      <c:lineChart>
        <c:grouping val="standard"/>
        <c:varyColors val="0"/>
        <c:ser>
          <c:idx val="1"/>
          <c:order val="1"/>
          <c:tx>
            <c:strRef>
              <c:f>'Pivot tables'!$D$4</c:f>
              <c:strCache>
                <c:ptCount val="1"/>
                <c:pt idx="0">
                  <c:v>Total Expense</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2-B4AF-4EBB-908A-C87FF1D37C57}"/>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03-B4AF-4EBB-908A-C87FF1D37C57}"/>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4-B4AF-4EBB-908A-C87FF1D37C57}"/>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05-B4AF-4EBB-908A-C87FF1D37C57}"/>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76213"/>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'Pivot tables'!$B$5:$B$11</c:f>
              <c:strCache>
                <c:ptCount val="6"/>
                <c:pt idx="0">
                  <c:v>10/1/2012</c:v>
                </c:pt>
                <c:pt idx="1">
                  <c:v>11/1/2012</c:v>
                </c:pt>
                <c:pt idx="2">
                  <c:v>12/1/2012</c:v>
                </c:pt>
                <c:pt idx="3">
                  <c:v>10/1/2013</c:v>
                </c:pt>
                <c:pt idx="4">
                  <c:v>11/1/2013</c:v>
                </c:pt>
                <c:pt idx="5">
                  <c:v>12/1/2013</c:v>
                </c:pt>
              </c:strCache>
            </c:strRef>
          </c:cat>
          <c:val>
            <c:numRef>
              <c:f>'Pivot tables'!$D$5:$D$11</c:f>
              <c:numCache>
                <c:formatCode>General</c:formatCode>
                <c:ptCount val="6"/>
                <c:pt idx="0">
                  <c:v>29563</c:v>
                </c:pt>
                <c:pt idx="1">
                  <c:v>28867</c:v>
                </c:pt>
                <c:pt idx="2">
                  <c:v>30071</c:v>
                </c:pt>
                <c:pt idx="3">
                  <c:v>29563</c:v>
                </c:pt>
                <c:pt idx="4">
                  <c:v>28867</c:v>
                </c:pt>
                <c:pt idx="5">
                  <c:v>30071</c:v>
                </c:pt>
              </c:numCache>
            </c:numRef>
          </c:val>
          <c:smooth val="0"/>
          <c:extLst>
            <c:ext xmlns:c16="http://schemas.microsoft.com/office/drawing/2014/chart" uri="{C3380CC4-5D6E-409C-BE32-E72D297353CC}">
              <c16:uniqueId val="{00000001-B4AF-4EBB-908A-C87FF1D37C57}"/>
            </c:ext>
          </c:extLst>
        </c:ser>
        <c:dLbls>
          <c:showLegendKey val="0"/>
          <c:showVal val="1"/>
          <c:showCatName val="0"/>
          <c:showSerName val="0"/>
          <c:showPercent val="0"/>
          <c:showBubbleSize val="0"/>
        </c:dLbls>
        <c:marker val="1"/>
        <c:smooth val="0"/>
        <c:axId val="822861392"/>
        <c:axId val="822851312"/>
      </c:lineChart>
      <c:catAx>
        <c:axId val="280430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000" b="1" i="0" u="none" strike="noStrike" kern="1200" baseline="0">
                <a:solidFill>
                  <a:srgbClr val="D3A77B"/>
                </a:solidFill>
                <a:latin typeface="+mn-lt"/>
                <a:ea typeface="+mn-ea"/>
                <a:cs typeface="+mn-cs"/>
              </a:defRPr>
            </a:pPr>
            <a:endParaRPr lang="en-US"/>
          </a:p>
        </c:txPr>
        <c:crossAx val="280432464"/>
        <c:crosses val="autoZero"/>
        <c:auto val="1"/>
        <c:lblAlgn val="ctr"/>
        <c:lblOffset val="100"/>
        <c:noMultiLvlLbl val="0"/>
      </c:catAx>
      <c:valAx>
        <c:axId val="28043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1" i="0" u="none" strike="noStrike" kern="1200" baseline="0">
                <a:solidFill>
                  <a:srgbClr val="996633"/>
                </a:solidFill>
                <a:latin typeface="+mn-lt"/>
                <a:ea typeface="+mn-ea"/>
                <a:cs typeface="+mn-cs"/>
              </a:defRPr>
            </a:pPr>
            <a:endParaRPr lang="en-US"/>
          </a:p>
        </c:txPr>
        <c:crossAx val="280430064"/>
        <c:crosses val="autoZero"/>
        <c:crossBetween val="between"/>
      </c:valAx>
      <c:valAx>
        <c:axId val="8228513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1" i="0" u="none" strike="noStrike" kern="1200" baseline="0">
                <a:solidFill>
                  <a:srgbClr val="996633"/>
                </a:solidFill>
                <a:latin typeface="+mn-lt"/>
                <a:ea typeface="+mn-ea"/>
                <a:cs typeface="+mn-cs"/>
              </a:defRPr>
            </a:pPr>
            <a:endParaRPr lang="en-US"/>
          </a:p>
        </c:txPr>
        <c:crossAx val="822861392"/>
        <c:crosses val="max"/>
        <c:crossBetween val="between"/>
      </c:valAx>
      <c:catAx>
        <c:axId val="822861392"/>
        <c:scaling>
          <c:orientation val="minMax"/>
        </c:scaling>
        <c:delete val="1"/>
        <c:axPos val="t"/>
        <c:numFmt formatCode="General" sourceLinked="1"/>
        <c:majorTickMark val="out"/>
        <c:minorTickMark val="none"/>
        <c:tickLblPos val="nextTo"/>
        <c:crossAx val="822851312"/>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rgbClr val="CC9900"/>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b="1">
          <a:solidFill>
            <a:srgbClr val="CC99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tables!PivotTable2</c:name>
    <c:fmtId val="21"/>
  </c:pivotSource>
  <c:chart>
    <c:autoTitleDeleted val="1"/>
    <c:pivotFmts>
      <c:pivotFmt>
        <c:idx val="0"/>
        <c:spPr>
          <a:solidFill>
            <a:schemeClr val="accent1"/>
          </a:solidFill>
          <a:ln w="19050">
            <a:solidFill>
              <a:srgbClr val="9966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3A77B"/>
          </a:solidFill>
          <a:ln w="19050">
            <a:solidFill>
              <a:srgbClr val="996633"/>
            </a:solidFill>
          </a:ln>
          <a:effectLst/>
        </c:spPr>
      </c:pivotFmt>
      <c:pivotFmt>
        <c:idx val="2"/>
        <c:spPr>
          <a:solidFill>
            <a:srgbClr val="CC6600"/>
          </a:solidFill>
          <a:ln w="19050">
            <a:solidFill>
              <a:srgbClr val="996633"/>
            </a:solidFill>
          </a:ln>
          <a:effectLst/>
        </c:spPr>
      </c:pivotFmt>
      <c:pivotFmt>
        <c:idx val="3"/>
        <c:spPr>
          <a:solidFill>
            <a:srgbClr val="FFC000"/>
          </a:solidFill>
          <a:ln w="19050">
            <a:solidFill>
              <a:srgbClr val="996633"/>
            </a:solidFill>
          </a:ln>
          <a:effectLst/>
        </c:spPr>
      </c:pivotFmt>
      <c:pivotFmt>
        <c:idx val="4"/>
        <c:spPr>
          <a:solidFill>
            <a:schemeClr val="accent1"/>
          </a:solidFill>
          <a:ln w="19050">
            <a:solidFill>
              <a:srgbClr val="996633"/>
            </a:solidFill>
          </a:ln>
          <a:effectLst/>
        </c:spPr>
      </c:pivotFmt>
      <c:pivotFmt>
        <c:idx val="5"/>
        <c:spPr>
          <a:solidFill>
            <a:schemeClr val="accent1"/>
          </a:solidFill>
          <a:ln w="19050">
            <a:solidFill>
              <a:srgbClr val="9966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3A77B"/>
          </a:solidFill>
          <a:ln w="19050">
            <a:solidFill>
              <a:srgbClr val="996633"/>
            </a:solidFill>
          </a:ln>
          <a:effectLst/>
        </c:spPr>
      </c:pivotFmt>
      <c:pivotFmt>
        <c:idx val="7"/>
        <c:spPr>
          <a:solidFill>
            <a:schemeClr val="accent1"/>
          </a:solidFill>
          <a:ln w="19050">
            <a:solidFill>
              <a:srgbClr val="996633"/>
            </a:solidFill>
          </a:ln>
          <a:effectLst/>
        </c:spPr>
      </c:pivotFmt>
      <c:pivotFmt>
        <c:idx val="8"/>
        <c:spPr>
          <a:solidFill>
            <a:srgbClr val="FFC000"/>
          </a:solidFill>
          <a:ln w="19050">
            <a:solidFill>
              <a:srgbClr val="996633"/>
            </a:solidFill>
          </a:ln>
          <a:effectLst/>
        </c:spPr>
      </c:pivotFmt>
      <c:pivotFmt>
        <c:idx val="9"/>
        <c:spPr>
          <a:solidFill>
            <a:srgbClr val="CC6600"/>
          </a:solidFill>
          <a:ln w="19050">
            <a:solidFill>
              <a:srgbClr val="996633"/>
            </a:solidFill>
          </a:ln>
          <a:effectLst/>
        </c:spPr>
      </c:pivotFmt>
      <c:pivotFmt>
        <c:idx val="10"/>
        <c:spPr>
          <a:solidFill>
            <a:schemeClr val="accent1"/>
          </a:solidFill>
          <a:ln w="19050">
            <a:solidFill>
              <a:srgbClr val="9966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3A77B"/>
          </a:solidFill>
          <a:ln w="19050">
            <a:solidFill>
              <a:srgbClr val="996633"/>
            </a:solidFill>
          </a:ln>
          <a:effectLst/>
        </c:spPr>
      </c:pivotFmt>
      <c:pivotFmt>
        <c:idx val="12"/>
        <c:spPr>
          <a:solidFill>
            <a:schemeClr val="accent1"/>
          </a:solidFill>
          <a:ln w="19050">
            <a:solidFill>
              <a:srgbClr val="996633"/>
            </a:solidFill>
          </a:ln>
          <a:effectLst/>
        </c:spPr>
      </c:pivotFmt>
      <c:pivotFmt>
        <c:idx val="13"/>
        <c:spPr>
          <a:solidFill>
            <a:srgbClr val="FFC000"/>
          </a:solidFill>
          <a:ln w="19050">
            <a:solidFill>
              <a:srgbClr val="996633"/>
            </a:solidFill>
          </a:ln>
          <a:effectLst/>
        </c:spPr>
      </c:pivotFmt>
      <c:pivotFmt>
        <c:idx val="14"/>
        <c:spPr>
          <a:solidFill>
            <a:srgbClr val="CC6600"/>
          </a:solidFill>
          <a:ln w="19050">
            <a:solidFill>
              <a:srgbClr val="996633"/>
            </a:solidFill>
          </a:ln>
          <a:effectLst/>
        </c:spPr>
      </c:pivotFmt>
      <c:pivotFmt>
        <c:idx val="15"/>
        <c:spPr>
          <a:solidFill>
            <a:schemeClr val="accent1"/>
          </a:solidFill>
          <a:ln w="19050">
            <a:solidFill>
              <a:srgbClr val="996633"/>
            </a:solidFill>
          </a:ln>
          <a:effectLst/>
        </c:spPr>
      </c:pivotFmt>
    </c:pivotFmts>
    <c:plotArea>
      <c:layout>
        <c:manualLayout>
          <c:layoutTarget val="inner"/>
          <c:xMode val="edge"/>
          <c:yMode val="edge"/>
          <c:x val="0.25594841040410821"/>
          <c:y val="0.17172939070023605"/>
          <c:w val="0.36989190263816929"/>
          <c:h val="0.8002801407829776"/>
        </c:manualLayout>
      </c:layout>
      <c:doughnutChart>
        <c:varyColors val="1"/>
        <c:ser>
          <c:idx val="0"/>
          <c:order val="0"/>
          <c:tx>
            <c:strRef>
              <c:f>'Pivot tables'!$K$4</c:f>
              <c:strCache>
                <c:ptCount val="1"/>
                <c:pt idx="0">
                  <c:v>Total</c:v>
                </c:pt>
              </c:strCache>
            </c:strRef>
          </c:tx>
          <c:spPr>
            <a:ln>
              <a:solidFill>
                <a:srgbClr val="996633"/>
              </a:solidFill>
            </a:ln>
          </c:spPr>
          <c:dPt>
            <c:idx val="0"/>
            <c:bubble3D val="0"/>
            <c:spPr>
              <a:solidFill>
                <a:srgbClr val="D3A77B"/>
              </a:solidFill>
              <a:ln w="19050">
                <a:solidFill>
                  <a:srgbClr val="996633"/>
                </a:solidFill>
              </a:ln>
              <a:effectLst/>
            </c:spPr>
            <c:extLst>
              <c:ext xmlns:c16="http://schemas.microsoft.com/office/drawing/2014/chart" uri="{C3380CC4-5D6E-409C-BE32-E72D297353CC}">
                <c16:uniqueId val="{00000001-5CB2-4513-AFCC-3A46F60AC448}"/>
              </c:ext>
            </c:extLst>
          </c:dPt>
          <c:dPt>
            <c:idx val="1"/>
            <c:bubble3D val="0"/>
            <c:spPr>
              <a:solidFill>
                <a:schemeClr val="accent2"/>
              </a:solidFill>
              <a:ln w="19050">
                <a:solidFill>
                  <a:srgbClr val="996633"/>
                </a:solidFill>
              </a:ln>
              <a:effectLst/>
            </c:spPr>
            <c:extLst>
              <c:ext xmlns:c16="http://schemas.microsoft.com/office/drawing/2014/chart" uri="{C3380CC4-5D6E-409C-BE32-E72D297353CC}">
                <c16:uniqueId val="{00000003-B6FF-480F-872F-4002A0AEFB12}"/>
              </c:ext>
            </c:extLst>
          </c:dPt>
          <c:dPt>
            <c:idx val="2"/>
            <c:bubble3D val="0"/>
            <c:spPr>
              <a:solidFill>
                <a:srgbClr val="FFC000"/>
              </a:solidFill>
              <a:ln w="19050">
                <a:solidFill>
                  <a:srgbClr val="996633"/>
                </a:solidFill>
              </a:ln>
              <a:effectLst/>
            </c:spPr>
            <c:extLst>
              <c:ext xmlns:c16="http://schemas.microsoft.com/office/drawing/2014/chart" uri="{C3380CC4-5D6E-409C-BE32-E72D297353CC}">
                <c16:uniqueId val="{00000005-B6FF-480F-872F-4002A0AEFB12}"/>
              </c:ext>
            </c:extLst>
          </c:dPt>
          <c:dPt>
            <c:idx val="3"/>
            <c:bubble3D val="0"/>
            <c:spPr>
              <a:solidFill>
                <a:srgbClr val="CC6600"/>
              </a:solidFill>
              <a:ln w="19050">
                <a:solidFill>
                  <a:srgbClr val="996633"/>
                </a:solidFill>
              </a:ln>
              <a:effectLst/>
            </c:spPr>
            <c:extLst>
              <c:ext xmlns:c16="http://schemas.microsoft.com/office/drawing/2014/chart" uri="{C3380CC4-5D6E-409C-BE32-E72D297353CC}">
                <c16:uniqueId val="{00000007-B6FF-480F-872F-4002A0AEFB12}"/>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tables'!$J$5:$J$8</c:f>
              <c:strCache>
                <c:ptCount val="4"/>
                <c:pt idx="0">
                  <c:v>Coffee</c:v>
                </c:pt>
                <c:pt idx="1">
                  <c:v>Espresso</c:v>
                </c:pt>
                <c:pt idx="2">
                  <c:v>Herbal Tea</c:v>
                </c:pt>
                <c:pt idx="3">
                  <c:v>Tea</c:v>
                </c:pt>
              </c:strCache>
            </c:strRef>
          </c:cat>
          <c:val>
            <c:numRef>
              <c:f>'Pivot tables'!$K$5:$K$8</c:f>
              <c:numCache>
                <c:formatCode>0%</c:formatCode>
                <c:ptCount val="4"/>
                <c:pt idx="0">
                  <c:v>0.24858757062146894</c:v>
                </c:pt>
                <c:pt idx="1">
                  <c:v>0.2768361581920904</c:v>
                </c:pt>
                <c:pt idx="2">
                  <c:v>0.24858757062146894</c:v>
                </c:pt>
                <c:pt idx="3">
                  <c:v>0.22598870056497175</c:v>
                </c:pt>
              </c:numCache>
            </c:numRef>
          </c:val>
          <c:extLst>
            <c:ext xmlns:c16="http://schemas.microsoft.com/office/drawing/2014/chart" uri="{C3380CC4-5D6E-409C-BE32-E72D297353CC}">
              <c16:uniqueId val="{0000000C-9518-4250-B153-8FDD57962C7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6343816355514571"/>
          <c:y val="0.33733182860329258"/>
          <c:w val="0.21208676812660016"/>
          <c:h val="0.4826493806474132"/>
        </c:manualLayout>
      </c:layout>
      <c:overlay val="0"/>
      <c:spPr>
        <a:noFill/>
        <a:ln>
          <a:noFill/>
        </a:ln>
        <a:effectLst/>
      </c:spPr>
      <c:txPr>
        <a:bodyPr rot="0" spcFirstLastPara="1" vertOverflow="ellipsis" vert="horz" wrap="square" anchor="ctr" anchorCtr="1"/>
        <a:lstStyle/>
        <a:p>
          <a:pPr>
            <a:defRPr sz="14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tables!PivotTable1</c:name>
    <c:fmtId val="0"/>
  </c:pivotSource>
  <c:chart>
    <c:autoTitleDeleted val="1"/>
    <c:pivotFmts>
      <c:pivotFmt>
        <c:idx val="0"/>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tables'!$C$4</c:f>
              <c:strCache>
                <c:ptCount val="1"/>
                <c:pt idx="0">
                  <c:v>Total Sales</c:v>
                </c:pt>
              </c:strCache>
            </c:strRef>
          </c:tx>
          <c:spPr>
            <a:solidFill>
              <a:srgbClr val="D3A77B"/>
            </a:solidFill>
            <a:ln>
              <a:noFill/>
            </a:ln>
            <a:effectLst/>
          </c:spPr>
          <c:invertIfNegative val="0"/>
          <c:cat>
            <c:strRef>
              <c:f>'Pivot tables'!$B$5:$B$11</c:f>
              <c:strCache>
                <c:ptCount val="6"/>
                <c:pt idx="0">
                  <c:v>10/1/2012</c:v>
                </c:pt>
                <c:pt idx="1">
                  <c:v>11/1/2012</c:v>
                </c:pt>
                <c:pt idx="2">
                  <c:v>12/1/2012</c:v>
                </c:pt>
                <c:pt idx="3">
                  <c:v>10/1/2013</c:v>
                </c:pt>
                <c:pt idx="4">
                  <c:v>11/1/2013</c:v>
                </c:pt>
                <c:pt idx="5">
                  <c:v>12/1/2013</c:v>
                </c:pt>
              </c:strCache>
            </c:strRef>
          </c:cat>
          <c:val>
            <c:numRef>
              <c:f>'Pivot tables'!$C$5:$C$11</c:f>
              <c:numCache>
                <c:formatCode>General</c:formatCode>
                <c:ptCount val="6"/>
                <c:pt idx="0">
                  <c:v>32849</c:v>
                </c:pt>
                <c:pt idx="1">
                  <c:v>32003</c:v>
                </c:pt>
                <c:pt idx="2">
                  <c:v>33373</c:v>
                </c:pt>
                <c:pt idx="3">
                  <c:v>34987</c:v>
                </c:pt>
                <c:pt idx="4">
                  <c:v>34103</c:v>
                </c:pt>
                <c:pt idx="5">
                  <c:v>35580</c:v>
                </c:pt>
              </c:numCache>
            </c:numRef>
          </c:val>
          <c:extLst>
            <c:ext xmlns:c16="http://schemas.microsoft.com/office/drawing/2014/chart" uri="{C3380CC4-5D6E-409C-BE32-E72D297353CC}">
              <c16:uniqueId val="{00000000-0031-4784-99AE-2CFF56742BB5}"/>
            </c:ext>
          </c:extLst>
        </c:ser>
        <c:dLbls>
          <c:showLegendKey val="0"/>
          <c:showVal val="0"/>
          <c:showCatName val="0"/>
          <c:showSerName val="0"/>
          <c:showPercent val="0"/>
          <c:showBubbleSize val="0"/>
        </c:dLbls>
        <c:gapWidth val="50"/>
        <c:axId val="280430064"/>
        <c:axId val="280432464"/>
      </c:barChart>
      <c:lineChart>
        <c:grouping val="standard"/>
        <c:varyColors val="0"/>
        <c:ser>
          <c:idx val="1"/>
          <c:order val="1"/>
          <c:tx>
            <c:strRef>
              <c:f>'Pivot tables'!$D$4</c:f>
              <c:strCache>
                <c:ptCount val="1"/>
                <c:pt idx="0">
                  <c:v>Total Expense</c:v>
                </c:pt>
              </c:strCache>
            </c:strRef>
          </c:tx>
          <c:spPr>
            <a:ln w="28575" cap="rnd">
              <a:solidFill>
                <a:schemeClr val="accent2"/>
              </a:solidFill>
              <a:round/>
            </a:ln>
            <a:effectLst/>
          </c:spPr>
          <c:marker>
            <c:symbol val="none"/>
          </c:marker>
          <c:cat>
            <c:strRef>
              <c:f>'Pivot tables'!$B$5:$B$11</c:f>
              <c:strCache>
                <c:ptCount val="6"/>
                <c:pt idx="0">
                  <c:v>10/1/2012</c:v>
                </c:pt>
                <c:pt idx="1">
                  <c:v>11/1/2012</c:v>
                </c:pt>
                <c:pt idx="2">
                  <c:v>12/1/2012</c:v>
                </c:pt>
                <c:pt idx="3">
                  <c:v>10/1/2013</c:v>
                </c:pt>
                <c:pt idx="4">
                  <c:v>11/1/2013</c:v>
                </c:pt>
                <c:pt idx="5">
                  <c:v>12/1/2013</c:v>
                </c:pt>
              </c:strCache>
            </c:strRef>
          </c:cat>
          <c:val>
            <c:numRef>
              <c:f>'Pivot tables'!$D$5:$D$11</c:f>
              <c:numCache>
                <c:formatCode>General</c:formatCode>
                <c:ptCount val="6"/>
                <c:pt idx="0">
                  <c:v>29563</c:v>
                </c:pt>
                <c:pt idx="1">
                  <c:v>28867</c:v>
                </c:pt>
                <c:pt idx="2">
                  <c:v>30071</c:v>
                </c:pt>
                <c:pt idx="3">
                  <c:v>29563</c:v>
                </c:pt>
                <c:pt idx="4">
                  <c:v>28867</c:v>
                </c:pt>
                <c:pt idx="5">
                  <c:v>30071</c:v>
                </c:pt>
              </c:numCache>
            </c:numRef>
          </c:val>
          <c:smooth val="0"/>
          <c:extLst>
            <c:ext xmlns:c16="http://schemas.microsoft.com/office/drawing/2014/chart" uri="{C3380CC4-5D6E-409C-BE32-E72D297353CC}">
              <c16:uniqueId val="{00000000-55A0-4AA6-A268-52F433B95316}"/>
            </c:ext>
          </c:extLst>
        </c:ser>
        <c:dLbls>
          <c:showLegendKey val="0"/>
          <c:showVal val="0"/>
          <c:showCatName val="0"/>
          <c:showSerName val="0"/>
          <c:showPercent val="0"/>
          <c:showBubbleSize val="0"/>
        </c:dLbls>
        <c:marker val="1"/>
        <c:smooth val="0"/>
        <c:axId val="822861392"/>
        <c:axId val="822851312"/>
      </c:lineChart>
      <c:catAx>
        <c:axId val="280430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rgbClr val="CC9900"/>
                </a:solidFill>
                <a:latin typeface="+mn-lt"/>
                <a:ea typeface="+mn-ea"/>
                <a:cs typeface="+mn-cs"/>
              </a:defRPr>
            </a:pPr>
            <a:endParaRPr lang="en-US"/>
          </a:p>
        </c:txPr>
        <c:crossAx val="280432464"/>
        <c:crosses val="autoZero"/>
        <c:auto val="1"/>
        <c:lblAlgn val="ctr"/>
        <c:lblOffset val="100"/>
        <c:noMultiLvlLbl val="0"/>
      </c:catAx>
      <c:valAx>
        <c:axId val="28043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crossAx val="280430064"/>
        <c:crosses val="autoZero"/>
        <c:crossBetween val="between"/>
      </c:valAx>
      <c:valAx>
        <c:axId val="8228513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crossAx val="822861392"/>
        <c:crosses val="max"/>
        <c:crossBetween val="between"/>
      </c:valAx>
      <c:catAx>
        <c:axId val="822861392"/>
        <c:scaling>
          <c:orientation val="minMax"/>
        </c:scaling>
        <c:delete val="1"/>
        <c:axPos val="b"/>
        <c:numFmt formatCode="General" sourceLinked="1"/>
        <c:majorTickMark val="out"/>
        <c:minorTickMark val="none"/>
        <c:tickLblPos val="nextTo"/>
        <c:crossAx val="822851312"/>
        <c:crosses val="autoZero"/>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rgbClr val="CC99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tables!PivotTable5</c:name>
    <c:fmtId val="11"/>
  </c:pivotSource>
  <c:chart>
    <c:title>
      <c:tx>
        <c:rich>
          <a:bodyPr rot="0" spcFirstLastPara="1" vertOverflow="ellipsis" vert="horz" wrap="square" anchor="ctr" anchorCtr="1"/>
          <a:lstStyle/>
          <a:p>
            <a:pPr>
              <a:defRPr sz="1400" b="1" i="0" u="none" strike="noStrike" kern="1200" spc="0" baseline="0">
                <a:solidFill>
                  <a:srgbClr val="CC9900"/>
                </a:solidFill>
                <a:latin typeface="+mn-lt"/>
                <a:ea typeface="+mn-ea"/>
                <a:cs typeface="+mn-cs"/>
              </a:defRPr>
            </a:pPr>
            <a:r>
              <a:rPr lang="en-US"/>
              <a:t>Total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CC9900"/>
              </a:solidFill>
              <a:latin typeface="+mn-lt"/>
              <a:ea typeface="+mn-ea"/>
              <a:cs typeface="+mn-cs"/>
            </a:defRPr>
          </a:pPr>
          <a:endParaRPr lang="en-US"/>
        </a:p>
      </c:txPr>
    </c:title>
    <c:autoTitleDeleted val="0"/>
    <c:pivotFmts>
      <c:pivotFmt>
        <c:idx val="0"/>
        <c:spPr>
          <a:solidFill>
            <a:srgbClr val="D3A77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tables'!$G$4</c:f>
              <c:strCache>
                <c:ptCount val="1"/>
                <c:pt idx="0">
                  <c:v>Total Profit</c:v>
                </c:pt>
              </c:strCache>
            </c:strRef>
          </c:tx>
          <c:spPr>
            <a:solidFill>
              <a:srgbClr val="D3A77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tables'!$F$5:$F$11</c:f>
              <c:strCache>
                <c:ptCount val="6"/>
                <c:pt idx="0">
                  <c:v>10/1/2012</c:v>
                </c:pt>
                <c:pt idx="1">
                  <c:v>11/1/2012</c:v>
                </c:pt>
                <c:pt idx="2">
                  <c:v>12/1/2012</c:v>
                </c:pt>
                <c:pt idx="3">
                  <c:v>10/1/2013</c:v>
                </c:pt>
                <c:pt idx="4">
                  <c:v>11/1/2013</c:v>
                </c:pt>
                <c:pt idx="5">
                  <c:v>12/1/2013</c:v>
                </c:pt>
              </c:strCache>
            </c:strRef>
          </c:cat>
          <c:val>
            <c:numRef>
              <c:f>'Pivot tables'!$G$5:$G$11</c:f>
              <c:numCache>
                <c:formatCode>General</c:formatCode>
                <c:ptCount val="6"/>
                <c:pt idx="0">
                  <c:v>8674</c:v>
                </c:pt>
                <c:pt idx="1">
                  <c:v>8399</c:v>
                </c:pt>
                <c:pt idx="2">
                  <c:v>8811</c:v>
                </c:pt>
                <c:pt idx="3">
                  <c:v>12878</c:v>
                </c:pt>
                <c:pt idx="4">
                  <c:v>12460</c:v>
                </c:pt>
                <c:pt idx="5">
                  <c:v>13089</c:v>
                </c:pt>
              </c:numCache>
            </c:numRef>
          </c:val>
          <c:extLst>
            <c:ext xmlns:c16="http://schemas.microsoft.com/office/drawing/2014/chart" uri="{C3380CC4-5D6E-409C-BE32-E72D297353CC}">
              <c16:uniqueId val="{00000000-C9F9-442E-89C1-45CED6A7787C}"/>
            </c:ext>
          </c:extLst>
        </c:ser>
        <c:ser>
          <c:idx val="1"/>
          <c:order val="1"/>
          <c:tx>
            <c:strRef>
              <c:f>'Pivot tables'!$H$4</c:f>
              <c:strCache>
                <c:ptCount val="1"/>
                <c:pt idx="0">
                  <c:v>Total COGS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C99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tables'!$F$5:$F$11</c:f>
              <c:strCache>
                <c:ptCount val="6"/>
                <c:pt idx="0">
                  <c:v>10/1/2012</c:v>
                </c:pt>
                <c:pt idx="1">
                  <c:v>11/1/2012</c:v>
                </c:pt>
                <c:pt idx="2">
                  <c:v>12/1/2012</c:v>
                </c:pt>
                <c:pt idx="3">
                  <c:v>10/1/2013</c:v>
                </c:pt>
                <c:pt idx="4">
                  <c:v>11/1/2013</c:v>
                </c:pt>
                <c:pt idx="5">
                  <c:v>12/1/2013</c:v>
                </c:pt>
              </c:strCache>
            </c:strRef>
          </c:cat>
          <c:val>
            <c:numRef>
              <c:f>'Pivot tables'!$H$5:$H$11</c:f>
              <c:numCache>
                <c:formatCode>General</c:formatCode>
                <c:ptCount val="6"/>
                <c:pt idx="0">
                  <c:v>14642</c:v>
                </c:pt>
                <c:pt idx="1">
                  <c:v>14205</c:v>
                </c:pt>
                <c:pt idx="2">
                  <c:v>14907</c:v>
                </c:pt>
                <c:pt idx="3">
                  <c:v>14642</c:v>
                </c:pt>
                <c:pt idx="4">
                  <c:v>14205</c:v>
                </c:pt>
                <c:pt idx="5">
                  <c:v>14907</c:v>
                </c:pt>
              </c:numCache>
            </c:numRef>
          </c:val>
          <c:extLst>
            <c:ext xmlns:c16="http://schemas.microsoft.com/office/drawing/2014/chart" uri="{C3380CC4-5D6E-409C-BE32-E72D297353CC}">
              <c16:uniqueId val="{00000000-6491-49E0-A78A-0DA092EA9C30}"/>
            </c:ext>
          </c:extLst>
        </c:ser>
        <c:dLbls>
          <c:dLblPos val="outEnd"/>
          <c:showLegendKey val="0"/>
          <c:showVal val="1"/>
          <c:showCatName val="0"/>
          <c:showSerName val="0"/>
          <c:showPercent val="0"/>
          <c:showBubbleSize val="0"/>
        </c:dLbls>
        <c:gapWidth val="219"/>
        <c:overlap val="-27"/>
        <c:axId val="98824912"/>
        <c:axId val="98825392"/>
      </c:barChart>
      <c:catAx>
        <c:axId val="9882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crossAx val="98825392"/>
        <c:crosses val="autoZero"/>
        <c:auto val="1"/>
        <c:lblAlgn val="ctr"/>
        <c:lblOffset val="100"/>
        <c:noMultiLvlLbl val="0"/>
      </c:catAx>
      <c:valAx>
        <c:axId val="9882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CC9900"/>
                </a:solidFill>
                <a:latin typeface="+mn-lt"/>
                <a:ea typeface="+mn-ea"/>
                <a:cs typeface="+mn-cs"/>
              </a:defRPr>
            </a:pPr>
            <a:endParaRPr lang="en-US"/>
          </a:p>
        </c:txPr>
        <c:crossAx val="9882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rgbClr val="CC99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solidFill>
                  <a:srgbClr val="D3A77B"/>
                </a:solidFill>
              </a:rPr>
              <a:t>Product Type Distribution Across Stores</a:t>
            </a:r>
            <a:endParaRPr lang="en-US">
              <a:solidFill>
                <a:srgbClr val="D3A77B"/>
              </a:solidFill>
            </a:endParaRPr>
          </a:p>
        </c:rich>
      </c:tx>
      <c:layout>
        <c:manualLayout>
          <c:xMode val="edge"/>
          <c:yMode val="edge"/>
          <c:x val="0.16721977347940206"/>
          <c:y val="4.33212872644650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rgbClr val="9966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rgbClr val="996633"/>
            </a:solidFill>
          </a:ln>
          <a:effectLst/>
        </c:spPr>
      </c:pivotFmt>
      <c:pivotFmt>
        <c:idx val="2"/>
        <c:spPr>
          <a:solidFill>
            <a:schemeClr val="accent1"/>
          </a:solidFill>
          <a:ln w="19050">
            <a:solidFill>
              <a:srgbClr val="996633"/>
            </a:solidFill>
          </a:ln>
          <a:effectLst/>
        </c:spPr>
      </c:pivotFmt>
      <c:pivotFmt>
        <c:idx val="3"/>
        <c:spPr>
          <a:solidFill>
            <a:schemeClr val="accent1"/>
          </a:solidFill>
          <a:ln w="19050">
            <a:solidFill>
              <a:srgbClr val="996633"/>
            </a:solidFill>
          </a:ln>
          <a:effectLst/>
        </c:spPr>
      </c:pivotFmt>
      <c:pivotFmt>
        <c:idx val="4"/>
        <c:spPr>
          <a:solidFill>
            <a:schemeClr val="accent1"/>
          </a:solidFill>
          <a:ln w="19050">
            <a:solidFill>
              <a:srgbClr val="996633"/>
            </a:solidFill>
          </a:ln>
          <a:effectLst/>
        </c:spPr>
      </c:pivotFmt>
    </c:pivotFmts>
    <c:plotArea>
      <c:layout>
        <c:manualLayout>
          <c:layoutTarget val="inner"/>
          <c:xMode val="edge"/>
          <c:yMode val="edge"/>
          <c:x val="0.27138679675910071"/>
          <c:y val="0.29387903004661725"/>
          <c:w val="0.43827171060139219"/>
          <c:h val="0.60180593097504598"/>
        </c:manualLayout>
      </c:layout>
      <c:doughnutChart>
        <c:varyColors val="1"/>
        <c:ser>
          <c:idx val="0"/>
          <c:order val="0"/>
          <c:tx>
            <c:strRef>
              <c:f>'Pivot tables'!$K$4</c:f>
              <c:strCache>
                <c:ptCount val="1"/>
                <c:pt idx="0">
                  <c:v>Total</c:v>
                </c:pt>
              </c:strCache>
            </c:strRef>
          </c:tx>
          <c:spPr>
            <a:ln>
              <a:solidFill>
                <a:srgbClr val="996633"/>
              </a:solidFill>
            </a:ln>
          </c:spPr>
          <c:dPt>
            <c:idx val="0"/>
            <c:bubble3D val="0"/>
            <c:spPr>
              <a:solidFill>
                <a:schemeClr val="accent1"/>
              </a:solidFill>
              <a:ln w="19050">
                <a:solidFill>
                  <a:srgbClr val="996633"/>
                </a:solidFill>
              </a:ln>
              <a:effectLst/>
            </c:spPr>
            <c:extLst>
              <c:ext xmlns:c16="http://schemas.microsoft.com/office/drawing/2014/chart" uri="{C3380CC4-5D6E-409C-BE32-E72D297353CC}">
                <c16:uniqueId val="{00000001-BCEE-4E18-B233-39B5AC3FB4F7}"/>
              </c:ext>
            </c:extLst>
          </c:dPt>
          <c:dPt>
            <c:idx val="1"/>
            <c:bubble3D val="0"/>
            <c:spPr>
              <a:solidFill>
                <a:schemeClr val="accent2"/>
              </a:solidFill>
              <a:ln w="19050">
                <a:solidFill>
                  <a:srgbClr val="996633"/>
                </a:solidFill>
              </a:ln>
              <a:effectLst/>
            </c:spPr>
            <c:extLst>
              <c:ext xmlns:c16="http://schemas.microsoft.com/office/drawing/2014/chart" uri="{C3380CC4-5D6E-409C-BE32-E72D297353CC}">
                <c16:uniqueId val="{00000003-BC55-48F1-8B50-58E183AD2DB9}"/>
              </c:ext>
            </c:extLst>
          </c:dPt>
          <c:dPt>
            <c:idx val="2"/>
            <c:bubble3D val="0"/>
            <c:spPr>
              <a:solidFill>
                <a:schemeClr val="accent3"/>
              </a:solidFill>
              <a:ln w="19050">
                <a:solidFill>
                  <a:srgbClr val="996633"/>
                </a:solidFill>
              </a:ln>
              <a:effectLst/>
            </c:spPr>
            <c:extLst>
              <c:ext xmlns:c16="http://schemas.microsoft.com/office/drawing/2014/chart" uri="{C3380CC4-5D6E-409C-BE32-E72D297353CC}">
                <c16:uniqueId val="{00000005-BC55-48F1-8B50-58E183AD2DB9}"/>
              </c:ext>
            </c:extLst>
          </c:dPt>
          <c:dPt>
            <c:idx val="3"/>
            <c:bubble3D val="0"/>
            <c:spPr>
              <a:solidFill>
                <a:schemeClr val="accent4"/>
              </a:solidFill>
              <a:ln w="19050">
                <a:solidFill>
                  <a:srgbClr val="996633"/>
                </a:solidFill>
              </a:ln>
              <a:effectLst/>
            </c:spPr>
            <c:extLst>
              <c:ext xmlns:c16="http://schemas.microsoft.com/office/drawing/2014/chart" uri="{C3380CC4-5D6E-409C-BE32-E72D297353CC}">
                <c16:uniqueId val="{00000007-BC55-48F1-8B50-58E183AD2D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tables'!$J$5:$J$8</c:f>
              <c:strCache>
                <c:ptCount val="4"/>
                <c:pt idx="0">
                  <c:v>Coffee</c:v>
                </c:pt>
                <c:pt idx="1">
                  <c:v>Espresso</c:v>
                </c:pt>
                <c:pt idx="2">
                  <c:v>Herbal Tea</c:v>
                </c:pt>
                <c:pt idx="3">
                  <c:v>Tea</c:v>
                </c:pt>
              </c:strCache>
            </c:strRef>
          </c:cat>
          <c:val>
            <c:numRef>
              <c:f>'Pivot tables'!$K$5:$K$8</c:f>
              <c:numCache>
                <c:formatCode>0%</c:formatCode>
                <c:ptCount val="4"/>
                <c:pt idx="0">
                  <c:v>0.24858757062146894</c:v>
                </c:pt>
                <c:pt idx="1">
                  <c:v>0.2768361581920904</c:v>
                </c:pt>
                <c:pt idx="2">
                  <c:v>0.24858757062146894</c:v>
                </c:pt>
                <c:pt idx="3">
                  <c:v>0.22598870056497175</c:v>
                </c:pt>
              </c:numCache>
            </c:numRef>
          </c:val>
          <c:extLst>
            <c:ext xmlns:c16="http://schemas.microsoft.com/office/drawing/2014/chart" uri="{C3380CC4-5D6E-409C-BE32-E72D297353CC}">
              <c16:uniqueId val="{0000000B-C0F4-46AA-9AFB-525D3BE43C2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layout>
        <c:manualLayout>
          <c:xMode val="edge"/>
          <c:yMode val="edge"/>
          <c:x val="9.6993038913614063E-2"/>
          <c:y val="0.91050204784145938"/>
          <c:w val="0.6312476745004576"/>
          <c:h val="8.9497876901512965E-2"/>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540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tables!PivotTable7</c:name>
    <c:fmtId val="23"/>
  </c:pivotSource>
  <c:chart>
    <c:title>
      <c:tx>
        <c:rich>
          <a:bodyPr rot="0" spcFirstLastPara="1" vertOverflow="ellipsis" vert="horz" wrap="square" anchor="ctr" anchorCtr="1"/>
          <a:lstStyle/>
          <a:p>
            <a:pPr>
              <a:defRPr sz="1400" b="0" i="0" u="none" strike="noStrike" kern="1200" spc="0" baseline="0">
                <a:solidFill>
                  <a:srgbClr val="D3A77B"/>
                </a:solidFill>
                <a:latin typeface="+mn-lt"/>
                <a:ea typeface="+mn-ea"/>
                <a:cs typeface="+mn-cs"/>
              </a:defRPr>
            </a:pPr>
            <a:r>
              <a:rPr lang="en-US">
                <a:solidFill>
                  <a:srgbClr val="D3A77B"/>
                </a:solidFill>
              </a:rPr>
              <a:t>Sales</a:t>
            </a:r>
            <a:r>
              <a:rPr lang="en-US" baseline="0">
                <a:solidFill>
                  <a:srgbClr val="D3A77B"/>
                </a:solidFill>
              </a:rPr>
              <a:t> Across Market</a:t>
            </a:r>
            <a:endParaRPr lang="en-US">
              <a:solidFill>
                <a:srgbClr val="D3A77B"/>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D3A77B"/>
              </a:solidFill>
              <a:latin typeface="+mn-lt"/>
              <a:ea typeface="+mn-ea"/>
              <a:cs typeface="+mn-cs"/>
            </a:defRPr>
          </a:pPr>
          <a:endParaRPr lang="en-US"/>
        </a:p>
      </c:txPr>
    </c:title>
    <c:autoTitleDeleted val="0"/>
    <c:pivotFmts>
      <c:pivotFmt>
        <c:idx val="0"/>
        <c:spPr>
          <a:solidFill>
            <a:schemeClr val="accent1"/>
          </a:solidFill>
          <a:ln w="19050">
            <a:solidFill>
              <a:srgbClr val="9966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99663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rgbClr val="996633"/>
            </a:solidFill>
          </a:ln>
          <a:effectLst/>
        </c:spPr>
      </c:pivotFmt>
      <c:pivotFmt>
        <c:idx val="2"/>
        <c:spPr>
          <a:solidFill>
            <a:srgbClr val="CC6600"/>
          </a:solidFill>
          <a:ln w="19050">
            <a:solidFill>
              <a:srgbClr val="996633"/>
            </a:solidFill>
          </a:ln>
          <a:effectLst/>
        </c:spPr>
      </c:pivotFmt>
      <c:pivotFmt>
        <c:idx val="3"/>
        <c:spPr>
          <a:solidFill>
            <a:schemeClr val="accent1"/>
          </a:solidFill>
          <a:ln w="19050">
            <a:solidFill>
              <a:srgbClr val="996633"/>
            </a:solidFill>
          </a:ln>
          <a:effectLst/>
        </c:spPr>
      </c:pivotFmt>
      <c:pivotFmt>
        <c:idx val="4"/>
        <c:spPr>
          <a:solidFill>
            <a:schemeClr val="accent2"/>
          </a:solidFill>
          <a:ln w="19050">
            <a:solidFill>
              <a:srgbClr val="996633"/>
            </a:solidFill>
          </a:ln>
          <a:effectLst/>
        </c:spPr>
      </c:pivotFmt>
    </c:pivotFmts>
    <c:plotArea>
      <c:layout/>
      <c:doughnutChart>
        <c:varyColors val="1"/>
        <c:ser>
          <c:idx val="0"/>
          <c:order val="0"/>
          <c:tx>
            <c:strRef>
              <c:f>'Pivot tables'!$C$28</c:f>
              <c:strCache>
                <c:ptCount val="1"/>
                <c:pt idx="0">
                  <c:v>Total</c:v>
                </c:pt>
              </c:strCache>
            </c:strRef>
          </c:tx>
          <c:spPr>
            <a:ln>
              <a:solidFill>
                <a:srgbClr val="996633"/>
              </a:solidFill>
            </a:ln>
          </c:spPr>
          <c:dPt>
            <c:idx val="0"/>
            <c:bubble3D val="0"/>
            <c:spPr>
              <a:solidFill>
                <a:schemeClr val="accent2"/>
              </a:solidFill>
              <a:ln w="19050">
                <a:solidFill>
                  <a:srgbClr val="996633"/>
                </a:solidFill>
              </a:ln>
              <a:effectLst/>
            </c:spPr>
            <c:extLst>
              <c:ext xmlns:c16="http://schemas.microsoft.com/office/drawing/2014/chart" uri="{C3380CC4-5D6E-409C-BE32-E72D297353CC}">
                <c16:uniqueId val="{00000004-4D6D-4880-B44F-D0F312D13481}"/>
              </c:ext>
            </c:extLst>
          </c:dPt>
          <c:dPt>
            <c:idx val="1"/>
            <c:bubble3D val="0"/>
            <c:spPr>
              <a:solidFill>
                <a:schemeClr val="accent2"/>
              </a:solidFill>
              <a:ln w="19050">
                <a:solidFill>
                  <a:srgbClr val="996633"/>
                </a:solidFill>
              </a:ln>
              <a:effectLst/>
            </c:spPr>
            <c:extLst>
              <c:ext xmlns:c16="http://schemas.microsoft.com/office/drawing/2014/chart" uri="{C3380CC4-5D6E-409C-BE32-E72D297353CC}">
                <c16:uniqueId val="{00000006-4D6D-4880-B44F-D0F312D13481}"/>
              </c:ext>
            </c:extLst>
          </c:dPt>
          <c:dPt>
            <c:idx val="2"/>
            <c:bubble3D val="0"/>
            <c:spPr>
              <a:solidFill>
                <a:srgbClr val="CC6600"/>
              </a:solidFill>
              <a:ln w="19050">
                <a:solidFill>
                  <a:srgbClr val="996633"/>
                </a:solidFill>
              </a:ln>
              <a:effectLst/>
            </c:spPr>
            <c:extLst>
              <c:ext xmlns:c16="http://schemas.microsoft.com/office/drawing/2014/chart" uri="{C3380CC4-5D6E-409C-BE32-E72D297353CC}">
                <c16:uniqueId val="{00000005-4D6D-4880-B44F-D0F312D13481}"/>
              </c:ext>
            </c:extLst>
          </c:dPt>
          <c:dPt>
            <c:idx val="3"/>
            <c:bubble3D val="0"/>
            <c:spPr>
              <a:solidFill>
                <a:schemeClr val="accent2"/>
              </a:solidFill>
              <a:ln w="19050">
                <a:solidFill>
                  <a:srgbClr val="996633"/>
                </a:solidFill>
              </a:ln>
              <a:effectLst/>
            </c:spPr>
            <c:extLst>
              <c:ext xmlns:c16="http://schemas.microsoft.com/office/drawing/2014/chart" uri="{C3380CC4-5D6E-409C-BE32-E72D297353CC}">
                <c16:uniqueId val="{00000007-4D6D-4880-B44F-D0F312D13481}"/>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996633"/>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tables'!$B$29:$B$33</c:f>
              <c:strCache>
                <c:ptCount val="4"/>
                <c:pt idx="0">
                  <c:v>Central</c:v>
                </c:pt>
                <c:pt idx="1">
                  <c:v>East</c:v>
                </c:pt>
                <c:pt idx="2">
                  <c:v>South</c:v>
                </c:pt>
                <c:pt idx="3">
                  <c:v>West</c:v>
                </c:pt>
              </c:strCache>
            </c:strRef>
          </c:cat>
          <c:val>
            <c:numRef>
              <c:f>'Pivot tables'!$C$29:$C$33</c:f>
              <c:numCache>
                <c:formatCode>0%</c:formatCode>
                <c:ptCount val="4"/>
                <c:pt idx="0">
                  <c:v>0.3202691047093324</c:v>
                </c:pt>
                <c:pt idx="1">
                  <c:v>0.21739323295300525</c:v>
                </c:pt>
                <c:pt idx="2">
                  <c:v>0.13005741886197295</c:v>
                </c:pt>
                <c:pt idx="3">
                  <c:v>0.33228024347568941</c:v>
                </c:pt>
              </c:numCache>
            </c:numRef>
          </c:val>
          <c:extLst>
            <c:ext xmlns:c16="http://schemas.microsoft.com/office/drawing/2014/chart" uri="{C3380CC4-5D6E-409C-BE32-E72D297353CC}">
              <c16:uniqueId val="{00000000-4D6D-4880-B44F-D0F312D1348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540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tables!PivotTable9</c:name>
    <c:fmtId val="3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rgbClr val="D3A77B"/>
                </a:solidFill>
              </a:rPr>
              <a:t>Profit</a:t>
            </a:r>
            <a:r>
              <a:rPr lang="en-US" sz="1600" b="1" baseline="0">
                <a:solidFill>
                  <a:srgbClr val="D3A77B"/>
                </a:solidFill>
              </a:rPr>
              <a:t> Across Market</a:t>
            </a:r>
            <a:endParaRPr lang="en-US" sz="1600" b="1">
              <a:solidFill>
                <a:srgbClr val="D3A77B"/>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rgbClr val="99663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996633"/>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rgbClr val="996633"/>
            </a:solidFill>
          </a:ln>
          <a:effectLst/>
        </c:spPr>
      </c:pivotFmt>
      <c:pivotFmt>
        <c:idx val="2"/>
        <c:spPr>
          <a:solidFill>
            <a:schemeClr val="accent1"/>
          </a:solidFill>
          <a:ln w="19050">
            <a:solidFill>
              <a:srgbClr val="996633"/>
            </a:solidFill>
          </a:ln>
          <a:effectLst/>
        </c:spPr>
      </c:pivotFmt>
      <c:pivotFmt>
        <c:idx val="3"/>
        <c:spPr>
          <a:solidFill>
            <a:srgbClr val="D76213"/>
          </a:solidFill>
          <a:ln w="19050">
            <a:solidFill>
              <a:srgbClr val="996633"/>
            </a:solidFill>
          </a:ln>
          <a:effectLst/>
        </c:spPr>
      </c:pivotFmt>
      <c:pivotFmt>
        <c:idx val="4"/>
        <c:spPr>
          <a:solidFill>
            <a:schemeClr val="accent2"/>
          </a:solidFill>
          <a:ln w="19050">
            <a:solidFill>
              <a:srgbClr val="996633"/>
            </a:solidFill>
          </a:ln>
          <a:effectLst/>
        </c:spPr>
      </c:pivotFmt>
    </c:pivotFmts>
    <c:plotArea>
      <c:layout/>
      <c:doughnutChart>
        <c:varyColors val="1"/>
        <c:ser>
          <c:idx val="0"/>
          <c:order val="0"/>
          <c:tx>
            <c:strRef>
              <c:f>'Pivot tables'!$F$28</c:f>
              <c:strCache>
                <c:ptCount val="1"/>
                <c:pt idx="0">
                  <c:v>Total</c:v>
                </c:pt>
              </c:strCache>
            </c:strRef>
          </c:tx>
          <c:spPr>
            <a:ln>
              <a:solidFill>
                <a:srgbClr val="996633"/>
              </a:solidFill>
            </a:ln>
          </c:spPr>
          <c:dPt>
            <c:idx val="0"/>
            <c:bubble3D val="0"/>
            <c:spPr>
              <a:solidFill>
                <a:schemeClr val="accent2"/>
              </a:solidFill>
              <a:ln w="19050">
                <a:solidFill>
                  <a:srgbClr val="996633"/>
                </a:solidFill>
              </a:ln>
              <a:effectLst/>
            </c:spPr>
            <c:extLst>
              <c:ext xmlns:c16="http://schemas.microsoft.com/office/drawing/2014/chart" uri="{C3380CC4-5D6E-409C-BE32-E72D297353CC}">
                <c16:uniqueId val="{00000002-BF37-42F2-9E84-4BA9A22B70B5}"/>
              </c:ext>
            </c:extLst>
          </c:dPt>
          <c:dPt>
            <c:idx val="1"/>
            <c:bubble3D val="0"/>
            <c:spPr>
              <a:solidFill>
                <a:schemeClr val="accent2"/>
              </a:solidFill>
              <a:ln w="19050">
                <a:solidFill>
                  <a:srgbClr val="996633"/>
                </a:solidFill>
              </a:ln>
              <a:effectLst/>
            </c:spPr>
            <c:extLst>
              <c:ext xmlns:c16="http://schemas.microsoft.com/office/drawing/2014/chart" uri="{C3380CC4-5D6E-409C-BE32-E72D297353CC}">
                <c16:uniqueId val="{00000003-BF37-42F2-9E84-4BA9A22B70B5}"/>
              </c:ext>
            </c:extLst>
          </c:dPt>
          <c:dPt>
            <c:idx val="2"/>
            <c:bubble3D val="0"/>
            <c:spPr>
              <a:solidFill>
                <a:srgbClr val="D76213"/>
              </a:solidFill>
              <a:ln w="19050">
                <a:solidFill>
                  <a:srgbClr val="996633"/>
                </a:solidFill>
              </a:ln>
              <a:effectLst/>
            </c:spPr>
            <c:extLst>
              <c:ext xmlns:c16="http://schemas.microsoft.com/office/drawing/2014/chart" uri="{C3380CC4-5D6E-409C-BE32-E72D297353CC}">
                <c16:uniqueId val="{00000004-BF37-42F2-9E84-4BA9A22B70B5}"/>
              </c:ext>
            </c:extLst>
          </c:dPt>
          <c:dPt>
            <c:idx val="3"/>
            <c:bubble3D val="0"/>
            <c:spPr>
              <a:solidFill>
                <a:schemeClr val="accent2"/>
              </a:solidFill>
              <a:ln w="19050">
                <a:solidFill>
                  <a:srgbClr val="996633"/>
                </a:solidFill>
              </a:ln>
              <a:effectLst/>
            </c:spPr>
            <c:extLst>
              <c:ext xmlns:c16="http://schemas.microsoft.com/office/drawing/2014/chart" uri="{C3380CC4-5D6E-409C-BE32-E72D297353CC}">
                <c16:uniqueId val="{00000005-BF37-42F2-9E84-4BA9A22B70B5}"/>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996633"/>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tables'!$E$29:$E$33</c:f>
              <c:strCache>
                <c:ptCount val="4"/>
                <c:pt idx="0">
                  <c:v>Central</c:v>
                </c:pt>
                <c:pt idx="1">
                  <c:v>East</c:v>
                </c:pt>
                <c:pt idx="2">
                  <c:v>South</c:v>
                </c:pt>
                <c:pt idx="3">
                  <c:v>West</c:v>
                </c:pt>
              </c:strCache>
            </c:strRef>
          </c:cat>
          <c:val>
            <c:numRef>
              <c:f>'Pivot tables'!$F$29:$F$33</c:f>
              <c:numCache>
                <c:formatCode>0%</c:formatCode>
                <c:ptCount val="4"/>
                <c:pt idx="0">
                  <c:v>0.35609771267745799</c:v>
                </c:pt>
                <c:pt idx="1">
                  <c:v>0.22927648458273078</c:v>
                </c:pt>
                <c:pt idx="2">
                  <c:v>0.13055309356097713</c:v>
                </c:pt>
                <c:pt idx="3">
                  <c:v>0.28407270917883409</c:v>
                </c:pt>
              </c:numCache>
            </c:numRef>
          </c:val>
          <c:extLst>
            <c:ext xmlns:c16="http://schemas.microsoft.com/office/drawing/2014/chart" uri="{C3380CC4-5D6E-409C-BE32-E72D297353CC}">
              <c16:uniqueId val="{00000000-BF37-42F2-9E84-4BA9A22B70B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tables!PivotTable10</c:name>
    <c:fmtId val="17"/>
  </c:pivotSource>
  <c:chart>
    <c:title>
      <c:tx>
        <c:rich>
          <a:bodyPr rot="0" spcFirstLastPara="1" vertOverflow="ellipsis" vert="horz" wrap="square" anchor="ctr" anchorCtr="1"/>
          <a:lstStyle/>
          <a:p>
            <a:pPr>
              <a:defRPr sz="1400" b="1" i="0" u="none" strike="noStrike" kern="1200" spc="0" baseline="0">
                <a:solidFill>
                  <a:srgbClr val="D3A77B"/>
                </a:solidFill>
                <a:latin typeface="+mn-lt"/>
                <a:ea typeface="+mn-ea"/>
                <a:cs typeface="+mn-cs"/>
              </a:defRPr>
            </a:pPr>
            <a:r>
              <a:rPr lang="en-US" b="1">
                <a:solidFill>
                  <a:srgbClr val="D3A77B"/>
                </a:solidFill>
              </a:rPr>
              <a:t>Sales</a:t>
            </a:r>
            <a:r>
              <a:rPr lang="en-US" b="1" baseline="0">
                <a:solidFill>
                  <a:srgbClr val="D3A77B"/>
                </a:solidFill>
              </a:rPr>
              <a:t> and Expenses</a:t>
            </a:r>
            <a:endParaRPr lang="en-US" b="1">
              <a:solidFill>
                <a:srgbClr val="D3A77B"/>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D3A77B"/>
              </a:solidFill>
              <a:latin typeface="+mn-lt"/>
              <a:ea typeface="+mn-ea"/>
              <a:cs typeface="+mn-cs"/>
            </a:defRPr>
          </a:pPr>
          <a:endParaRPr lang="en-US"/>
        </a:p>
      </c:txPr>
    </c:title>
    <c:autoTitleDeleted val="0"/>
    <c:pivotFmts>
      <c:pivotFmt>
        <c:idx val="0"/>
        <c:spPr>
          <a:solidFill>
            <a:srgbClr val="D3A77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66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99663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7621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76213"/>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tables'!$K$28</c:f>
              <c:strCache>
                <c:ptCount val="1"/>
                <c:pt idx="0">
                  <c:v>Product Sales</c:v>
                </c:pt>
              </c:strCache>
            </c:strRef>
          </c:tx>
          <c:spPr>
            <a:solidFill>
              <a:srgbClr val="D7621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7621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tables'!$J$29:$J$41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tables'!$K$29:$K$41</c:f>
              <c:numCache>
                <c:formatCode>General</c:formatCode>
                <c:ptCount val="13"/>
                <c:pt idx="0">
                  <c:v>6744</c:v>
                </c:pt>
                <c:pt idx="1">
                  <c:v>6781</c:v>
                </c:pt>
                <c:pt idx="2">
                  <c:v>8342</c:v>
                </c:pt>
                <c:pt idx="3">
                  <c:v>8520</c:v>
                </c:pt>
                <c:pt idx="4">
                  <c:v>8665</c:v>
                </c:pt>
                <c:pt idx="5">
                  <c:v>14831</c:v>
                </c:pt>
                <c:pt idx="6">
                  <c:v>16546</c:v>
                </c:pt>
                <c:pt idx="7">
                  <c:v>17758</c:v>
                </c:pt>
                <c:pt idx="8">
                  <c:v>18888</c:v>
                </c:pt>
                <c:pt idx="9">
                  <c:v>19295</c:v>
                </c:pt>
                <c:pt idx="10">
                  <c:v>21716</c:v>
                </c:pt>
                <c:pt idx="11">
                  <c:v>24048</c:v>
                </c:pt>
                <c:pt idx="12">
                  <c:v>30761</c:v>
                </c:pt>
              </c:numCache>
            </c:numRef>
          </c:val>
          <c:extLst>
            <c:ext xmlns:c16="http://schemas.microsoft.com/office/drawing/2014/chart" uri="{C3380CC4-5D6E-409C-BE32-E72D297353CC}">
              <c16:uniqueId val="{00000006-8E1D-408E-8F16-505EA88C1FD9}"/>
            </c:ext>
          </c:extLst>
        </c:ser>
        <c:ser>
          <c:idx val="1"/>
          <c:order val="1"/>
          <c:tx>
            <c:strRef>
              <c:f>'Pivot tables'!$L$28</c:f>
              <c:strCache>
                <c:ptCount val="1"/>
                <c:pt idx="0">
                  <c:v>Product Expenses</c:v>
                </c:pt>
              </c:strCache>
            </c:strRef>
          </c:tx>
          <c:spPr>
            <a:solidFill>
              <a:srgbClr val="D3A77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D3A77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tables'!$J$29:$J$41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tables'!$L$29:$L$41</c:f>
              <c:numCache>
                <c:formatCode>General</c:formatCode>
                <c:ptCount val="13"/>
                <c:pt idx="0">
                  <c:v>4482</c:v>
                </c:pt>
                <c:pt idx="1">
                  <c:v>6652</c:v>
                </c:pt>
                <c:pt idx="2">
                  <c:v>8460</c:v>
                </c:pt>
                <c:pt idx="3">
                  <c:v>9986</c:v>
                </c:pt>
                <c:pt idx="4">
                  <c:v>7510</c:v>
                </c:pt>
                <c:pt idx="5">
                  <c:v>14480</c:v>
                </c:pt>
                <c:pt idx="6">
                  <c:v>13628</c:v>
                </c:pt>
                <c:pt idx="7">
                  <c:v>13926</c:v>
                </c:pt>
                <c:pt idx="8">
                  <c:v>15038</c:v>
                </c:pt>
                <c:pt idx="9">
                  <c:v>16092</c:v>
                </c:pt>
                <c:pt idx="10">
                  <c:v>22150</c:v>
                </c:pt>
                <c:pt idx="11">
                  <c:v>21058</c:v>
                </c:pt>
                <c:pt idx="12">
                  <c:v>23540</c:v>
                </c:pt>
              </c:numCache>
            </c:numRef>
          </c:val>
          <c:extLst>
            <c:ext xmlns:c16="http://schemas.microsoft.com/office/drawing/2014/chart" uri="{C3380CC4-5D6E-409C-BE32-E72D297353CC}">
              <c16:uniqueId val="{00000007-8E1D-408E-8F16-505EA88C1FD9}"/>
            </c:ext>
          </c:extLst>
        </c:ser>
        <c:dLbls>
          <c:dLblPos val="outEnd"/>
          <c:showLegendKey val="0"/>
          <c:showVal val="1"/>
          <c:showCatName val="0"/>
          <c:showSerName val="0"/>
          <c:showPercent val="0"/>
          <c:showBubbleSize val="0"/>
        </c:dLbls>
        <c:gapWidth val="100"/>
        <c:axId val="1734835983"/>
        <c:axId val="1734836463"/>
      </c:barChart>
      <c:catAx>
        <c:axId val="1734835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D3A77B"/>
                </a:solidFill>
                <a:latin typeface="+mn-lt"/>
                <a:ea typeface="+mn-ea"/>
                <a:cs typeface="+mn-cs"/>
              </a:defRPr>
            </a:pPr>
            <a:endParaRPr lang="en-US"/>
          </a:p>
        </c:txPr>
        <c:crossAx val="1734836463"/>
        <c:crosses val="autoZero"/>
        <c:auto val="1"/>
        <c:lblAlgn val="ctr"/>
        <c:lblOffset val="100"/>
        <c:noMultiLvlLbl val="0"/>
      </c:catAx>
      <c:valAx>
        <c:axId val="1734836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835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8100"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tables!PivotTable8</c:name>
    <c:fmtId val="4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'Pivot tables'!$E$48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98-4254-BB27-B53A79A6E4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98-4254-BB27-B53A79A6E4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F98-4254-BB27-B53A79A6E40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F98-4254-BB27-B53A79A6E404}"/>
              </c:ext>
            </c:extLst>
          </c:dPt>
          <c:cat>
            <c:strRef>
              <c:f>'Pivot tables'!$D$49:$D$53</c:f>
              <c:strCache>
                <c:ptCount val="4"/>
                <c:pt idx="0">
                  <c:v>Central</c:v>
                </c:pt>
                <c:pt idx="1">
                  <c:v>East</c:v>
                </c:pt>
                <c:pt idx="2">
                  <c:v>South</c:v>
                </c:pt>
                <c:pt idx="3">
                  <c:v>West</c:v>
                </c:pt>
              </c:strCache>
            </c:strRef>
          </c:cat>
          <c:val>
            <c:numRef>
              <c:f>'Pivot tables'!$E$49:$E$53</c:f>
              <c:numCache>
                <c:formatCode>0%</c:formatCode>
                <c:ptCount val="4"/>
                <c:pt idx="0">
                  <c:v>0.31267998354436166</c:v>
                </c:pt>
                <c:pt idx="1">
                  <c:v>0.21022077981441697</c:v>
                </c:pt>
                <c:pt idx="2">
                  <c:v>0.12529140192896648</c:v>
                </c:pt>
                <c:pt idx="3">
                  <c:v>0.35180783471225485</c:v>
                </c:pt>
              </c:numCache>
            </c:numRef>
          </c:val>
          <c:extLst>
            <c:ext xmlns:c16="http://schemas.microsoft.com/office/drawing/2014/chart" uri="{C3380CC4-5D6E-409C-BE32-E72D297353CC}">
              <c16:uniqueId val="{00000000-4C02-42D8-9319-72101AEA2DD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chain dataset.xlsx]Pivot tables!PivotTable11</c:name>
    <c:fmtId val="5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tables'!$O$28</c:f>
              <c:strCache>
                <c:ptCount val="1"/>
                <c:pt idx="0">
                  <c:v>Product Sales</c:v>
                </c:pt>
              </c:strCache>
            </c:strRef>
          </c:tx>
          <c:spPr>
            <a:solidFill>
              <a:schemeClr val="accent1"/>
            </a:solidFill>
            <a:ln>
              <a:noFill/>
            </a:ln>
            <a:effectLst/>
          </c:spPr>
          <c:invertIfNegative val="0"/>
          <c:cat>
            <c:strRef>
              <c:f>'Pivot tables'!$N$29:$N$41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tables'!$O$29:$O$41</c:f>
              <c:numCache>
                <c:formatCode>General</c:formatCode>
                <c:ptCount val="13"/>
                <c:pt idx="0">
                  <c:v>6744</c:v>
                </c:pt>
                <c:pt idx="1">
                  <c:v>6781</c:v>
                </c:pt>
                <c:pt idx="2">
                  <c:v>8342</c:v>
                </c:pt>
                <c:pt idx="3">
                  <c:v>8520</c:v>
                </c:pt>
                <c:pt idx="4">
                  <c:v>8665</c:v>
                </c:pt>
                <c:pt idx="5">
                  <c:v>14831</c:v>
                </c:pt>
                <c:pt idx="6">
                  <c:v>16546</c:v>
                </c:pt>
                <c:pt idx="7">
                  <c:v>17758</c:v>
                </c:pt>
                <c:pt idx="8">
                  <c:v>18888</c:v>
                </c:pt>
                <c:pt idx="9">
                  <c:v>19295</c:v>
                </c:pt>
                <c:pt idx="10">
                  <c:v>21716</c:v>
                </c:pt>
                <c:pt idx="11">
                  <c:v>24048</c:v>
                </c:pt>
                <c:pt idx="12">
                  <c:v>30761</c:v>
                </c:pt>
              </c:numCache>
            </c:numRef>
          </c:val>
          <c:extLst>
            <c:ext xmlns:c16="http://schemas.microsoft.com/office/drawing/2014/chart" uri="{C3380CC4-5D6E-409C-BE32-E72D297353CC}">
              <c16:uniqueId val="{00000006-7926-4A58-9866-1272262939CD}"/>
            </c:ext>
          </c:extLst>
        </c:ser>
        <c:ser>
          <c:idx val="1"/>
          <c:order val="1"/>
          <c:tx>
            <c:strRef>
              <c:f>'Pivot tables'!$P$28</c:f>
              <c:strCache>
                <c:ptCount val="1"/>
                <c:pt idx="0">
                  <c:v>Product Profit</c:v>
                </c:pt>
              </c:strCache>
            </c:strRef>
          </c:tx>
          <c:spPr>
            <a:solidFill>
              <a:schemeClr val="accent2"/>
            </a:solidFill>
            <a:ln>
              <a:noFill/>
            </a:ln>
            <a:effectLst/>
          </c:spPr>
          <c:invertIfNegative val="0"/>
          <c:cat>
            <c:strRef>
              <c:f>'Pivot tables'!$N$29:$N$41</c:f>
              <c:strCache>
                <c:ptCount val="13"/>
                <c:pt idx="0">
                  <c:v>Regular Espresso</c:v>
                </c:pt>
                <c:pt idx="1">
                  <c:v>Amaretto</c:v>
                </c:pt>
                <c:pt idx="2">
                  <c:v>Mint</c:v>
                </c:pt>
                <c:pt idx="3">
                  <c:v>Green Tea</c:v>
                </c:pt>
                <c:pt idx="4">
                  <c:v>Caffe Latte</c:v>
                </c:pt>
                <c:pt idx="5">
                  <c:v>Decaf Irish Cream</c:v>
                </c:pt>
                <c:pt idx="6">
                  <c:v>Earl Grey</c:v>
                </c:pt>
                <c:pt idx="7">
                  <c:v>Darjeeling</c:v>
                </c:pt>
                <c:pt idx="8">
                  <c:v>Decaf Espresso</c:v>
                </c:pt>
                <c:pt idx="9">
                  <c:v>Chamomile</c:v>
                </c:pt>
                <c:pt idx="10">
                  <c:v>Caffe Mocha</c:v>
                </c:pt>
                <c:pt idx="11">
                  <c:v>Lemon</c:v>
                </c:pt>
                <c:pt idx="12">
                  <c:v>Colombian</c:v>
                </c:pt>
              </c:strCache>
            </c:strRef>
          </c:cat>
          <c:val>
            <c:numRef>
              <c:f>'Pivot tables'!$P$29:$P$41</c:f>
              <c:numCache>
                <c:formatCode>General</c:formatCode>
                <c:ptCount val="13"/>
                <c:pt idx="0">
                  <c:v>3438</c:v>
                </c:pt>
                <c:pt idx="1">
                  <c:v>1352</c:v>
                </c:pt>
                <c:pt idx="2">
                  <c:v>1286</c:v>
                </c:pt>
                <c:pt idx="3">
                  <c:v>89</c:v>
                </c:pt>
                <c:pt idx="4">
                  <c:v>2716</c:v>
                </c:pt>
                <c:pt idx="5">
                  <c:v>3201</c:v>
                </c:pt>
                <c:pt idx="6">
                  <c:v>5975</c:v>
                </c:pt>
                <c:pt idx="7">
                  <c:v>6976</c:v>
                </c:pt>
                <c:pt idx="8">
                  <c:v>7039</c:v>
                </c:pt>
                <c:pt idx="9">
                  <c:v>7006</c:v>
                </c:pt>
                <c:pt idx="10">
                  <c:v>4687</c:v>
                </c:pt>
                <c:pt idx="11">
                  <c:v>7614</c:v>
                </c:pt>
                <c:pt idx="12">
                  <c:v>12932</c:v>
                </c:pt>
              </c:numCache>
            </c:numRef>
          </c:val>
          <c:extLst>
            <c:ext xmlns:c16="http://schemas.microsoft.com/office/drawing/2014/chart" uri="{C3380CC4-5D6E-409C-BE32-E72D297353CC}">
              <c16:uniqueId val="{00000007-7926-4A58-9866-1272262939CD}"/>
            </c:ext>
          </c:extLst>
        </c:ser>
        <c:dLbls>
          <c:showLegendKey val="0"/>
          <c:showVal val="0"/>
          <c:showCatName val="0"/>
          <c:showSerName val="0"/>
          <c:showPercent val="0"/>
          <c:showBubbleSize val="0"/>
        </c:dLbls>
        <c:gapWidth val="219"/>
        <c:axId val="1633674528"/>
        <c:axId val="1633685568"/>
      </c:barChart>
      <c:catAx>
        <c:axId val="1633674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rgbClr val="D3A77B"/>
                </a:solidFill>
                <a:latin typeface="+mn-lt"/>
                <a:ea typeface="+mn-ea"/>
                <a:cs typeface="+mn-cs"/>
              </a:defRPr>
            </a:pPr>
            <a:endParaRPr lang="en-US"/>
          </a:p>
        </c:txPr>
        <c:crossAx val="1633685568"/>
        <c:crosses val="autoZero"/>
        <c:auto val="1"/>
        <c:lblAlgn val="ctr"/>
        <c:lblOffset val="100"/>
        <c:noMultiLvlLbl val="0"/>
      </c:catAx>
      <c:valAx>
        <c:axId val="1633685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674528"/>
        <c:crosses val="autoZero"/>
        <c:crossBetween val="between"/>
        <c:majorUnit val="1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D3A77B"/>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Map!$D$1</c:f>
              <c:strCache>
                <c:ptCount val="1"/>
                <c:pt idx="0">
                  <c:v>Sales</c:v>
                </c:pt>
              </c:strCache>
            </c:strRef>
          </c:tx>
          <c:spPr>
            <a:ln w="19050" cap="rnd">
              <a:noFill/>
              <a:round/>
            </a:ln>
            <a:effectLst/>
          </c:spPr>
          <c:marker>
            <c:symbol val="circle"/>
            <c:size val="5"/>
            <c:spPr>
              <a:solidFill>
                <a:srgbClr val="FFFF00"/>
              </a:solidFill>
              <a:ln w="0">
                <a:solidFill>
                  <a:srgbClr val="FFFF00"/>
                </a:solidFill>
              </a:ln>
              <a:effectLst/>
            </c:spPr>
          </c:marker>
          <c:dPt>
            <c:idx val="620"/>
            <c:marker>
              <c:symbol val="circle"/>
              <c:size val="5"/>
              <c:spPr>
                <a:solidFill>
                  <a:srgbClr val="FFFF00"/>
                </a:solidFill>
                <a:ln w="12700">
                  <a:solidFill>
                    <a:srgbClr val="FFFF00"/>
                  </a:solidFill>
                </a:ln>
                <a:effectLst/>
              </c:spPr>
            </c:marker>
            <c:bubble3D val="0"/>
            <c:extLst>
              <c:ext xmlns:c16="http://schemas.microsoft.com/office/drawing/2014/chart" uri="{C3380CC4-5D6E-409C-BE32-E72D297353CC}">
                <c16:uniqueId val="{00000000-7123-4653-AFBC-DB9806AC9DF3}"/>
              </c:ext>
            </c:extLst>
          </c:dPt>
          <c:xVal>
            <c:numRef>
              <c:f>Map!$A$2:$A$1063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Map!$D$2:$D$1063</c:f>
              <c:numCache>
                <c:formatCode>"$"#,##0</c:formatCode>
                <c:ptCount val="1062"/>
                <c:pt idx="0">
                  <c:v>122</c:v>
                </c:pt>
                <c:pt idx="1">
                  <c:v>123</c:v>
                </c:pt>
                <c:pt idx="2">
                  <c:v>107</c:v>
                </c:pt>
                <c:pt idx="3">
                  <c:v>94</c:v>
                </c:pt>
                <c:pt idx="4">
                  <c:v>182</c:v>
                </c:pt>
                <c:pt idx="5">
                  <c:v>43</c:v>
                </c:pt>
                <c:pt idx="6">
                  <c:v>111</c:v>
                </c:pt>
                <c:pt idx="7">
                  <c:v>66</c:v>
                </c:pt>
                <c:pt idx="8">
                  <c:v>68</c:v>
                </c:pt>
                <c:pt idx="9">
                  <c:v>99</c:v>
                </c:pt>
                <c:pt idx="10">
                  <c:v>120</c:v>
                </c:pt>
                <c:pt idx="11">
                  <c:v>114</c:v>
                </c:pt>
                <c:pt idx="12">
                  <c:v>109</c:v>
                </c:pt>
                <c:pt idx="13">
                  <c:v>144</c:v>
                </c:pt>
                <c:pt idx="14">
                  <c:v>77</c:v>
                </c:pt>
                <c:pt idx="15">
                  <c:v>120</c:v>
                </c:pt>
                <c:pt idx="16">
                  <c:v>109</c:v>
                </c:pt>
                <c:pt idx="17">
                  <c:v>118</c:v>
                </c:pt>
                <c:pt idx="18">
                  <c:v>120</c:v>
                </c:pt>
                <c:pt idx="19">
                  <c:v>119</c:v>
                </c:pt>
                <c:pt idx="20">
                  <c:v>99</c:v>
                </c:pt>
                <c:pt idx="21">
                  <c:v>205</c:v>
                </c:pt>
                <c:pt idx="22">
                  <c:v>218</c:v>
                </c:pt>
                <c:pt idx="23">
                  <c:v>92</c:v>
                </c:pt>
                <c:pt idx="24">
                  <c:v>123</c:v>
                </c:pt>
                <c:pt idx="25">
                  <c:v>92</c:v>
                </c:pt>
                <c:pt idx="26">
                  <c:v>120</c:v>
                </c:pt>
                <c:pt idx="27">
                  <c:v>164</c:v>
                </c:pt>
                <c:pt idx="28">
                  <c:v>114</c:v>
                </c:pt>
                <c:pt idx="29">
                  <c:v>124</c:v>
                </c:pt>
                <c:pt idx="30">
                  <c:v>123</c:v>
                </c:pt>
                <c:pt idx="31">
                  <c:v>125</c:v>
                </c:pt>
                <c:pt idx="32">
                  <c:v>88</c:v>
                </c:pt>
                <c:pt idx="33">
                  <c:v>81</c:v>
                </c:pt>
                <c:pt idx="34">
                  <c:v>78</c:v>
                </c:pt>
                <c:pt idx="35">
                  <c:v>88</c:v>
                </c:pt>
                <c:pt idx="36">
                  <c:v>120</c:v>
                </c:pt>
                <c:pt idx="37">
                  <c:v>121</c:v>
                </c:pt>
                <c:pt idx="38">
                  <c:v>113</c:v>
                </c:pt>
                <c:pt idx="39">
                  <c:v>109</c:v>
                </c:pt>
                <c:pt idx="40">
                  <c:v>106</c:v>
                </c:pt>
                <c:pt idx="41">
                  <c:v>141</c:v>
                </c:pt>
                <c:pt idx="42">
                  <c:v>121</c:v>
                </c:pt>
                <c:pt idx="43">
                  <c:v>121</c:v>
                </c:pt>
                <c:pt idx="44">
                  <c:v>113</c:v>
                </c:pt>
                <c:pt idx="45">
                  <c:v>109</c:v>
                </c:pt>
                <c:pt idx="46">
                  <c:v>115</c:v>
                </c:pt>
                <c:pt idx="47">
                  <c:v>90</c:v>
                </c:pt>
                <c:pt idx="48">
                  <c:v>147</c:v>
                </c:pt>
                <c:pt idx="49">
                  <c:v>99</c:v>
                </c:pt>
                <c:pt idx="50">
                  <c:v>133</c:v>
                </c:pt>
                <c:pt idx="51">
                  <c:v>112</c:v>
                </c:pt>
                <c:pt idx="52">
                  <c:v>127</c:v>
                </c:pt>
                <c:pt idx="53">
                  <c:v>145</c:v>
                </c:pt>
                <c:pt idx="54">
                  <c:v>176</c:v>
                </c:pt>
                <c:pt idx="55">
                  <c:v>127</c:v>
                </c:pt>
                <c:pt idx="56">
                  <c:v>101</c:v>
                </c:pt>
                <c:pt idx="57">
                  <c:v>133</c:v>
                </c:pt>
                <c:pt idx="58">
                  <c:v>77</c:v>
                </c:pt>
                <c:pt idx="59">
                  <c:v>85</c:v>
                </c:pt>
                <c:pt idx="60">
                  <c:v>82</c:v>
                </c:pt>
                <c:pt idx="61">
                  <c:v>122</c:v>
                </c:pt>
                <c:pt idx="62">
                  <c:v>131</c:v>
                </c:pt>
                <c:pt idx="63">
                  <c:v>118</c:v>
                </c:pt>
                <c:pt idx="64">
                  <c:v>88</c:v>
                </c:pt>
                <c:pt idx="65">
                  <c:v>118</c:v>
                </c:pt>
                <c:pt idx="66">
                  <c:v>107</c:v>
                </c:pt>
                <c:pt idx="67">
                  <c:v>160</c:v>
                </c:pt>
                <c:pt idx="68">
                  <c:v>153</c:v>
                </c:pt>
                <c:pt idx="69">
                  <c:v>139</c:v>
                </c:pt>
                <c:pt idx="70">
                  <c:v>160</c:v>
                </c:pt>
                <c:pt idx="71">
                  <c:v>131</c:v>
                </c:pt>
                <c:pt idx="72">
                  <c:v>130</c:v>
                </c:pt>
                <c:pt idx="73">
                  <c:v>131</c:v>
                </c:pt>
                <c:pt idx="74">
                  <c:v>114</c:v>
                </c:pt>
                <c:pt idx="75">
                  <c:v>100</c:v>
                </c:pt>
                <c:pt idx="76">
                  <c:v>194</c:v>
                </c:pt>
                <c:pt idx="77">
                  <c:v>46</c:v>
                </c:pt>
                <c:pt idx="78">
                  <c:v>118</c:v>
                </c:pt>
                <c:pt idx="79">
                  <c:v>70</c:v>
                </c:pt>
                <c:pt idx="80">
                  <c:v>72</c:v>
                </c:pt>
                <c:pt idx="81">
                  <c:v>106</c:v>
                </c:pt>
                <c:pt idx="82">
                  <c:v>128</c:v>
                </c:pt>
                <c:pt idx="83">
                  <c:v>121</c:v>
                </c:pt>
                <c:pt idx="84">
                  <c:v>116</c:v>
                </c:pt>
                <c:pt idx="85">
                  <c:v>153</c:v>
                </c:pt>
                <c:pt idx="86">
                  <c:v>82</c:v>
                </c:pt>
                <c:pt idx="87">
                  <c:v>128</c:v>
                </c:pt>
                <c:pt idx="88">
                  <c:v>116</c:v>
                </c:pt>
                <c:pt idx="89">
                  <c:v>126</c:v>
                </c:pt>
                <c:pt idx="90">
                  <c:v>128</c:v>
                </c:pt>
                <c:pt idx="91">
                  <c:v>127</c:v>
                </c:pt>
                <c:pt idx="92">
                  <c:v>106</c:v>
                </c:pt>
                <c:pt idx="93">
                  <c:v>218</c:v>
                </c:pt>
                <c:pt idx="94">
                  <c:v>232</c:v>
                </c:pt>
                <c:pt idx="95">
                  <c:v>98</c:v>
                </c:pt>
                <c:pt idx="96">
                  <c:v>131</c:v>
                </c:pt>
                <c:pt idx="97">
                  <c:v>98</c:v>
                </c:pt>
                <c:pt idx="98">
                  <c:v>128</c:v>
                </c:pt>
                <c:pt idx="99">
                  <c:v>175</c:v>
                </c:pt>
                <c:pt idx="100">
                  <c:v>121</c:v>
                </c:pt>
                <c:pt idx="101">
                  <c:v>132</c:v>
                </c:pt>
                <c:pt idx="102">
                  <c:v>131</c:v>
                </c:pt>
                <c:pt idx="103">
                  <c:v>133</c:v>
                </c:pt>
                <c:pt idx="104">
                  <c:v>94</c:v>
                </c:pt>
                <c:pt idx="105">
                  <c:v>86</c:v>
                </c:pt>
                <c:pt idx="106">
                  <c:v>83</c:v>
                </c:pt>
                <c:pt idx="107">
                  <c:v>94</c:v>
                </c:pt>
                <c:pt idx="108">
                  <c:v>128</c:v>
                </c:pt>
                <c:pt idx="109">
                  <c:v>129</c:v>
                </c:pt>
                <c:pt idx="110">
                  <c:v>120</c:v>
                </c:pt>
                <c:pt idx="111">
                  <c:v>116</c:v>
                </c:pt>
                <c:pt idx="112">
                  <c:v>113</c:v>
                </c:pt>
                <c:pt idx="113">
                  <c:v>150</c:v>
                </c:pt>
                <c:pt idx="114">
                  <c:v>129</c:v>
                </c:pt>
                <c:pt idx="115">
                  <c:v>129</c:v>
                </c:pt>
                <c:pt idx="116">
                  <c:v>120</c:v>
                </c:pt>
                <c:pt idx="117">
                  <c:v>116</c:v>
                </c:pt>
                <c:pt idx="118">
                  <c:v>123</c:v>
                </c:pt>
                <c:pt idx="119">
                  <c:v>96</c:v>
                </c:pt>
                <c:pt idx="120">
                  <c:v>157</c:v>
                </c:pt>
                <c:pt idx="121">
                  <c:v>106</c:v>
                </c:pt>
                <c:pt idx="122">
                  <c:v>142</c:v>
                </c:pt>
                <c:pt idx="123">
                  <c:v>119</c:v>
                </c:pt>
                <c:pt idx="124">
                  <c:v>135</c:v>
                </c:pt>
                <c:pt idx="125">
                  <c:v>155</c:v>
                </c:pt>
                <c:pt idx="126">
                  <c:v>188</c:v>
                </c:pt>
                <c:pt idx="127">
                  <c:v>135</c:v>
                </c:pt>
                <c:pt idx="128">
                  <c:v>108</c:v>
                </c:pt>
                <c:pt idx="129">
                  <c:v>142</c:v>
                </c:pt>
                <c:pt idx="130">
                  <c:v>82</c:v>
                </c:pt>
                <c:pt idx="131">
                  <c:v>91</c:v>
                </c:pt>
                <c:pt idx="132">
                  <c:v>87</c:v>
                </c:pt>
                <c:pt idx="133">
                  <c:v>130</c:v>
                </c:pt>
                <c:pt idx="134">
                  <c:v>140</c:v>
                </c:pt>
                <c:pt idx="135">
                  <c:v>126</c:v>
                </c:pt>
                <c:pt idx="136">
                  <c:v>94</c:v>
                </c:pt>
                <c:pt idx="137">
                  <c:v>126</c:v>
                </c:pt>
                <c:pt idx="138">
                  <c:v>114</c:v>
                </c:pt>
                <c:pt idx="139">
                  <c:v>171</c:v>
                </c:pt>
                <c:pt idx="140">
                  <c:v>163</c:v>
                </c:pt>
                <c:pt idx="141">
                  <c:v>148</c:v>
                </c:pt>
                <c:pt idx="142">
                  <c:v>171</c:v>
                </c:pt>
                <c:pt idx="143">
                  <c:v>140</c:v>
                </c:pt>
                <c:pt idx="144">
                  <c:v>90</c:v>
                </c:pt>
                <c:pt idx="145">
                  <c:v>174</c:v>
                </c:pt>
                <c:pt idx="146">
                  <c:v>120</c:v>
                </c:pt>
                <c:pt idx="147">
                  <c:v>118</c:v>
                </c:pt>
                <c:pt idx="148">
                  <c:v>66</c:v>
                </c:pt>
                <c:pt idx="149">
                  <c:v>187</c:v>
                </c:pt>
                <c:pt idx="150">
                  <c:v>51</c:v>
                </c:pt>
                <c:pt idx="151">
                  <c:v>58</c:v>
                </c:pt>
                <c:pt idx="152">
                  <c:v>177</c:v>
                </c:pt>
                <c:pt idx="153">
                  <c:v>142</c:v>
                </c:pt>
                <c:pt idx="154">
                  <c:v>113</c:v>
                </c:pt>
                <c:pt idx="155">
                  <c:v>144</c:v>
                </c:pt>
                <c:pt idx="156">
                  <c:v>159</c:v>
                </c:pt>
                <c:pt idx="157">
                  <c:v>92</c:v>
                </c:pt>
                <c:pt idx="158">
                  <c:v>88</c:v>
                </c:pt>
                <c:pt idx="159">
                  <c:v>124</c:v>
                </c:pt>
                <c:pt idx="160">
                  <c:v>92</c:v>
                </c:pt>
                <c:pt idx="161">
                  <c:v>70</c:v>
                </c:pt>
                <c:pt idx="162">
                  <c:v>78</c:v>
                </c:pt>
                <c:pt idx="163">
                  <c:v>80</c:v>
                </c:pt>
                <c:pt idx="164">
                  <c:v>123</c:v>
                </c:pt>
                <c:pt idx="165">
                  <c:v>43</c:v>
                </c:pt>
                <c:pt idx="166">
                  <c:v>122</c:v>
                </c:pt>
                <c:pt idx="167">
                  <c:v>56</c:v>
                </c:pt>
                <c:pt idx="168">
                  <c:v>106</c:v>
                </c:pt>
                <c:pt idx="169">
                  <c:v>74</c:v>
                </c:pt>
                <c:pt idx="170">
                  <c:v>106</c:v>
                </c:pt>
                <c:pt idx="171">
                  <c:v>78</c:v>
                </c:pt>
                <c:pt idx="172">
                  <c:v>150</c:v>
                </c:pt>
                <c:pt idx="173">
                  <c:v>120</c:v>
                </c:pt>
                <c:pt idx="174">
                  <c:v>120</c:v>
                </c:pt>
                <c:pt idx="175">
                  <c:v>99</c:v>
                </c:pt>
                <c:pt idx="176">
                  <c:v>101</c:v>
                </c:pt>
                <c:pt idx="177">
                  <c:v>99</c:v>
                </c:pt>
                <c:pt idx="178">
                  <c:v>99</c:v>
                </c:pt>
                <c:pt idx="179">
                  <c:v>99</c:v>
                </c:pt>
                <c:pt idx="180">
                  <c:v>103</c:v>
                </c:pt>
                <c:pt idx="181">
                  <c:v>116</c:v>
                </c:pt>
                <c:pt idx="182">
                  <c:v>82</c:v>
                </c:pt>
                <c:pt idx="183">
                  <c:v>85</c:v>
                </c:pt>
                <c:pt idx="184">
                  <c:v>43</c:v>
                </c:pt>
                <c:pt idx="185">
                  <c:v>106</c:v>
                </c:pt>
                <c:pt idx="186">
                  <c:v>69</c:v>
                </c:pt>
                <c:pt idx="187">
                  <c:v>58</c:v>
                </c:pt>
                <c:pt idx="188">
                  <c:v>107</c:v>
                </c:pt>
                <c:pt idx="189">
                  <c:v>103</c:v>
                </c:pt>
                <c:pt idx="190">
                  <c:v>106</c:v>
                </c:pt>
                <c:pt idx="191">
                  <c:v>82</c:v>
                </c:pt>
                <c:pt idx="192">
                  <c:v>118</c:v>
                </c:pt>
                <c:pt idx="193">
                  <c:v>131</c:v>
                </c:pt>
                <c:pt idx="194">
                  <c:v>96</c:v>
                </c:pt>
                <c:pt idx="195">
                  <c:v>185</c:v>
                </c:pt>
                <c:pt idx="196">
                  <c:v>128</c:v>
                </c:pt>
                <c:pt idx="197">
                  <c:v>126</c:v>
                </c:pt>
                <c:pt idx="198">
                  <c:v>70</c:v>
                </c:pt>
                <c:pt idx="199">
                  <c:v>199</c:v>
                </c:pt>
                <c:pt idx="200">
                  <c:v>54</c:v>
                </c:pt>
                <c:pt idx="201">
                  <c:v>62</c:v>
                </c:pt>
                <c:pt idx="202">
                  <c:v>189</c:v>
                </c:pt>
                <c:pt idx="203">
                  <c:v>151</c:v>
                </c:pt>
                <c:pt idx="204">
                  <c:v>120</c:v>
                </c:pt>
                <c:pt idx="205">
                  <c:v>153</c:v>
                </c:pt>
                <c:pt idx="206">
                  <c:v>169</c:v>
                </c:pt>
                <c:pt idx="207">
                  <c:v>98</c:v>
                </c:pt>
                <c:pt idx="208">
                  <c:v>94</c:v>
                </c:pt>
                <c:pt idx="209">
                  <c:v>132</c:v>
                </c:pt>
                <c:pt idx="210">
                  <c:v>98</c:v>
                </c:pt>
                <c:pt idx="211">
                  <c:v>75</c:v>
                </c:pt>
                <c:pt idx="212">
                  <c:v>83</c:v>
                </c:pt>
                <c:pt idx="213">
                  <c:v>85</c:v>
                </c:pt>
                <c:pt idx="214">
                  <c:v>131</c:v>
                </c:pt>
                <c:pt idx="215">
                  <c:v>46</c:v>
                </c:pt>
                <c:pt idx="216">
                  <c:v>130</c:v>
                </c:pt>
                <c:pt idx="217">
                  <c:v>60</c:v>
                </c:pt>
                <c:pt idx="218">
                  <c:v>113</c:v>
                </c:pt>
                <c:pt idx="219">
                  <c:v>79</c:v>
                </c:pt>
                <c:pt idx="220">
                  <c:v>113</c:v>
                </c:pt>
                <c:pt idx="221">
                  <c:v>83</c:v>
                </c:pt>
                <c:pt idx="222">
                  <c:v>160</c:v>
                </c:pt>
                <c:pt idx="223">
                  <c:v>128</c:v>
                </c:pt>
                <c:pt idx="224">
                  <c:v>128</c:v>
                </c:pt>
                <c:pt idx="225">
                  <c:v>106</c:v>
                </c:pt>
                <c:pt idx="226">
                  <c:v>108</c:v>
                </c:pt>
                <c:pt idx="227">
                  <c:v>106</c:v>
                </c:pt>
                <c:pt idx="228">
                  <c:v>106</c:v>
                </c:pt>
                <c:pt idx="229">
                  <c:v>106</c:v>
                </c:pt>
                <c:pt idx="230">
                  <c:v>110</c:v>
                </c:pt>
                <c:pt idx="231">
                  <c:v>124</c:v>
                </c:pt>
                <c:pt idx="232">
                  <c:v>87</c:v>
                </c:pt>
                <c:pt idx="233">
                  <c:v>91</c:v>
                </c:pt>
                <c:pt idx="234">
                  <c:v>46</c:v>
                </c:pt>
                <c:pt idx="235">
                  <c:v>113</c:v>
                </c:pt>
                <c:pt idx="236">
                  <c:v>74</c:v>
                </c:pt>
                <c:pt idx="237">
                  <c:v>62</c:v>
                </c:pt>
                <c:pt idx="238">
                  <c:v>114</c:v>
                </c:pt>
                <c:pt idx="239">
                  <c:v>110</c:v>
                </c:pt>
                <c:pt idx="240">
                  <c:v>113</c:v>
                </c:pt>
                <c:pt idx="241">
                  <c:v>87</c:v>
                </c:pt>
                <c:pt idx="242">
                  <c:v>126</c:v>
                </c:pt>
                <c:pt idx="243">
                  <c:v>140</c:v>
                </c:pt>
                <c:pt idx="244">
                  <c:v>90</c:v>
                </c:pt>
                <c:pt idx="245">
                  <c:v>90</c:v>
                </c:pt>
                <c:pt idx="246">
                  <c:v>109</c:v>
                </c:pt>
                <c:pt idx="247">
                  <c:v>113</c:v>
                </c:pt>
                <c:pt idx="248">
                  <c:v>68</c:v>
                </c:pt>
                <c:pt idx="249">
                  <c:v>109</c:v>
                </c:pt>
                <c:pt idx="250">
                  <c:v>79</c:v>
                </c:pt>
                <c:pt idx="251">
                  <c:v>68</c:v>
                </c:pt>
                <c:pt idx="252">
                  <c:v>92</c:v>
                </c:pt>
                <c:pt idx="253">
                  <c:v>60</c:v>
                </c:pt>
                <c:pt idx="254">
                  <c:v>43</c:v>
                </c:pt>
                <c:pt idx="255">
                  <c:v>109</c:v>
                </c:pt>
                <c:pt idx="256">
                  <c:v>144</c:v>
                </c:pt>
                <c:pt idx="257">
                  <c:v>80</c:v>
                </c:pt>
                <c:pt idx="258">
                  <c:v>121</c:v>
                </c:pt>
                <c:pt idx="259">
                  <c:v>52</c:v>
                </c:pt>
                <c:pt idx="260">
                  <c:v>82</c:v>
                </c:pt>
                <c:pt idx="261">
                  <c:v>64</c:v>
                </c:pt>
                <c:pt idx="262">
                  <c:v>64</c:v>
                </c:pt>
                <c:pt idx="263">
                  <c:v>76</c:v>
                </c:pt>
                <c:pt idx="264">
                  <c:v>80</c:v>
                </c:pt>
                <c:pt idx="265">
                  <c:v>43</c:v>
                </c:pt>
                <c:pt idx="266">
                  <c:v>81</c:v>
                </c:pt>
                <c:pt idx="267">
                  <c:v>122</c:v>
                </c:pt>
                <c:pt idx="268">
                  <c:v>122</c:v>
                </c:pt>
                <c:pt idx="269">
                  <c:v>82</c:v>
                </c:pt>
                <c:pt idx="270">
                  <c:v>76</c:v>
                </c:pt>
                <c:pt idx="271">
                  <c:v>74</c:v>
                </c:pt>
                <c:pt idx="272">
                  <c:v>43</c:v>
                </c:pt>
                <c:pt idx="273">
                  <c:v>106</c:v>
                </c:pt>
                <c:pt idx="274">
                  <c:v>73</c:v>
                </c:pt>
                <c:pt idx="275">
                  <c:v>82</c:v>
                </c:pt>
                <c:pt idx="276">
                  <c:v>103</c:v>
                </c:pt>
                <c:pt idx="277">
                  <c:v>75</c:v>
                </c:pt>
                <c:pt idx="278">
                  <c:v>73</c:v>
                </c:pt>
                <c:pt idx="279">
                  <c:v>56</c:v>
                </c:pt>
                <c:pt idx="280">
                  <c:v>43</c:v>
                </c:pt>
                <c:pt idx="281">
                  <c:v>77</c:v>
                </c:pt>
                <c:pt idx="282">
                  <c:v>85</c:v>
                </c:pt>
                <c:pt idx="283">
                  <c:v>88</c:v>
                </c:pt>
                <c:pt idx="284">
                  <c:v>69</c:v>
                </c:pt>
                <c:pt idx="285">
                  <c:v>89</c:v>
                </c:pt>
                <c:pt idx="286">
                  <c:v>88</c:v>
                </c:pt>
                <c:pt idx="287">
                  <c:v>43</c:v>
                </c:pt>
                <c:pt idx="288">
                  <c:v>107</c:v>
                </c:pt>
                <c:pt idx="289">
                  <c:v>89</c:v>
                </c:pt>
                <c:pt idx="290">
                  <c:v>106</c:v>
                </c:pt>
                <c:pt idx="291">
                  <c:v>96</c:v>
                </c:pt>
                <c:pt idx="292">
                  <c:v>96</c:v>
                </c:pt>
                <c:pt idx="293">
                  <c:v>116</c:v>
                </c:pt>
                <c:pt idx="294">
                  <c:v>120</c:v>
                </c:pt>
                <c:pt idx="295">
                  <c:v>72</c:v>
                </c:pt>
                <c:pt idx="296">
                  <c:v>116</c:v>
                </c:pt>
                <c:pt idx="297">
                  <c:v>84</c:v>
                </c:pt>
                <c:pt idx="298">
                  <c:v>72</c:v>
                </c:pt>
                <c:pt idx="299">
                  <c:v>98</c:v>
                </c:pt>
                <c:pt idx="300">
                  <c:v>64</c:v>
                </c:pt>
                <c:pt idx="301">
                  <c:v>46</c:v>
                </c:pt>
                <c:pt idx="302">
                  <c:v>116</c:v>
                </c:pt>
                <c:pt idx="303">
                  <c:v>153</c:v>
                </c:pt>
                <c:pt idx="304">
                  <c:v>85</c:v>
                </c:pt>
                <c:pt idx="305">
                  <c:v>129</c:v>
                </c:pt>
                <c:pt idx="306">
                  <c:v>55</c:v>
                </c:pt>
                <c:pt idx="307">
                  <c:v>87</c:v>
                </c:pt>
                <c:pt idx="308">
                  <c:v>68</c:v>
                </c:pt>
                <c:pt idx="309">
                  <c:v>68</c:v>
                </c:pt>
                <c:pt idx="310">
                  <c:v>81</c:v>
                </c:pt>
                <c:pt idx="311">
                  <c:v>85</c:v>
                </c:pt>
                <c:pt idx="312">
                  <c:v>46</c:v>
                </c:pt>
                <c:pt idx="313">
                  <c:v>86</c:v>
                </c:pt>
                <c:pt idx="314">
                  <c:v>130</c:v>
                </c:pt>
                <c:pt idx="315">
                  <c:v>130</c:v>
                </c:pt>
                <c:pt idx="316">
                  <c:v>87</c:v>
                </c:pt>
                <c:pt idx="317">
                  <c:v>81</c:v>
                </c:pt>
                <c:pt idx="318">
                  <c:v>79</c:v>
                </c:pt>
                <c:pt idx="319">
                  <c:v>46</c:v>
                </c:pt>
                <c:pt idx="320">
                  <c:v>113</c:v>
                </c:pt>
                <c:pt idx="321">
                  <c:v>78</c:v>
                </c:pt>
                <c:pt idx="322">
                  <c:v>87</c:v>
                </c:pt>
                <c:pt idx="323">
                  <c:v>110</c:v>
                </c:pt>
                <c:pt idx="324">
                  <c:v>80</c:v>
                </c:pt>
                <c:pt idx="325">
                  <c:v>78</c:v>
                </c:pt>
                <c:pt idx="326">
                  <c:v>60</c:v>
                </c:pt>
                <c:pt idx="327">
                  <c:v>46</c:v>
                </c:pt>
                <c:pt idx="328">
                  <c:v>82</c:v>
                </c:pt>
                <c:pt idx="329">
                  <c:v>91</c:v>
                </c:pt>
                <c:pt idx="330">
                  <c:v>94</c:v>
                </c:pt>
                <c:pt idx="331">
                  <c:v>74</c:v>
                </c:pt>
                <c:pt idx="332">
                  <c:v>95</c:v>
                </c:pt>
                <c:pt idx="333">
                  <c:v>94</c:v>
                </c:pt>
                <c:pt idx="334">
                  <c:v>46</c:v>
                </c:pt>
                <c:pt idx="335">
                  <c:v>114</c:v>
                </c:pt>
                <c:pt idx="336">
                  <c:v>95</c:v>
                </c:pt>
                <c:pt idx="337">
                  <c:v>113</c:v>
                </c:pt>
                <c:pt idx="338">
                  <c:v>122</c:v>
                </c:pt>
                <c:pt idx="339">
                  <c:v>123</c:v>
                </c:pt>
                <c:pt idx="340">
                  <c:v>107</c:v>
                </c:pt>
                <c:pt idx="341">
                  <c:v>116</c:v>
                </c:pt>
                <c:pt idx="342">
                  <c:v>182</c:v>
                </c:pt>
                <c:pt idx="343">
                  <c:v>118</c:v>
                </c:pt>
                <c:pt idx="344">
                  <c:v>159</c:v>
                </c:pt>
                <c:pt idx="345">
                  <c:v>123</c:v>
                </c:pt>
                <c:pt idx="346">
                  <c:v>126</c:v>
                </c:pt>
                <c:pt idx="347">
                  <c:v>126</c:v>
                </c:pt>
                <c:pt idx="348">
                  <c:v>114</c:v>
                </c:pt>
                <c:pt idx="349">
                  <c:v>125</c:v>
                </c:pt>
                <c:pt idx="350">
                  <c:v>114</c:v>
                </c:pt>
                <c:pt idx="351">
                  <c:v>125</c:v>
                </c:pt>
                <c:pt idx="352">
                  <c:v>138</c:v>
                </c:pt>
                <c:pt idx="353">
                  <c:v>138</c:v>
                </c:pt>
                <c:pt idx="354">
                  <c:v>123</c:v>
                </c:pt>
                <c:pt idx="355">
                  <c:v>124</c:v>
                </c:pt>
                <c:pt idx="356">
                  <c:v>132</c:v>
                </c:pt>
                <c:pt idx="357">
                  <c:v>109</c:v>
                </c:pt>
                <c:pt idx="358">
                  <c:v>147</c:v>
                </c:pt>
                <c:pt idx="359">
                  <c:v>124</c:v>
                </c:pt>
                <c:pt idx="360">
                  <c:v>184</c:v>
                </c:pt>
                <c:pt idx="361">
                  <c:v>147</c:v>
                </c:pt>
                <c:pt idx="362">
                  <c:v>141</c:v>
                </c:pt>
                <c:pt idx="363">
                  <c:v>112</c:v>
                </c:pt>
                <c:pt idx="364">
                  <c:v>127</c:v>
                </c:pt>
                <c:pt idx="365">
                  <c:v>168</c:v>
                </c:pt>
                <c:pt idx="366">
                  <c:v>133</c:v>
                </c:pt>
                <c:pt idx="367">
                  <c:v>139</c:v>
                </c:pt>
                <c:pt idx="368">
                  <c:v>114</c:v>
                </c:pt>
                <c:pt idx="369">
                  <c:v>123</c:v>
                </c:pt>
                <c:pt idx="370">
                  <c:v>127</c:v>
                </c:pt>
                <c:pt idx="371">
                  <c:v>131</c:v>
                </c:pt>
                <c:pt idx="372">
                  <c:v>118</c:v>
                </c:pt>
                <c:pt idx="373">
                  <c:v>98</c:v>
                </c:pt>
                <c:pt idx="374">
                  <c:v>127</c:v>
                </c:pt>
                <c:pt idx="375">
                  <c:v>145</c:v>
                </c:pt>
                <c:pt idx="376">
                  <c:v>127</c:v>
                </c:pt>
                <c:pt idx="377">
                  <c:v>122</c:v>
                </c:pt>
                <c:pt idx="378">
                  <c:v>120</c:v>
                </c:pt>
                <c:pt idx="379">
                  <c:v>123</c:v>
                </c:pt>
                <c:pt idx="380">
                  <c:v>130</c:v>
                </c:pt>
                <c:pt idx="381">
                  <c:v>131</c:v>
                </c:pt>
                <c:pt idx="382">
                  <c:v>114</c:v>
                </c:pt>
                <c:pt idx="383">
                  <c:v>124</c:v>
                </c:pt>
                <c:pt idx="384">
                  <c:v>194</c:v>
                </c:pt>
                <c:pt idx="385">
                  <c:v>126</c:v>
                </c:pt>
                <c:pt idx="386">
                  <c:v>169</c:v>
                </c:pt>
                <c:pt idx="387">
                  <c:v>131</c:v>
                </c:pt>
                <c:pt idx="388">
                  <c:v>134</c:v>
                </c:pt>
                <c:pt idx="389">
                  <c:v>134</c:v>
                </c:pt>
                <c:pt idx="390">
                  <c:v>121</c:v>
                </c:pt>
                <c:pt idx="391">
                  <c:v>133</c:v>
                </c:pt>
                <c:pt idx="392">
                  <c:v>121</c:v>
                </c:pt>
                <c:pt idx="393">
                  <c:v>133</c:v>
                </c:pt>
                <c:pt idx="394">
                  <c:v>147</c:v>
                </c:pt>
                <c:pt idx="395">
                  <c:v>147</c:v>
                </c:pt>
                <c:pt idx="396">
                  <c:v>131</c:v>
                </c:pt>
                <c:pt idx="397">
                  <c:v>132</c:v>
                </c:pt>
                <c:pt idx="398">
                  <c:v>141</c:v>
                </c:pt>
                <c:pt idx="399">
                  <c:v>116</c:v>
                </c:pt>
                <c:pt idx="400">
                  <c:v>157</c:v>
                </c:pt>
                <c:pt idx="401">
                  <c:v>132</c:v>
                </c:pt>
                <c:pt idx="402">
                  <c:v>196</c:v>
                </c:pt>
                <c:pt idx="403">
                  <c:v>157</c:v>
                </c:pt>
                <c:pt idx="404">
                  <c:v>150</c:v>
                </c:pt>
                <c:pt idx="405">
                  <c:v>119</c:v>
                </c:pt>
                <c:pt idx="406">
                  <c:v>135</c:v>
                </c:pt>
                <c:pt idx="407">
                  <c:v>179</c:v>
                </c:pt>
                <c:pt idx="408">
                  <c:v>142</c:v>
                </c:pt>
                <c:pt idx="409">
                  <c:v>148</c:v>
                </c:pt>
                <c:pt idx="410">
                  <c:v>121</c:v>
                </c:pt>
                <c:pt idx="411">
                  <c:v>131</c:v>
                </c:pt>
                <c:pt idx="412">
                  <c:v>135</c:v>
                </c:pt>
                <c:pt idx="413">
                  <c:v>140</c:v>
                </c:pt>
                <c:pt idx="414">
                  <c:v>126</c:v>
                </c:pt>
                <c:pt idx="415">
                  <c:v>104</c:v>
                </c:pt>
                <c:pt idx="416">
                  <c:v>135</c:v>
                </c:pt>
                <c:pt idx="417">
                  <c:v>155</c:v>
                </c:pt>
                <c:pt idx="418">
                  <c:v>135</c:v>
                </c:pt>
                <c:pt idx="419">
                  <c:v>130</c:v>
                </c:pt>
                <c:pt idx="420">
                  <c:v>128</c:v>
                </c:pt>
                <c:pt idx="421">
                  <c:v>131</c:v>
                </c:pt>
                <c:pt idx="422">
                  <c:v>53</c:v>
                </c:pt>
                <c:pt idx="423">
                  <c:v>66</c:v>
                </c:pt>
                <c:pt idx="424">
                  <c:v>126</c:v>
                </c:pt>
                <c:pt idx="425">
                  <c:v>120</c:v>
                </c:pt>
                <c:pt idx="426">
                  <c:v>53</c:v>
                </c:pt>
                <c:pt idx="427">
                  <c:v>92</c:v>
                </c:pt>
                <c:pt idx="428">
                  <c:v>58</c:v>
                </c:pt>
                <c:pt idx="429">
                  <c:v>52</c:v>
                </c:pt>
                <c:pt idx="430">
                  <c:v>56</c:v>
                </c:pt>
                <c:pt idx="431">
                  <c:v>53</c:v>
                </c:pt>
                <c:pt idx="432">
                  <c:v>43</c:v>
                </c:pt>
                <c:pt idx="433">
                  <c:v>77</c:v>
                </c:pt>
                <c:pt idx="434">
                  <c:v>52</c:v>
                </c:pt>
                <c:pt idx="435">
                  <c:v>61</c:v>
                </c:pt>
                <c:pt idx="436">
                  <c:v>77</c:v>
                </c:pt>
                <c:pt idx="437">
                  <c:v>52</c:v>
                </c:pt>
                <c:pt idx="438">
                  <c:v>92</c:v>
                </c:pt>
                <c:pt idx="439">
                  <c:v>113</c:v>
                </c:pt>
                <c:pt idx="440">
                  <c:v>56</c:v>
                </c:pt>
                <c:pt idx="441">
                  <c:v>76</c:v>
                </c:pt>
                <c:pt idx="442">
                  <c:v>52</c:v>
                </c:pt>
                <c:pt idx="443">
                  <c:v>74</c:v>
                </c:pt>
                <c:pt idx="444">
                  <c:v>64</c:v>
                </c:pt>
                <c:pt idx="445">
                  <c:v>63</c:v>
                </c:pt>
                <c:pt idx="446">
                  <c:v>39</c:v>
                </c:pt>
                <c:pt idx="447">
                  <c:v>80</c:v>
                </c:pt>
                <c:pt idx="448">
                  <c:v>82</c:v>
                </c:pt>
                <c:pt idx="449">
                  <c:v>76</c:v>
                </c:pt>
                <c:pt idx="450">
                  <c:v>56</c:v>
                </c:pt>
                <c:pt idx="451">
                  <c:v>89</c:v>
                </c:pt>
                <c:pt idx="452">
                  <c:v>58</c:v>
                </c:pt>
                <c:pt idx="453">
                  <c:v>41</c:v>
                </c:pt>
                <c:pt idx="454">
                  <c:v>69</c:v>
                </c:pt>
                <c:pt idx="455">
                  <c:v>45</c:v>
                </c:pt>
                <c:pt idx="456">
                  <c:v>73</c:v>
                </c:pt>
                <c:pt idx="457">
                  <c:v>56</c:v>
                </c:pt>
                <c:pt idx="458">
                  <c:v>60</c:v>
                </c:pt>
                <c:pt idx="459">
                  <c:v>41</c:v>
                </c:pt>
                <c:pt idx="460">
                  <c:v>73</c:v>
                </c:pt>
                <c:pt idx="461">
                  <c:v>56</c:v>
                </c:pt>
                <c:pt idx="462">
                  <c:v>70</c:v>
                </c:pt>
                <c:pt idx="463">
                  <c:v>134</c:v>
                </c:pt>
                <c:pt idx="464">
                  <c:v>128</c:v>
                </c:pt>
                <c:pt idx="465">
                  <c:v>56</c:v>
                </c:pt>
                <c:pt idx="466">
                  <c:v>98</c:v>
                </c:pt>
                <c:pt idx="467">
                  <c:v>62</c:v>
                </c:pt>
                <c:pt idx="468">
                  <c:v>55</c:v>
                </c:pt>
                <c:pt idx="469">
                  <c:v>60</c:v>
                </c:pt>
                <c:pt idx="470">
                  <c:v>56</c:v>
                </c:pt>
                <c:pt idx="471">
                  <c:v>46</c:v>
                </c:pt>
                <c:pt idx="472">
                  <c:v>82</c:v>
                </c:pt>
                <c:pt idx="473">
                  <c:v>55</c:v>
                </c:pt>
                <c:pt idx="474">
                  <c:v>65</c:v>
                </c:pt>
                <c:pt idx="475">
                  <c:v>82</c:v>
                </c:pt>
                <c:pt idx="476">
                  <c:v>55</c:v>
                </c:pt>
                <c:pt idx="477">
                  <c:v>98</c:v>
                </c:pt>
                <c:pt idx="478">
                  <c:v>120</c:v>
                </c:pt>
                <c:pt idx="479">
                  <c:v>60</c:v>
                </c:pt>
                <c:pt idx="480">
                  <c:v>81</c:v>
                </c:pt>
                <c:pt idx="481">
                  <c:v>55</c:v>
                </c:pt>
                <c:pt idx="482">
                  <c:v>79</c:v>
                </c:pt>
                <c:pt idx="483">
                  <c:v>68</c:v>
                </c:pt>
                <c:pt idx="484">
                  <c:v>67</c:v>
                </c:pt>
                <c:pt idx="485">
                  <c:v>42</c:v>
                </c:pt>
                <c:pt idx="486">
                  <c:v>85</c:v>
                </c:pt>
                <c:pt idx="487">
                  <c:v>87</c:v>
                </c:pt>
                <c:pt idx="488">
                  <c:v>81</c:v>
                </c:pt>
                <c:pt idx="489">
                  <c:v>60</c:v>
                </c:pt>
                <c:pt idx="490">
                  <c:v>95</c:v>
                </c:pt>
                <c:pt idx="491">
                  <c:v>62</c:v>
                </c:pt>
                <c:pt idx="492">
                  <c:v>44</c:v>
                </c:pt>
                <c:pt idx="493">
                  <c:v>74</c:v>
                </c:pt>
                <c:pt idx="494">
                  <c:v>48</c:v>
                </c:pt>
                <c:pt idx="495">
                  <c:v>78</c:v>
                </c:pt>
                <c:pt idx="496">
                  <c:v>60</c:v>
                </c:pt>
                <c:pt idx="497">
                  <c:v>64</c:v>
                </c:pt>
                <c:pt idx="498">
                  <c:v>44</c:v>
                </c:pt>
                <c:pt idx="499">
                  <c:v>78</c:v>
                </c:pt>
                <c:pt idx="500">
                  <c:v>187</c:v>
                </c:pt>
                <c:pt idx="501">
                  <c:v>123</c:v>
                </c:pt>
                <c:pt idx="502">
                  <c:v>187</c:v>
                </c:pt>
                <c:pt idx="503">
                  <c:v>182</c:v>
                </c:pt>
                <c:pt idx="504">
                  <c:v>142</c:v>
                </c:pt>
                <c:pt idx="505">
                  <c:v>79</c:v>
                </c:pt>
                <c:pt idx="506">
                  <c:v>205</c:v>
                </c:pt>
                <c:pt idx="507">
                  <c:v>126</c:v>
                </c:pt>
                <c:pt idx="508">
                  <c:v>218</c:v>
                </c:pt>
                <c:pt idx="509">
                  <c:v>159</c:v>
                </c:pt>
                <c:pt idx="510">
                  <c:v>124</c:v>
                </c:pt>
                <c:pt idx="511">
                  <c:v>138</c:v>
                </c:pt>
                <c:pt idx="512">
                  <c:v>189</c:v>
                </c:pt>
                <c:pt idx="513">
                  <c:v>150</c:v>
                </c:pt>
                <c:pt idx="514">
                  <c:v>114</c:v>
                </c:pt>
                <c:pt idx="515">
                  <c:v>164</c:v>
                </c:pt>
                <c:pt idx="516">
                  <c:v>147</c:v>
                </c:pt>
                <c:pt idx="517">
                  <c:v>115</c:v>
                </c:pt>
                <c:pt idx="518">
                  <c:v>125</c:v>
                </c:pt>
                <c:pt idx="519">
                  <c:v>124</c:v>
                </c:pt>
                <c:pt idx="520">
                  <c:v>138</c:v>
                </c:pt>
                <c:pt idx="521">
                  <c:v>141</c:v>
                </c:pt>
                <c:pt idx="522">
                  <c:v>132</c:v>
                </c:pt>
                <c:pt idx="523">
                  <c:v>103</c:v>
                </c:pt>
                <c:pt idx="524">
                  <c:v>168</c:v>
                </c:pt>
                <c:pt idx="525">
                  <c:v>133</c:v>
                </c:pt>
                <c:pt idx="526">
                  <c:v>168</c:v>
                </c:pt>
                <c:pt idx="527">
                  <c:v>101</c:v>
                </c:pt>
                <c:pt idx="528">
                  <c:v>145</c:v>
                </c:pt>
                <c:pt idx="529">
                  <c:v>112</c:v>
                </c:pt>
                <c:pt idx="530">
                  <c:v>114</c:v>
                </c:pt>
                <c:pt idx="531">
                  <c:v>145</c:v>
                </c:pt>
                <c:pt idx="532">
                  <c:v>153</c:v>
                </c:pt>
                <c:pt idx="533">
                  <c:v>199</c:v>
                </c:pt>
                <c:pt idx="534">
                  <c:v>131</c:v>
                </c:pt>
                <c:pt idx="535">
                  <c:v>199</c:v>
                </c:pt>
                <c:pt idx="536">
                  <c:v>194</c:v>
                </c:pt>
                <c:pt idx="537">
                  <c:v>151</c:v>
                </c:pt>
                <c:pt idx="538">
                  <c:v>84</c:v>
                </c:pt>
                <c:pt idx="539">
                  <c:v>218</c:v>
                </c:pt>
                <c:pt idx="540">
                  <c:v>134</c:v>
                </c:pt>
                <c:pt idx="541">
                  <c:v>232</c:v>
                </c:pt>
                <c:pt idx="542">
                  <c:v>169</c:v>
                </c:pt>
                <c:pt idx="543">
                  <c:v>132</c:v>
                </c:pt>
                <c:pt idx="544">
                  <c:v>147</c:v>
                </c:pt>
                <c:pt idx="545">
                  <c:v>201</c:v>
                </c:pt>
                <c:pt idx="546">
                  <c:v>160</c:v>
                </c:pt>
                <c:pt idx="547">
                  <c:v>121</c:v>
                </c:pt>
                <c:pt idx="548">
                  <c:v>175</c:v>
                </c:pt>
                <c:pt idx="549">
                  <c:v>157</c:v>
                </c:pt>
                <c:pt idx="550">
                  <c:v>123</c:v>
                </c:pt>
                <c:pt idx="551">
                  <c:v>133</c:v>
                </c:pt>
                <c:pt idx="552">
                  <c:v>132</c:v>
                </c:pt>
                <c:pt idx="553">
                  <c:v>147</c:v>
                </c:pt>
                <c:pt idx="554">
                  <c:v>150</c:v>
                </c:pt>
                <c:pt idx="555">
                  <c:v>141</c:v>
                </c:pt>
                <c:pt idx="556">
                  <c:v>110</c:v>
                </c:pt>
                <c:pt idx="557">
                  <c:v>179</c:v>
                </c:pt>
                <c:pt idx="558">
                  <c:v>142</c:v>
                </c:pt>
                <c:pt idx="559">
                  <c:v>179</c:v>
                </c:pt>
                <c:pt idx="560">
                  <c:v>108</c:v>
                </c:pt>
                <c:pt idx="561">
                  <c:v>155</c:v>
                </c:pt>
                <c:pt idx="562">
                  <c:v>119</c:v>
                </c:pt>
                <c:pt idx="563">
                  <c:v>121</c:v>
                </c:pt>
                <c:pt idx="564">
                  <c:v>155</c:v>
                </c:pt>
                <c:pt idx="565">
                  <c:v>163</c:v>
                </c:pt>
                <c:pt idx="566">
                  <c:v>90</c:v>
                </c:pt>
                <c:pt idx="567">
                  <c:v>520</c:v>
                </c:pt>
                <c:pt idx="568">
                  <c:v>302</c:v>
                </c:pt>
                <c:pt idx="569">
                  <c:v>118</c:v>
                </c:pt>
                <c:pt idx="570">
                  <c:v>119</c:v>
                </c:pt>
                <c:pt idx="571">
                  <c:v>114</c:v>
                </c:pt>
                <c:pt idx="572">
                  <c:v>205</c:v>
                </c:pt>
                <c:pt idx="573">
                  <c:v>56</c:v>
                </c:pt>
                <c:pt idx="574">
                  <c:v>236</c:v>
                </c:pt>
                <c:pt idx="575">
                  <c:v>177</c:v>
                </c:pt>
                <c:pt idx="576">
                  <c:v>230</c:v>
                </c:pt>
                <c:pt idx="577">
                  <c:v>490</c:v>
                </c:pt>
                <c:pt idx="578">
                  <c:v>189</c:v>
                </c:pt>
                <c:pt idx="579">
                  <c:v>290</c:v>
                </c:pt>
                <c:pt idx="580">
                  <c:v>197</c:v>
                </c:pt>
                <c:pt idx="581">
                  <c:v>200</c:v>
                </c:pt>
                <c:pt idx="582">
                  <c:v>245</c:v>
                </c:pt>
                <c:pt idx="583">
                  <c:v>231</c:v>
                </c:pt>
                <c:pt idx="584">
                  <c:v>39</c:v>
                </c:pt>
                <c:pt idx="585">
                  <c:v>184</c:v>
                </c:pt>
                <c:pt idx="586">
                  <c:v>224</c:v>
                </c:pt>
                <c:pt idx="587">
                  <c:v>525</c:v>
                </c:pt>
                <c:pt idx="588">
                  <c:v>302</c:v>
                </c:pt>
                <c:pt idx="589">
                  <c:v>160</c:v>
                </c:pt>
                <c:pt idx="590">
                  <c:v>221</c:v>
                </c:pt>
                <c:pt idx="591">
                  <c:v>120</c:v>
                </c:pt>
                <c:pt idx="592">
                  <c:v>122</c:v>
                </c:pt>
                <c:pt idx="593">
                  <c:v>185</c:v>
                </c:pt>
                <c:pt idx="594">
                  <c:v>45</c:v>
                </c:pt>
                <c:pt idx="595">
                  <c:v>320</c:v>
                </c:pt>
                <c:pt idx="596">
                  <c:v>214</c:v>
                </c:pt>
                <c:pt idx="597">
                  <c:v>41</c:v>
                </c:pt>
                <c:pt idx="598">
                  <c:v>250</c:v>
                </c:pt>
                <c:pt idx="599">
                  <c:v>96</c:v>
                </c:pt>
                <c:pt idx="600">
                  <c:v>554</c:v>
                </c:pt>
                <c:pt idx="601">
                  <c:v>322</c:v>
                </c:pt>
                <c:pt idx="602">
                  <c:v>126</c:v>
                </c:pt>
                <c:pt idx="603">
                  <c:v>127</c:v>
                </c:pt>
                <c:pt idx="604">
                  <c:v>121</c:v>
                </c:pt>
                <c:pt idx="605">
                  <c:v>218</c:v>
                </c:pt>
                <c:pt idx="606">
                  <c:v>60</c:v>
                </c:pt>
                <c:pt idx="607">
                  <c:v>251</c:v>
                </c:pt>
                <c:pt idx="608">
                  <c:v>189</c:v>
                </c:pt>
                <c:pt idx="609">
                  <c:v>245</c:v>
                </c:pt>
                <c:pt idx="610">
                  <c:v>522</c:v>
                </c:pt>
                <c:pt idx="611">
                  <c:v>201</c:v>
                </c:pt>
                <c:pt idx="612">
                  <c:v>309</c:v>
                </c:pt>
                <c:pt idx="613">
                  <c:v>210</c:v>
                </c:pt>
                <c:pt idx="614">
                  <c:v>213</c:v>
                </c:pt>
                <c:pt idx="615">
                  <c:v>261</c:v>
                </c:pt>
                <c:pt idx="616">
                  <c:v>246</c:v>
                </c:pt>
                <c:pt idx="617">
                  <c:v>42</c:v>
                </c:pt>
                <c:pt idx="618">
                  <c:v>196</c:v>
                </c:pt>
                <c:pt idx="619">
                  <c:v>239</c:v>
                </c:pt>
                <c:pt idx="620">
                  <c:v>559</c:v>
                </c:pt>
                <c:pt idx="621">
                  <c:v>322</c:v>
                </c:pt>
                <c:pt idx="622">
                  <c:v>171</c:v>
                </c:pt>
                <c:pt idx="623">
                  <c:v>236</c:v>
                </c:pt>
                <c:pt idx="624">
                  <c:v>128</c:v>
                </c:pt>
                <c:pt idx="625">
                  <c:v>130</c:v>
                </c:pt>
                <c:pt idx="626">
                  <c:v>197</c:v>
                </c:pt>
                <c:pt idx="627">
                  <c:v>48</c:v>
                </c:pt>
                <c:pt idx="628">
                  <c:v>341</c:v>
                </c:pt>
                <c:pt idx="629">
                  <c:v>228</c:v>
                </c:pt>
                <c:pt idx="630">
                  <c:v>44</c:v>
                </c:pt>
                <c:pt idx="631">
                  <c:v>266</c:v>
                </c:pt>
                <c:pt idx="632">
                  <c:v>313</c:v>
                </c:pt>
                <c:pt idx="633">
                  <c:v>144</c:v>
                </c:pt>
                <c:pt idx="634">
                  <c:v>325</c:v>
                </c:pt>
                <c:pt idx="635">
                  <c:v>289</c:v>
                </c:pt>
                <c:pt idx="636">
                  <c:v>334</c:v>
                </c:pt>
                <c:pt idx="637">
                  <c:v>153</c:v>
                </c:pt>
                <c:pt idx="638">
                  <c:v>346</c:v>
                </c:pt>
                <c:pt idx="639">
                  <c:v>308</c:v>
                </c:pt>
                <c:pt idx="640">
                  <c:v>218</c:v>
                </c:pt>
                <c:pt idx="641">
                  <c:v>202</c:v>
                </c:pt>
                <c:pt idx="642">
                  <c:v>205</c:v>
                </c:pt>
                <c:pt idx="643">
                  <c:v>474</c:v>
                </c:pt>
                <c:pt idx="644">
                  <c:v>650</c:v>
                </c:pt>
                <c:pt idx="645">
                  <c:v>230</c:v>
                </c:pt>
                <c:pt idx="646">
                  <c:v>69</c:v>
                </c:pt>
                <c:pt idx="647">
                  <c:v>322</c:v>
                </c:pt>
                <c:pt idx="648">
                  <c:v>765</c:v>
                </c:pt>
                <c:pt idx="649">
                  <c:v>51</c:v>
                </c:pt>
                <c:pt idx="650">
                  <c:v>513</c:v>
                </c:pt>
                <c:pt idx="651">
                  <c:v>164</c:v>
                </c:pt>
                <c:pt idx="652">
                  <c:v>265</c:v>
                </c:pt>
                <c:pt idx="653">
                  <c:v>302</c:v>
                </c:pt>
                <c:pt idx="654">
                  <c:v>187</c:v>
                </c:pt>
                <c:pt idx="655">
                  <c:v>245</c:v>
                </c:pt>
                <c:pt idx="656">
                  <c:v>180</c:v>
                </c:pt>
                <c:pt idx="657">
                  <c:v>197</c:v>
                </c:pt>
                <c:pt idx="658">
                  <c:v>454</c:v>
                </c:pt>
                <c:pt idx="659">
                  <c:v>623</c:v>
                </c:pt>
                <c:pt idx="660">
                  <c:v>224</c:v>
                </c:pt>
                <c:pt idx="661">
                  <c:v>61</c:v>
                </c:pt>
                <c:pt idx="662">
                  <c:v>363</c:v>
                </c:pt>
                <c:pt idx="663">
                  <c:v>675</c:v>
                </c:pt>
                <c:pt idx="664">
                  <c:v>52</c:v>
                </c:pt>
                <c:pt idx="665">
                  <c:v>576</c:v>
                </c:pt>
                <c:pt idx="666">
                  <c:v>160</c:v>
                </c:pt>
                <c:pt idx="667">
                  <c:v>198</c:v>
                </c:pt>
                <c:pt idx="668">
                  <c:v>290</c:v>
                </c:pt>
                <c:pt idx="669">
                  <c:v>320</c:v>
                </c:pt>
                <c:pt idx="670">
                  <c:v>195</c:v>
                </c:pt>
                <c:pt idx="671">
                  <c:v>221</c:v>
                </c:pt>
                <c:pt idx="672">
                  <c:v>510</c:v>
                </c:pt>
                <c:pt idx="673">
                  <c:v>699</c:v>
                </c:pt>
                <c:pt idx="674">
                  <c:v>250</c:v>
                </c:pt>
                <c:pt idx="675">
                  <c:v>66</c:v>
                </c:pt>
                <c:pt idx="676">
                  <c:v>306</c:v>
                </c:pt>
                <c:pt idx="677">
                  <c:v>657</c:v>
                </c:pt>
                <c:pt idx="678">
                  <c:v>747</c:v>
                </c:pt>
                <c:pt idx="679">
                  <c:v>148</c:v>
                </c:pt>
                <c:pt idx="680">
                  <c:v>210</c:v>
                </c:pt>
                <c:pt idx="681">
                  <c:v>302</c:v>
                </c:pt>
                <c:pt idx="682">
                  <c:v>232</c:v>
                </c:pt>
                <c:pt idx="683">
                  <c:v>215</c:v>
                </c:pt>
                <c:pt idx="684">
                  <c:v>218</c:v>
                </c:pt>
                <c:pt idx="685">
                  <c:v>505</c:v>
                </c:pt>
                <c:pt idx="686">
                  <c:v>693</c:v>
                </c:pt>
                <c:pt idx="687">
                  <c:v>245</c:v>
                </c:pt>
                <c:pt idx="688">
                  <c:v>74</c:v>
                </c:pt>
                <c:pt idx="689">
                  <c:v>343</c:v>
                </c:pt>
                <c:pt idx="690">
                  <c:v>815</c:v>
                </c:pt>
                <c:pt idx="691">
                  <c:v>54</c:v>
                </c:pt>
                <c:pt idx="692">
                  <c:v>547</c:v>
                </c:pt>
                <c:pt idx="693">
                  <c:v>175</c:v>
                </c:pt>
                <c:pt idx="694">
                  <c:v>282</c:v>
                </c:pt>
                <c:pt idx="695">
                  <c:v>322</c:v>
                </c:pt>
                <c:pt idx="696">
                  <c:v>199</c:v>
                </c:pt>
                <c:pt idx="697">
                  <c:v>261</c:v>
                </c:pt>
                <c:pt idx="698">
                  <c:v>192</c:v>
                </c:pt>
                <c:pt idx="699">
                  <c:v>210</c:v>
                </c:pt>
                <c:pt idx="700">
                  <c:v>484</c:v>
                </c:pt>
                <c:pt idx="701">
                  <c:v>664</c:v>
                </c:pt>
                <c:pt idx="702">
                  <c:v>239</c:v>
                </c:pt>
                <c:pt idx="703">
                  <c:v>65</c:v>
                </c:pt>
                <c:pt idx="704">
                  <c:v>387</c:v>
                </c:pt>
                <c:pt idx="705">
                  <c:v>719</c:v>
                </c:pt>
                <c:pt idx="706">
                  <c:v>55</c:v>
                </c:pt>
                <c:pt idx="707">
                  <c:v>614</c:v>
                </c:pt>
                <c:pt idx="708">
                  <c:v>171</c:v>
                </c:pt>
                <c:pt idx="709">
                  <c:v>211</c:v>
                </c:pt>
                <c:pt idx="710">
                  <c:v>309</c:v>
                </c:pt>
                <c:pt idx="711">
                  <c:v>341</c:v>
                </c:pt>
                <c:pt idx="712">
                  <c:v>208</c:v>
                </c:pt>
                <c:pt idx="713">
                  <c:v>236</c:v>
                </c:pt>
                <c:pt idx="714">
                  <c:v>543</c:v>
                </c:pt>
                <c:pt idx="715">
                  <c:v>745</c:v>
                </c:pt>
                <c:pt idx="716">
                  <c:v>266</c:v>
                </c:pt>
                <c:pt idx="717">
                  <c:v>70</c:v>
                </c:pt>
                <c:pt idx="718">
                  <c:v>326</c:v>
                </c:pt>
                <c:pt idx="719">
                  <c:v>700</c:v>
                </c:pt>
                <c:pt idx="720">
                  <c:v>796</c:v>
                </c:pt>
                <c:pt idx="721">
                  <c:v>158</c:v>
                </c:pt>
                <c:pt idx="722">
                  <c:v>224</c:v>
                </c:pt>
                <c:pt idx="723">
                  <c:v>322</c:v>
                </c:pt>
                <c:pt idx="724">
                  <c:v>265</c:v>
                </c:pt>
                <c:pt idx="725">
                  <c:v>298</c:v>
                </c:pt>
                <c:pt idx="726">
                  <c:v>182</c:v>
                </c:pt>
                <c:pt idx="727">
                  <c:v>478</c:v>
                </c:pt>
                <c:pt idx="728">
                  <c:v>120</c:v>
                </c:pt>
                <c:pt idx="729">
                  <c:v>302</c:v>
                </c:pt>
                <c:pt idx="730">
                  <c:v>367</c:v>
                </c:pt>
                <c:pt idx="731">
                  <c:v>187</c:v>
                </c:pt>
                <c:pt idx="732">
                  <c:v>598</c:v>
                </c:pt>
                <c:pt idx="733">
                  <c:v>322</c:v>
                </c:pt>
                <c:pt idx="734">
                  <c:v>322</c:v>
                </c:pt>
                <c:pt idx="735">
                  <c:v>302</c:v>
                </c:pt>
                <c:pt idx="736">
                  <c:v>265</c:v>
                </c:pt>
                <c:pt idx="737">
                  <c:v>205</c:v>
                </c:pt>
                <c:pt idx="738">
                  <c:v>218</c:v>
                </c:pt>
                <c:pt idx="739">
                  <c:v>205</c:v>
                </c:pt>
                <c:pt idx="740">
                  <c:v>23</c:v>
                </c:pt>
                <c:pt idx="741">
                  <c:v>202</c:v>
                </c:pt>
                <c:pt idx="742">
                  <c:v>177</c:v>
                </c:pt>
                <c:pt idx="743">
                  <c:v>230</c:v>
                </c:pt>
                <c:pt idx="744">
                  <c:v>99</c:v>
                </c:pt>
                <c:pt idx="745">
                  <c:v>174</c:v>
                </c:pt>
                <c:pt idx="746">
                  <c:v>598</c:v>
                </c:pt>
                <c:pt idx="747">
                  <c:v>298</c:v>
                </c:pt>
                <c:pt idx="748">
                  <c:v>109</c:v>
                </c:pt>
                <c:pt idx="749">
                  <c:v>478</c:v>
                </c:pt>
                <c:pt idx="750">
                  <c:v>567</c:v>
                </c:pt>
                <c:pt idx="751">
                  <c:v>56</c:v>
                </c:pt>
                <c:pt idx="752">
                  <c:v>198</c:v>
                </c:pt>
                <c:pt idx="753">
                  <c:v>278</c:v>
                </c:pt>
                <c:pt idx="754">
                  <c:v>189</c:v>
                </c:pt>
                <c:pt idx="755">
                  <c:v>423</c:v>
                </c:pt>
                <c:pt idx="756">
                  <c:v>290</c:v>
                </c:pt>
                <c:pt idx="757">
                  <c:v>412</c:v>
                </c:pt>
                <c:pt idx="758">
                  <c:v>123</c:v>
                </c:pt>
                <c:pt idx="759">
                  <c:v>532</c:v>
                </c:pt>
                <c:pt idx="760">
                  <c:v>363</c:v>
                </c:pt>
                <c:pt idx="761">
                  <c:v>363</c:v>
                </c:pt>
                <c:pt idx="762">
                  <c:v>290</c:v>
                </c:pt>
                <c:pt idx="763">
                  <c:v>198</c:v>
                </c:pt>
                <c:pt idx="764">
                  <c:v>197</c:v>
                </c:pt>
                <c:pt idx="765">
                  <c:v>189</c:v>
                </c:pt>
                <c:pt idx="766">
                  <c:v>245</c:v>
                </c:pt>
                <c:pt idx="767">
                  <c:v>200</c:v>
                </c:pt>
                <c:pt idx="768">
                  <c:v>23</c:v>
                </c:pt>
                <c:pt idx="769">
                  <c:v>180</c:v>
                </c:pt>
                <c:pt idx="770">
                  <c:v>39</c:v>
                </c:pt>
                <c:pt idx="771">
                  <c:v>184</c:v>
                </c:pt>
                <c:pt idx="772">
                  <c:v>224</c:v>
                </c:pt>
                <c:pt idx="773">
                  <c:v>132</c:v>
                </c:pt>
                <c:pt idx="774">
                  <c:v>164</c:v>
                </c:pt>
                <c:pt idx="775">
                  <c:v>532</c:v>
                </c:pt>
                <c:pt idx="776">
                  <c:v>278</c:v>
                </c:pt>
                <c:pt idx="777">
                  <c:v>423</c:v>
                </c:pt>
                <c:pt idx="778">
                  <c:v>545</c:v>
                </c:pt>
                <c:pt idx="779">
                  <c:v>210</c:v>
                </c:pt>
                <c:pt idx="780">
                  <c:v>312</c:v>
                </c:pt>
                <c:pt idx="781">
                  <c:v>168</c:v>
                </c:pt>
                <c:pt idx="782">
                  <c:v>501</c:v>
                </c:pt>
                <c:pt idx="783">
                  <c:v>302</c:v>
                </c:pt>
                <c:pt idx="784">
                  <c:v>534</c:v>
                </c:pt>
                <c:pt idx="785">
                  <c:v>133</c:v>
                </c:pt>
                <c:pt idx="786">
                  <c:v>576</c:v>
                </c:pt>
                <c:pt idx="787">
                  <c:v>306</c:v>
                </c:pt>
                <c:pt idx="788">
                  <c:v>306</c:v>
                </c:pt>
                <c:pt idx="789">
                  <c:v>302</c:v>
                </c:pt>
                <c:pt idx="790">
                  <c:v>210</c:v>
                </c:pt>
                <c:pt idx="791">
                  <c:v>221</c:v>
                </c:pt>
                <c:pt idx="792">
                  <c:v>320</c:v>
                </c:pt>
                <c:pt idx="793">
                  <c:v>185</c:v>
                </c:pt>
                <c:pt idx="794">
                  <c:v>24</c:v>
                </c:pt>
                <c:pt idx="795">
                  <c:v>195</c:v>
                </c:pt>
                <c:pt idx="796">
                  <c:v>153</c:v>
                </c:pt>
                <c:pt idx="797">
                  <c:v>250</c:v>
                </c:pt>
                <c:pt idx="798">
                  <c:v>123</c:v>
                </c:pt>
                <c:pt idx="799">
                  <c:v>176</c:v>
                </c:pt>
                <c:pt idx="800">
                  <c:v>576</c:v>
                </c:pt>
                <c:pt idx="801">
                  <c:v>312</c:v>
                </c:pt>
                <c:pt idx="802">
                  <c:v>501</c:v>
                </c:pt>
                <c:pt idx="803">
                  <c:v>654</c:v>
                </c:pt>
                <c:pt idx="804">
                  <c:v>45</c:v>
                </c:pt>
                <c:pt idx="805">
                  <c:v>282</c:v>
                </c:pt>
                <c:pt idx="806">
                  <c:v>318</c:v>
                </c:pt>
                <c:pt idx="807">
                  <c:v>194</c:v>
                </c:pt>
                <c:pt idx="808">
                  <c:v>509</c:v>
                </c:pt>
                <c:pt idx="809">
                  <c:v>128</c:v>
                </c:pt>
                <c:pt idx="810">
                  <c:v>322</c:v>
                </c:pt>
                <c:pt idx="811">
                  <c:v>391</c:v>
                </c:pt>
                <c:pt idx="812">
                  <c:v>199</c:v>
                </c:pt>
                <c:pt idx="813">
                  <c:v>637</c:v>
                </c:pt>
                <c:pt idx="814">
                  <c:v>343</c:v>
                </c:pt>
                <c:pt idx="815">
                  <c:v>343</c:v>
                </c:pt>
                <c:pt idx="816">
                  <c:v>322</c:v>
                </c:pt>
                <c:pt idx="817">
                  <c:v>282</c:v>
                </c:pt>
                <c:pt idx="818">
                  <c:v>218</c:v>
                </c:pt>
                <c:pt idx="819">
                  <c:v>232</c:v>
                </c:pt>
                <c:pt idx="820">
                  <c:v>218</c:v>
                </c:pt>
                <c:pt idx="821">
                  <c:v>25</c:v>
                </c:pt>
                <c:pt idx="822">
                  <c:v>215</c:v>
                </c:pt>
                <c:pt idx="823">
                  <c:v>189</c:v>
                </c:pt>
                <c:pt idx="824">
                  <c:v>245</c:v>
                </c:pt>
                <c:pt idx="825">
                  <c:v>106</c:v>
                </c:pt>
                <c:pt idx="826">
                  <c:v>185</c:v>
                </c:pt>
                <c:pt idx="827">
                  <c:v>637</c:v>
                </c:pt>
                <c:pt idx="828">
                  <c:v>318</c:v>
                </c:pt>
                <c:pt idx="829">
                  <c:v>116</c:v>
                </c:pt>
                <c:pt idx="830">
                  <c:v>509</c:v>
                </c:pt>
                <c:pt idx="831">
                  <c:v>604</c:v>
                </c:pt>
                <c:pt idx="832">
                  <c:v>60</c:v>
                </c:pt>
                <c:pt idx="833">
                  <c:v>211</c:v>
                </c:pt>
                <c:pt idx="834">
                  <c:v>296</c:v>
                </c:pt>
                <c:pt idx="835">
                  <c:v>201</c:v>
                </c:pt>
                <c:pt idx="836">
                  <c:v>451</c:v>
                </c:pt>
                <c:pt idx="837">
                  <c:v>309</c:v>
                </c:pt>
                <c:pt idx="838">
                  <c:v>439</c:v>
                </c:pt>
                <c:pt idx="839">
                  <c:v>131</c:v>
                </c:pt>
                <c:pt idx="840">
                  <c:v>567</c:v>
                </c:pt>
                <c:pt idx="841">
                  <c:v>387</c:v>
                </c:pt>
                <c:pt idx="842">
                  <c:v>387</c:v>
                </c:pt>
                <c:pt idx="843">
                  <c:v>309</c:v>
                </c:pt>
                <c:pt idx="844">
                  <c:v>211</c:v>
                </c:pt>
                <c:pt idx="845">
                  <c:v>210</c:v>
                </c:pt>
                <c:pt idx="846">
                  <c:v>201</c:v>
                </c:pt>
                <c:pt idx="847">
                  <c:v>261</c:v>
                </c:pt>
                <c:pt idx="848">
                  <c:v>213</c:v>
                </c:pt>
                <c:pt idx="849">
                  <c:v>25</c:v>
                </c:pt>
                <c:pt idx="850">
                  <c:v>192</c:v>
                </c:pt>
                <c:pt idx="851">
                  <c:v>42</c:v>
                </c:pt>
                <c:pt idx="852">
                  <c:v>196</c:v>
                </c:pt>
                <c:pt idx="853">
                  <c:v>239</c:v>
                </c:pt>
                <c:pt idx="854">
                  <c:v>141</c:v>
                </c:pt>
                <c:pt idx="855">
                  <c:v>175</c:v>
                </c:pt>
                <c:pt idx="856">
                  <c:v>567</c:v>
                </c:pt>
                <c:pt idx="857">
                  <c:v>296</c:v>
                </c:pt>
                <c:pt idx="858">
                  <c:v>451</c:v>
                </c:pt>
                <c:pt idx="859">
                  <c:v>581</c:v>
                </c:pt>
                <c:pt idx="860">
                  <c:v>224</c:v>
                </c:pt>
                <c:pt idx="861">
                  <c:v>332</c:v>
                </c:pt>
                <c:pt idx="862">
                  <c:v>179</c:v>
                </c:pt>
                <c:pt idx="863">
                  <c:v>534</c:v>
                </c:pt>
                <c:pt idx="864">
                  <c:v>322</c:v>
                </c:pt>
                <c:pt idx="865">
                  <c:v>569</c:v>
                </c:pt>
                <c:pt idx="866">
                  <c:v>142</c:v>
                </c:pt>
                <c:pt idx="867">
                  <c:v>614</c:v>
                </c:pt>
                <c:pt idx="868">
                  <c:v>326</c:v>
                </c:pt>
                <c:pt idx="869">
                  <c:v>326</c:v>
                </c:pt>
                <c:pt idx="870">
                  <c:v>322</c:v>
                </c:pt>
                <c:pt idx="871">
                  <c:v>224</c:v>
                </c:pt>
                <c:pt idx="872">
                  <c:v>236</c:v>
                </c:pt>
                <c:pt idx="873">
                  <c:v>341</c:v>
                </c:pt>
                <c:pt idx="874">
                  <c:v>197</c:v>
                </c:pt>
                <c:pt idx="875">
                  <c:v>26</c:v>
                </c:pt>
                <c:pt idx="876">
                  <c:v>208</c:v>
                </c:pt>
                <c:pt idx="877">
                  <c:v>163</c:v>
                </c:pt>
                <c:pt idx="878">
                  <c:v>266</c:v>
                </c:pt>
                <c:pt idx="879">
                  <c:v>131</c:v>
                </c:pt>
                <c:pt idx="880">
                  <c:v>188</c:v>
                </c:pt>
                <c:pt idx="881">
                  <c:v>614</c:v>
                </c:pt>
                <c:pt idx="882">
                  <c:v>332</c:v>
                </c:pt>
                <c:pt idx="883">
                  <c:v>534</c:v>
                </c:pt>
                <c:pt idx="884">
                  <c:v>697</c:v>
                </c:pt>
                <c:pt idx="885">
                  <c:v>48</c:v>
                </c:pt>
                <c:pt idx="886">
                  <c:v>130</c:v>
                </c:pt>
                <c:pt idx="887">
                  <c:v>598</c:v>
                </c:pt>
                <c:pt idx="888">
                  <c:v>109</c:v>
                </c:pt>
                <c:pt idx="889">
                  <c:v>650</c:v>
                </c:pt>
                <c:pt idx="890">
                  <c:v>478</c:v>
                </c:pt>
                <c:pt idx="891">
                  <c:v>298</c:v>
                </c:pt>
                <c:pt idx="892">
                  <c:v>265</c:v>
                </c:pt>
                <c:pt idx="893">
                  <c:v>520</c:v>
                </c:pt>
                <c:pt idx="894">
                  <c:v>302</c:v>
                </c:pt>
                <c:pt idx="895">
                  <c:v>107</c:v>
                </c:pt>
                <c:pt idx="896">
                  <c:v>177</c:v>
                </c:pt>
                <c:pt idx="897">
                  <c:v>230</c:v>
                </c:pt>
                <c:pt idx="898">
                  <c:v>322</c:v>
                </c:pt>
                <c:pt idx="899">
                  <c:v>174</c:v>
                </c:pt>
                <c:pt idx="900">
                  <c:v>122</c:v>
                </c:pt>
                <c:pt idx="901">
                  <c:v>142</c:v>
                </c:pt>
                <c:pt idx="902">
                  <c:v>144</c:v>
                </c:pt>
                <c:pt idx="903">
                  <c:v>111</c:v>
                </c:pt>
                <c:pt idx="904">
                  <c:v>167</c:v>
                </c:pt>
                <c:pt idx="905">
                  <c:v>51</c:v>
                </c:pt>
                <c:pt idx="906">
                  <c:v>52</c:v>
                </c:pt>
                <c:pt idx="907">
                  <c:v>236</c:v>
                </c:pt>
                <c:pt idx="908">
                  <c:v>298</c:v>
                </c:pt>
                <c:pt idx="909">
                  <c:v>313</c:v>
                </c:pt>
                <c:pt idx="910">
                  <c:v>367</c:v>
                </c:pt>
                <c:pt idx="911">
                  <c:v>205</c:v>
                </c:pt>
                <c:pt idx="912">
                  <c:v>298</c:v>
                </c:pt>
                <c:pt idx="913">
                  <c:v>109</c:v>
                </c:pt>
                <c:pt idx="914">
                  <c:v>598</c:v>
                </c:pt>
                <c:pt idx="915">
                  <c:v>53</c:v>
                </c:pt>
                <c:pt idx="916">
                  <c:v>478</c:v>
                </c:pt>
                <c:pt idx="917">
                  <c:v>21</c:v>
                </c:pt>
                <c:pt idx="918">
                  <c:v>56</c:v>
                </c:pt>
                <c:pt idx="919">
                  <c:v>146</c:v>
                </c:pt>
                <c:pt idx="920">
                  <c:v>532</c:v>
                </c:pt>
                <c:pt idx="921">
                  <c:v>116</c:v>
                </c:pt>
                <c:pt idx="922">
                  <c:v>623</c:v>
                </c:pt>
                <c:pt idx="923">
                  <c:v>423</c:v>
                </c:pt>
                <c:pt idx="924">
                  <c:v>289</c:v>
                </c:pt>
                <c:pt idx="925">
                  <c:v>198</c:v>
                </c:pt>
                <c:pt idx="926">
                  <c:v>490</c:v>
                </c:pt>
                <c:pt idx="927">
                  <c:v>290</c:v>
                </c:pt>
                <c:pt idx="928">
                  <c:v>184</c:v>
                </c:pt>
                <c:pt idx="929">
                  <c:v>224</c:v>
                </c:pt>
                <c:pt idx="930">
                  <c:v>363</c:v>
                </c:pt>
                <c:pt idx="931">
                  <c:v>150</c:v>
                </c:pt>
                <c:pt idx="932">
                  <c:v>128</c:v>
                </c:pt>
                <c:pt idx="933">
                  <c:v>156</c:v>
                </c:pt>
                <c:pt idx="934">
                  <c:v>39</c:v>
                </c:pt>
                <c:pt idx="935">
                  <c:v>231</c:v>
                </c:pt>
                <c:pt idx="936">
                  <c:v>289</c:v>
                </c:pt>
                <c:pt idx="937">
                  <c:v>325</c:v>
                </c:pt>
                <c:pt idx="938">
                  <c:v>412</c:v>
                </c:pt>
                <c:pt idx="939">
                  <c:v>200</c:v>
                </c:pt>
                <c:pt idx="940">
                  <c:v>278</c:v>
                </c:pt>
                <c:pt idx="941">
                  <c:v>532</c:v>
                </c:pt>
                <c:pt idx="942">
                  <c:v>423</c:v>
                </c:pt>
                <c:pt idx="943">
                  <c:v>197</c:v>
                </c:pt>
                <c:pt idx="944">
                  <c:v>32</c:v>
                </c:pt>
                <c:pt idx="945">
                  <c:v>245</c:v>
                </c:pt>
                <c:pt idx="946">
                  <c:v>192</c:v>
                </c:pt>
                <c:pt idx="947">
                  <c:v>576</c:v>
                </c:pt>
                <c:pt idx="948">
                  <c:v>102</c:v>
                </c:pt>
                <c:pt idx="949">
                  <c:v>699</c:v>
                </c:pt>
                <c:pt idx="950">
                  <c:v>501</c:v>
                </c:pt>
                <c:pt idx="951">
                  <c:v>322</c:v>
                </c:pt>
                <c:pt idx="952">
                  <c:v>210</c:v>
                </c:pt>
                <c:pt idx="953">
                  <c:v>525</c:v>
                </c:pt>
                <c:pt idx="954">
                  <c:v>302</c:v>
                </c:pt>
                <c:pt idx="955">
                  <c:v>153</c:v>
                </c:pt>
                <c:pt idx="956">
                  <c:v>250</c:v>
                </c:pt>
                <c:pt idx="957">
                  <c:v>306</c:v>
                </c:pt>
                <c:pt idx="958">
                  <c:v>176</c:v>
                </c:pt>
                <c:pt idx="959">
                  <c:v>139</c:v>
                </c:pt>
                <c:pt idx="960">
                  <c:v>176</c:v>
                </c:pt>
                <c:pt idx="961">
                  <c:v>41</c:v>
                </c:pt>
                <c:pt idx="962">
                  <c:v>214</c:v>
                </c:pt>
                <c:pt idx="963">
                  <c:v>322</c:v>
                </c:pt>
                <c:pt idx="964">
                  <c:v>289</c:v>
                </c:pt>
                <c:pt idx="965">
                  <c:v>534</c:v>
                </c:pt>
                <c:pt idx="966">
                  <c:v>185</c:v>
                </c:pt>
                <c:pt idx="967">
                  <c:v>312</c:v>
                </c:pt>
                <c:pt idx="968">
                  <c:v>576</c:v>
                </c:pt>
                <c:pt idx="969">
                  <c:v>501</c:v>
                </c:pt>
                <c:pt idx="970">
                  <c:v>221</c:v>
                </c:pt>
                <c:pt idx="971">
                  <c:v>31</c:v>
                </c:pt>
                <c:pt idx="972">
                  <c:v>320</c:v>
                </c:pt>
                <c:pt idx="973">
                  <c:v>45</c:v>
                </c:pt>
                <c:pt idx="974">
                  <c:v>139</c:v>
                </c:pt>
                <c:pt idx="975">
                  <c:v>637</c:v>
                </c:pt>
                <c:pt idx="976">
                  <c:v>116</c:v>
                </c:pt>
                <c:pt idx="977">
                  <c:v>693</c:v>
                </c:pt>
                <c:pt idx="978">
                  <c:v>509</c:v>
                </c:pt>
                <c:pt idx="979">
                  <c:v>318</c:v>
                </c:pt>
                <c:pt idx="980">
                  <c:v>282</c:v>
                </c:pt>
                <c:pt idx="981">
                  <c:v>554</c:v>
                </c:pt>
                <c:pt idx="982">
                  <c:v>322</c:v>
                </c:pt>
                <c:pt idx="983">
                  <c:v>114</c:v>
                </c:pt>
                <c:pt idx="984">
                  <c:v>189</c:v>
                </c:pt>
                <c:pt idx="985">
                  <c:v>245</c:v>
                </c:pt>
                <c:pt idx="986">
                  <c:v>343</c:v>
                </c:pt>
                <c:pt idx="987">
                  <c:v>185</c:v>
                </c:pt>
                <c:pt idx="988">
                  <c:v>130</c:v>
                </c:pt>
                <c:pt idx="989">
                  <c:v>151</c:v>
                </c:pt>
                <c:pt idx="990">
                  <c:v>153</c:v>
                </c:pt>
                <c:pt idx="991">
                  <c:v>118</c:v>
                </c:pt>
                <c:pt idx="992">
                  <c:v>178</c:v>
                </c:pt>
                <c:pt idx="993">
                  <c:v>54</c:v>
                </c:pt>
                <c:pt idx="994">
                  <c:v>55</c:v>
                </c:pt>
                <c:pt idx="995">
                  <c:v>251</c:v>
                </c:pt>
                <c:pt idx="996">
                  <c:v>318</c:v>
                </c:pt>
                <c:pt idx="997">
                  <c:v>334</c:v>
                </c:pt>
                <c:pt idx="998">
                  <c:v>391</c:v>
                </c:pt>
                <c:pt idx="999">
                  <c:v>218</c:v>
                </c:pt>
                <c:pt idx="1000">
                  <c:v>318</c:v>
                </c:pt>
                <c:pt idx="1001">
                  <c:v>116</c:v>
                </c:pt>
                <c:pt idx="1002">
                  <c:v>637</c:v>
                </c:pt>
                <c:pt idx="1003">
                  <c:v>56</c:v>
                </c:pt>
                <c:pt idx="1004">
                  <c:v>509</c:v>
                </c:pt>
                <c:pt idx="1005">
                  <c:v>22</c:v>
                </c:pt>
                <c:pt idx="1006">
                  <c:v>60</c:v>
                </c:pt>
                <c:pt idx="1007">
                  <c:v>156</c:v>
                </c:pt>
                <c:pt idx="1008">
                  <c:v>567</c:v>
                </c:pt>
                <c:pt idx="1009">
                  <c:v>124</c:v>
                </c:pt>
                <c:pt idx="1010">
                  <c:v>664</c:v>
                </c:pt>
                <c:pt idx="1011">
                  <c:v>451</c:v>
                </c:pt>
                <c:pt idx="1012">
                  <c:v>308</c:v>
                </c:pt>
                <c:pt idx="1013">
                  <c:v>211</c:v>
                </c:pt>
                <c:pt idx="1014">
                  <c:v>522</c:v>
                </c:pt>
                <c:pt idx="1015">
                  <c:v>309</c:v>
                </c:pt>
                <c:pt idx="1016">
                  <c:v>196</c:v>
                </c:pt>
                <c:pt idx="1017">
                  <c:v>239</c:v>
                </c:pt>
                <c:pt idx="1018">
                  <c:v>387</c:v>
                </c:pt>
                <c:pt idx="1019">
                  <c:v>160</c:v>
                </c:pt>
                <c:pt idx="1020">
                  <c:v>136</c:v>
                </c:pt>
                <c:pt idx="1021">
                  <c:v>166</c:v>
                </c:pt>
                <c:pt idx="1022">
                  <c:v>42</c:v>
                </c:pt>
                <c:pt idx="1023">
                  <c:v>246</c:v>
                </c:pt>
                <c:pt idx="1024">
                  <c:v>308</c:v>
                </c:pt>
                <c:pt idx="1025">
                  <c:v>346</c:v>
                </c:pt>
                <c:pt idx="1026">
                  <c:v>439</c:v>
                </c:pt>
                <c:pt idx="1027">
                  <c:v>213</c:v>
                </c:pt>
                <c:pt idx="1028">
                  <c:v>296</c:v>
                </c:pt>
                <c:pt idx="1029">
                  <c:v>567</c:v>
                </c:pt>
                <c:pt idx="1030">
                  <c:v>451</c:v>
                </c:pt>
                <c:pt idx="1031">
                  <c:v>210</c:v>
                </c:pt>
                <c:pt idx="1032">
                  <c:v>34</c:v>
                </c:pt>
                <c:pt idx="1033">
                  <c:v>261</c:v>
                </c:pt>
                <c:pt idx="1034">
                  <c:v>205</c:v>
                </c:pt>
                <c:pt idx="1035">
                  <c:v>614</c:v>
                </c:pt>
                <c:pt idx="1036">
                  <c:v>109</c:v>
                </c:pt>
                <c:pt idx="1037">
                  <c:v>745</c:v>
                </c:pt>
                <c:pt idx="1038">
                  <c:v>534</c:v>
                </c:pt>
                <c:pt idx="1039">
                  <c:v>343</c:v>
                </c:pt>
                <c:pt idx="1040">
                  <c:v>224</c:v>
                </c:pt>
                <c:pt idx="1041">
                  <c:v>559</c:v>
                </c:pt>
                <c:pt idx="1042">
                  <c:v>322</c:v>
                </c:pt>
                <c:pt idx="1043">
                  <c:v>163</c:v>
                </c:pt>
                <c:pt idx="1044">
                  <c:v>266</c:v>
                </c:pt>
                <c:pt idx="1045">
                  <c:v>326</c:v>
                </c:pt>
                <c:pt idx="1046">
                  <c:v>188</c:v>
                </c:pt>
                <c:pt idx="1047">
                  <c:v>148</c:v>
                </c:pt>
                <c:pt idx="1048">
                  <c:v>188</c:v>
                </c:pt>
                <c:pt idx="1049">
                  <c:v>44</c:v>
                </c:pt>
                <c:pt idx="1050">
                  <c:v>228</c:v>
                </c:pt>
                <c:pt idx="1051">
                  <c:v>343</c:v>
                </c:pt>
                <c:pt idx="1052">
                  <c:v>308</c:v>
                </c:pt>
                <c:pt idx="1053">
                  <c:v>569</c:v>
                </c:pt>
                <c:pt idx="1054">
                  <c:v>197</c:v>
                </c:pt>
                <c:pt idx="1055">
                  <c:v>332</c:v>
                </c:pt>
                <c:pt idx="1056">
                  <c:v>614</c:v>
                </c:pt>
                <c:pt idx="1057">
                  <c:v>534</c:v>
                </c:pt>
                <c:pt idx="1058">
                  <c:v>236</c:v>
                </c:pt>
                <c:pt idx="1059">
                  <c:v>33</c:v>
                </c:pt>
                <c:pt idx="1060">
                  <c:v>341</c:v>
                </c:pt>
                <c:pt idx="1061">
                  <c:v>48</c:v>
                </c:pt>
              </c:numCache>
            </c:numRef>
          </c:yVal>
          <c:smooth val="0"/>
          <c:extLst>
            <c:ext xmlns:c16="http://schemas.microsoft.com/office/drawing/2014/chart" uri="{C3380CC4-5D6E-409C-BE32-E72D297353CC}">
              <c16:uniqueId val="{00000001-7123-4653-AFBC-DB9806AC9DF3}"/>
            </c:ext>
          </c:extLst>
        </c:ser>
        <c:ser>
          <c:idx val="1"/>
          <c:order val="1"/>
          <c:tx>
            <c:strRef>
              <c:f>Map!$F$1</c:f>
              <c:strCache>
                <c:ptCount val="1"/>
                <c:pt idx="0">
                  <c:v> Profit </c:v>
                </c:pt>
              </c:strCache>
            </c:strRef>
          </c:tx>
          <c:spPr>
            <a:ln w="19050" cap="rnd">
              <a:noFill/>
              <a:round/>
            </a:ln>
            <a:effectLst/>
          </c:spPr>
          <c:marker>
            <c:symbol val="circle"/>
            <c:size val="5"/>
            <c:spPr>
              <a:solidFill>
                <a:schemeClr val="accent2"/>
              </a:solidFill>
              <a:ln w="9525">
                <a:solidFill>
                  <a:schemeClr val="accent2"/>
                </a:solidFill>
              </a:ln>
              <a:effectLst/>
            </c:spPr>
          </c:marker>
          <c:xVal>
            <c:numRef>
              <c:f>Map!$A$2:$A$1063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Map!$F$2:$F$1063</c:f>
              <c:numCache>
                <c:formatCode>_("$"* #,##0_);_("$"* \(#,##0\);_("$"* "-"??_);_(@_)</c:formatCode>
                <c:ptCount val="1062"/>
                <c:pt idx="0">
                  <c:v>-5</c:v>
                </c:pt>
                <c:pt idx="1">
                  <c:v>26</c:v>
                </c:pt>
                <c:pt idx="2">
                  <c:v>28</c:v>
                </c:pt>
                <c:pt idx="3">
                  <c:v>35</c:v>
                </c:pt>
                <c:pt idx="4">
                  <c:v>56</c:v>
                </c:pt>
                <c:pt idx="5">
                  <c:v>31</c:v>
                </c:pt>
                <c:pt idx="6">
                  <c:v>21</c:v>
                </c:pt>
                <c:pt idx="7">
                  <c:v>21</c:v>
                </c:pt>
                <c:pt idx="8">
                  <c:v>7</c:v>
                </c:pt>
                <c:pt idx="9">
                  <c:v>37</c:v>
                </c:pt>
                <c:pt idx="10">
                  <c:v>33</c:v>
                </c:pt>
                <c:pt idx="11">
                  <c:v>24</c:v>
                </c:pt>
                <c:pt idx="12">
                  <c:v>-7</c:v>
                </c:pt>
                <c:pt idx="13">
                  <c:v>1</c:v>
                </c:pt>
                <c:pt idx="14">
                  <c:v>-2</c:v>
                </c:pt>
                <c:pt idx="15">
                  <c:v>12</c:v>
                </c:pt>
                <c:pt idx="16">
                  <c:v>-6</c:v>
                </c:pt>
                <c:pt idx="17">
                  <c:v>45</c:v>
                </c:pt>
                <c:pt idx="18">
                  <c:v>33</c:v>
                </c:pt>
                <c:pt idx="19">
                  <c:v>47</c:v>
                </c:pt>
                <c:pt idx="20">
                  <c:v>36</c:v>
                </c:pt>
                <c:pt idx="21">
                  <c:v>64</c:v>
                </c:pt>
                <c:pt idx="22">
                  <c:v>76</c:v>
                </c:pt>
                <c:pt idx="23">
                  <c:v>26</c:v>
                </c:pt>
                <c:pt idx="24">
                  <c:v>48</c:v>
                </c:pt>
                <c:pt idx="25">
                  <c:v>27</c:v>
                </c:pt>
                <c:pt idx="26">
                  <c:v>-8</c:v>
                </c:pt>
                <c:pt idx="27">
                  <c:v>44</c:v>
                </c:pt>
                <c:pt idx="28">
                  <c:v>31</c:v>
                </c:pt>
                <c:pt idx="29">
                  <c:v>15</c:v>
                </c:pt>
                <c:pt idx="30">
                  <c:v>48</c:v>
                </c:pt>
                <c:pt idx="31">
                  <c:v>29</c:v>
                </c:pt>
                <c:pt idx="32">
                  <c:v>31</c:v>
                </c:pt>
                <c:pt idx="33">
                  <c:v>27</c:v>
                </c:pt>
                <c:pt idx="34">
                  <c:v>28</c:v>
                </c:pt>
                <c:pt idx="35">
                  <c:v>30</c:v>
                </c:pt>
                <c:pt idx="36">
                  <c:v>34</c:v>
                </c:pt>
                <c:pt idx="37">
                  <c:v>14</c:v>
                </c:pt>
                <c:pt idx="38">
                  <c:v>30</c:v>
                </c:pt>
                <c:pt idx="39">
                  <c:v>20</c:v>
                </c:pt>
                <c:pt idx="40">
                  <c:v>-8</c:v>
                </c:pt>
                <c:pt idx="41">
                  <c:v>49</c:v>
                </c:pt>
                <c:pt idx="42">
                  <c:v>13</c:v>
                </c:pt>
                <c:pt idx="43">
                  <c:v>13</c:v>
                </c:pt>
                <c:pt idx="44">
                  <c:v>30</c:v>
                </c:pt>
                <c:pt idx="45">
                  <c:v>20</c:v>
                </c:pt>
                <c:pt idx="46">
                  <c:v>44</c:v>
                </c:pt>
                <c:pt idx="47">
                  <c:v>33</c:v>
                </c:pt>
                <c:pt idx="48">
                  <c:v>1</c:v>
                </c:pt>
                <c:pt idx="49">
                  <c:v>30</c:v>
                </c:pt>
                <c:pt idx="50">
                  <c:v>52</c:v>
                </c:pt>
                <c:pt idx="51">
                  <c:v>-6</c:v>
                </c:pt>
                <c:pt idx="52">
                  <c:v>29</c:v>
                </c:pt>
                <c:pt idx="53">
                  <c:v>23</c:v>
                </c:pt>
                <c:pt idx="54">
                  <c:v>50</c:v>
                </c:pt>
                <c:pt idx="55">
                  <c:v>28</c:v>
                </c:pt>
                <c:pt idx="56">
                  <c:v>24</c:v>
                </c:pt>
                <c:pt idx="57">
                  <c:v>53</c:v>
                </c:pt>
                <c:pt idx="58">
                  <c:v>27</c:v>
                </c:pt>
                <c:pt idx="59">
                  <c:v>31</c:v>
                </c:pt>
                <c:pt idx="60">
                  <c:v>28</c:v>
                </c:pt>
                <c:pt idx="61">
                  <c:v>28</c:v>
                </c:pt>
                <c:pt idx="62">
                  <c:v>-3</c:v>
                </c:pt>
                <c:pt idx="63">
                  <c:v>-5</c:v>
                </c:pt>
                <c:pt idx="64">
                  <c:v>1</c:v>
                </c:pt>
                <c:pt idx="65">
                  <c:v>-5</c:v>
                </c:pt>
                <c:pt idx="66">
                  <c:v>30</c:v>
                </c:pt>
                <c:pt idx="67">
                  <c:v>16</c:v>
                </c:pt>
                <c:pt idx="68">
                  <c:v>27</c:v>
                </c:pt>
                <c:pt idx="69">
                  <c:v>36</c:v>
                </c:pt>
                <c:pt idx="70">
                  <c:v>17</c:v>
                </c:pt>
                <c:pt idx="71">
                  <c:v>-3</c:v>
                </c:pt>
                <c:pt idx="72">
                  <c:v>-7</c:v>
                </c:pt>
                <c:pt idx="73">
                  <c:v>39</c:v>
                </c:pt>
                <c:pt idx="74">
                  <c:v>42</c:v>
                </c:pt>
                <c:pt idx="75">
                  <c:v>52</c:v>
                </c:pt>
                <c:pt idx="76">
                  <c:v>83</c:v>
                </c:pt>
                <c:pt idx="77">
                  <c:v>46</c:v>
                </c:pt>
                <c:pt idx="78">
                  <c:v>31</c:v>
                </c:pt>
                <c:pt idx="79">
                  <c:v>31</c:v>
                </c:pt>
                <c:pt idx="80">
                  <c:v>10</c:v>
                </c:pt>
                <c:pt idx="81">
                  <c:v>55</c:v>
                </c:pt>
                <c:pt idx="82">
                  <c:v>49</c:v>
                </c:pt>
                <c:pt idx="83">
                  <c:v>36</c:v>
                </c:pt>
                <c:pt idx="84">
                  <c:v>-10</c:v>
                </c:pt>
                <c:pt idx="85">
                  <c:v>1</c:v>
                </c:pt>
                <c:pt idx="86">
                  <c:v>-3</c:v>
                </c:pt>
                <c:pt idx="87">
                  <c:v>18</c:v>
                </c:pt>
                <c:pt idx="88">
                  <c:v>-9</c:v>
                </c:pt>
                <c:pt idx="89">
                  <c:v>67</c:v>
                </c:pt>
                <c:pt idx="90">
                  <c:v>49</c:v>
                </c:pt>
                <c:pt idx="91">
                  <c:v>70</c:v>
                </c:pt>
                <c:pt idx="92">
                  <c:v>53</c:v>
                </c:pt>
                <c:pt idx="93">
                  <c:v>95</c:v>
                </c:pt>
                <c:pt idx="94">
                  <c:v>113</c:v>
                </c:pt>
                <c:pt idx="95">
                  <c:v>39</c:v>
                </c:pt>
                <c:pt idx="96">
                  <c:v>71</c:v>
                </c:pt>
                <c:pt idx="97">
                  <c:v>40</c:v>
                </c:pt>
                <c:pt idx="98">
                  <c:v>-12</c:v>
                </c:pt>
                <c:pt idx="99">
                  <c:v>65</c:v>
                </c:pt>
                <c:pt idx="100">
                  <c:v>46</c:v>
                </c:pt>
                <c:pt idx="101">
                  <c:v>22</c:v>
                </c:pt>
                <c:pt idx="102">
                  <c:v>71</c:v>
                </c:pt>
                <c:pt idx="103">
                  <c:v>43</c:v>
                </c:pt>
                <c:pt idx="104">
                  <c:v>46</c:v>
                </c:pt>
                <c:pt idx="105">
                  <c:v>40</c:v>
                </c:pt>
                <c:pt idx="106">
                  <c:v>42</c:v>
                </c:pt>
                <c:pt idx="107">
                  <c:v>45</c:v>
                </c:pt>
                <c:pt idx="108">
                  <c:v>50</c:v>
                </c:pt>
                <c:pt idx="109">
                  <c:v>21</c:v>
                </c:pt>
                <c:pt idx="110">
                  <c:v>45</c:v>
                </c:pt>
                <c:pt idx="111">
                  <c:v>30</c:v>
                </c:pt>
                <c:pt idx="112">
                  <c:v>-12</c:v>
                </c:pt>
                <c:pt idx="113">
                  <c:v>73</c:v>
                </c:pt>
                <c:pt idx="114">
                  <c:v>19</c:v>
                </c:pt>
                <c:pt idx="115">
                  <c:v>19</c:v>
                </c:pt>
                <c:pt idx="116">
                  <c:v>45</c:v>
                </c:pt>
                <c:pt idx="117">
                  <c:v>30</c:v>
                </c:pt>
                <c:pt idx="118">
                  <c:v>65</c:v>
                </c:pt>
                <c:pt idx="119">
                  <c:v>49</c:v>
                </c:pt>
                <c:pt idx="120">
                  <c:v>1</c:v>
                </c:pt>
                <c:pt idx="121">
                  <c:v>45</c:v>
                </c:pt>
                <c:pt idx="122">
                  <c:v>77</c:v>
                </c:pt>
                <c:pt idx="123">
                  <c:v>-9</c:v>
                </c:pt>
                <c:pt idx="124">
                  <c:v>43</c:v>
                </c:pt>
                <c:pt idx="125">
                  <c:v>34</c:v>
                </c:pt>
                <c:pt idx="126">
                  <c:v>74</c:v>
                </c:pt>
                <c:pt idx="127">
                  <c:v>42</c:v>
                </c:pt>
                <c:pt idx="128">
                  <c:v>36</c:v>
                </c:pt>
                <c:pt idx="129">
                  <c:v>79</c:v>
                </c:pt>
                <c:pt idx="130">
                  <c:v>40</c:v>
                </c:pt>
                <c:pt idx="131">
                  <c:v>46</c:v>
                </c:pt>
                <c:pt idx="132">
                  <c:v>42</c:v>
                </c:pt>
                <c:pt idx="133">
                  <c:v>42</c:v>
                </c:pt>
                <c:pt idx="134">
                  <c:v>-4</c:v>
                </c:pt>
                <c:pt idx="135">
                  <c:v>-7</c:v>
                </c:pt>
                <c:pt idx="136">
                  <c:v>1</c:v>
                </c:pt>
                <c:pt idx="137">
                  <c:v>-7</c:v>
                </c:pt>
                <c:pt idx="138">
                  <c:v>45</c:v>
                </c:pt>
                <c:pt idx="139">
                  <c:v>24</c:v>
                </c:pt>
                <c:pt idx="140">
                  <c:v>40</c:v>
                </c:pt>
                <c:pt idx="141">
                  <c:v>53</c:v>
                </c:pt>
                <c:pt idx="142">
                  <c:v>25</c:v>
                </c:pt>
                <c:pt idx="143">
                  <c:v>-4</c:v>
                </c:pt>
                <c:pt idx="144">
                  <c:v>27</c:v>
                </c:pt>
                <c:pt idx="145">
                  <c:v>48</c:v>
                </c:pt>
                <c:pt idx="146">
                  <c:v>13</c:v>
                </c:pt>
                <c:pt idx="147">
                  <c:v>27</c:v>
                </c:pt>
                <c:pt idx="148">
                  <c:v>20</c:v>
                </c:pt>
                <c:pt idx="149">
                  <c:v>79</c:v>
                </c:pt>
                <c:pt idx="150">
                  <c:v>10</c:v>
                </c:pt>
                <c:pt idx="151">
                  <c:v>18</c:v>
                </c:pt>
                <c:pt idx="152">
                  <c:v>34</c:v>
                </c:pt>
                <c:pt idx="153">
                  <c:v>35</c:v>
                </c:pt>
                <c:pt idx="154">
                  <c:v>30</c:v>
                </c:pt>
                <c:pt idx="155">
                  <c:v>0</c:v>
                </c:pt>
                <c:pt idx="156">
                  <c:v>57</c:v>
                </c:pt>
                <c:pt idx="157">
                  <c:v>27</c:v>
                </c:pt>
                <c:pt idx="158">
                  <c:v>30</c:v>
                </c:pt>
                <c:pt idx="159">
                  <c:v>15</c:v>
                </c:pt>
                <c:pt idx="160">
                  <c:v>27</c:v>
                </c:pt>
                <c:pt idx="161">
                  <c:v>23</c:v>
                </c:pt>
                <c:pt idx="162">
                  <c:v>28</c:v>
                </c:pt>
                <c:pt idx="163">
                  <c:v>29</c:v>
                </c:pt>
                <c:pt idx="164">
                  <c:v>47</c:v>
                </c:pt>
                <c:pt idx="165">
                  <c:v>31</c:v>
                </c:pt>
                <c:pt idx="166">
                  <c:v>-8</c:v>
                </c:pt>
                <c:pt idx="167">
                  <c:v>16</c:v>
                </c:pt>
                <c:pt idx="168">
                  <c:v>-7</c:v>
                </c:pt>
                <c:pt idx="169">
                  <c:v>-4</c:v>
                </c:pt>
                <c:pt idx="170">
                  <c:v>-8</c:v>
                </c:pt>
                <c:pt idx="171">
                  <c:v>27</c:v>
                </c:pt>
                <c:pt idx="172">
                  <c:v>38</c:v>
                </c:pt>
                <c:pt idx="173">
                  <c:v>33</c:v>
                </c:pt>
                <c:pt idx="174">
                  <c:v>34</c:v>
                </c:pt>
                <c:pt idx="175">
                  <c:v>29</c:v>
                </c:pt>
                <c:pt idx="176">
                  <c:v>24</c:v>
                </c:pt>
                <c:pt idx="177">
                  <c:v>-20</c:v>
                </c:pt>
                <c:pt idx="178">
                  <c:v>29</c:v>
                </c:pt>
                <c:pt idx="179">
                  <c:v>29</c:v>
                </c:pt>
                <c:pt idx="180">
                  <c:v>6</c:v>
                </c:pt>
                <c:pt idx="181">
                  <c:v>26</c:v>
                </c:pt>
                <c:pt idx="182">
                  <c:v>29</c:v>
                </c:pt>
                <c:pt idx="183">
                  <c:v>30</c:v>
                </c:pt>
                <c:pt idx="184">
                  <c:v>32</c:v>
                </c:pt>
                <c:pt idx="185">
                  <c:v>27</c:v>
                </c:pt>
                <c:pt idx="186">
                  <c:v>8</c:v>
                </c:pt>
                <c:pt idx="187">
                  <c:v>17</c:v>
                </c:pt>
                <c:pt idx="188">
                  <c:v>31</c:v>
                </c:pt>
                <c:pt idx="189">
                  <c:v>6</c:v>
                </c:pt>
                <c:pt idx="190">
                  <c:v>28</c:v>
                </c:pt>
                <c:pt idx="191">
                  <c:v>28</c:v>
                </c:pt>
                <c:pt idx="192">
                  <c:v>-4</c:v>
                </c:pt>
                <c:pt idx="193">
                  <c:v>-3</c:v>
                </c:pt>
                <c:pt idx="194">
                  <c:v>40</c:v>
                </c:pt>
                <c:pt idx="195">
                  <c:v>71</c:v>
                </c:pt>
                <c:pt idx="196">
                  <c:v>19</c:v>
                </c:pt>
                <c:pt idx="197">
                  <c:v>40</c:v>
                </c:pt>
                <c:pt idx="198">
                  <c:v>30</c:v>
                </c:pt>
                <c:pt idx="199">
                  <c:v>117</c:v>
                </c:pt>
                <c:pt idx="200">
                  <c:v>15</c:v>
                </c:pt>
                <c:pt idx="201">
                  <c:v>27</c:v>
                </c:pt>
                <c:pt idx="202">
                  <c:v>50</c:v>
                </c:pt>
                <c:pt idx="203">
                  <c:v>52</c:v>
                </c:pt>
                <c:pt idx="204">
                  <c:v>45</c:v>
                </c:pt>
                <c:pt idx="205">
                  <c:v>0</c:v>
                </c:pt>
                <c:pt idx="206">
                  <c:v>85</c:v>
                </c:pt>
                <c:pt idx="207">
                  <c:v>40</c:v>
                </c:pt>
                <c:pt idx="208">
                  <c:v>45</c:v>
                </c:pt>
                <c:pt idx="209">
                  <c:v>22</c:v>
                </c:pt>
                <c:pt idx="210">
                  <c:v>40</c:v>
                </c:pt>
                <c:pt idx="211">
                  <c:v>34</c:v>
                </c:pt>
                <c:pt idx="212">
                  <c:v>42</c:v>
                </c:pt>
                <c:pt idx="213">
                  <c:v>43</c:v>
                </c:pt>
                <c:pt idx="214">
                  <c:v>70</c:v>
                </c:pt>
                <c:pt idx="215">
                  <c:v>46</c:v>
                </c:pt>
                <c:pt idx="216">
                  <c:v>-12</c:v>
                </c:pt>
                <c:pt idx="217">
                  <c:v>24</c:v>
                </c:pt>
                <c:pt idx="218">
                  <c:v>-10</c:v>
                </c:pt>
                <c:pt idx="219">
                  <c:v>-6</c:v>
                </c:pt>
                <c:pt idx="220">
                  <c:v>-12</c:v>
                </c:pt>
                <c:pt idx="221">
                  <c:v>40</c:v>
                </c:pt>
                <c:pt idx="222">
                  <c:v>56</c:v>
                </c:pt>
                <c:pt idx="223">
                  <c:v>49</c:v>
                </c:pt>
                <c:pt idx="224">
                  <c:v>50</c:v>
                </c:pt>
                <c:pt idx="225">
                  <c:v>43</c:v>
                </c:pt>
                <c:pt idx="226">
                  <c:v>36</c:v>
                </c:pt>
                <c:pt idx="227">
                  <c:v>-30</c:v>
                </c:pt>
                <c:pt idx="228">
                  <c:v>43</c:v>
                </c:pt>
                <c:pt idx="229">
                  <c:v>43</c:v>
                </c:pt>
                <c:pt idx="230">
                  <c:v>9</c:v>
                </c:pt>
                <c:pt idx="231">
                  <c:v>39</c:v>
                </c:pt>
                <c:pt idx="232">
                  <c:v>43</c:v>
                </c:pt>
                <c:pt idx="233">
                  <c:v>45</c:v>
                </c:pt>
                <c:pt idx="234">
                  <c:v>47</c:v>
                </c:pt>
                <c:pt idx="235">
                  <c:v>40</c:v>
                </c:pt>
                <c:pt idx="236">
                  <c:v>12</c:v>
                </c:pt>
                <c:pt idx="237">
                  <c:v>25</c:v>
                </c:pt>
                <c:pt idx="238">
                  <c:v>46</c:v>
                </c:pt>
                <c:pt idx="239">
                  <c:v>9</c:v>
                </c:pt>
                <c:pt idx="240">
                  <c:v>42</c:v>
                </c:pt>
                <c:pt idx="241">
                  <c:v>42</c:v>
                </c:pt>
                <c:pt idx="242">
                  <c:v>-6</c:v>
                </c:pt>
                <c:pt idx="243">
                  <c:v>-4</c:v>
                </c:pt>
                <c:pt idx="244">
                  <c:v>27</c:v>
                </c:pt>
                <c:pt idx="245">
                  <c:v>26</c:v>
                </c:pt>
                <c:pt idx="246">
                  <c:v>-26</c:v>
                </c:pt>
                <c:pt idx="247">
                  <c:v>30</c:v>
                </c:pt>
                <c:pt idx="248">
                  <c:v>7</c:v>
                </c:pt>
                <c:pt idx="249">
                  <c:v>-6</c:v>
                </c:pt>
                <c:pt idx="250">
                  <c:v>28</c:v>
                </c:pt>
                <c:pt idx="251">
                  <c:v>6</c:v>
                </c:pt>
                <c:pt idx="252">
                  <c:v>13</c:v>
                </c:pt>
                <c:pt idx="253">
                  <c:v>18</c:v>
                </c:pt>
                <c:pt idx="254">
                  <c:v>32</c:v>
                </c:pt>
                <c:pt idx="255">
                  <c:v>-6</c:v>
                </c:pt>
                <c:pt idx="256">
                  <c:v>0</c:v>
                </c:pt>
                <c:pt idx="257">
                  <c:v>29</c:v>
                </c:pt>
                <c:pt idx="258">
                  <c:v>13</c:v>
                </c:pt>
                <c:pt idx="259">
                  <c:v>11</c:v>
                </c:pt>
                <c:pt idx="260">
                  <c:v>8</c:v>
                </c:pt>
                <c:pt idx="261">
                  <c:v>5</c:v>
                </c:pt>
                <c:pt idx="262">
                  <c:v>5</c:v>
                </c:pt>
                <c:pt idx="263">
                  <c:v>-3</c:v>
                </c:pt>
                <c:pt idx="264">
                  <c:v>29</c:v>
                </c:pt>
                <c:pt idx="265">
                  <c:v>31</c:v>
                </c:pt>
                <c:pt idx="266">
                  <c:v>27</c:v>
                </c:pt>
                <c:pt idx="267">
                  <c:v>-9</c:v>
                </c:pt>
                <c:pt idx="268">
                  <c:v>-8</c:v>
                </c:pt>
                <c:pt idx="269">
                  <c:v>9</c:v>
                </c:pt>
                <c:pt idx="270">
                  <c:v>-3</c:v>
                </c:pt>
                <c:pt idx="271">
                  <c:v>-4</c:v>
                </c:pt>
                <c:pt idx="272">
                  <c:v>32</c:v>
                </c:pt>
                <c:pt idx="273">
                  <c:v>-7</c:v>
                </c:pt>
                <c:pt idx="274">
                  <c:v>25</c:v>
                </c:pt>
                <c:pt idx="275">
                  <c:v>29</c:v>
                </c:pt>
                <c:pt idx="276">
                  <c:v>7</c:v>
                </c:pt>
                <c:pt idx="277">
                  <c:v>26</c:v>
                </c:pt>
                <c:pt idx="278">
                  <c:v>25</c:v>
                </c:pt>
                <c:pt idx="279">
                  <c:v>13</c:v>
                </c:pt>
                <c:pt idx="280">
                  <c:v>31</c:v>
                </c:pt>
                <c:pt idx="281">
                  <c:v>26</c:v>
                </c:pt>
                <c:pt idx="282">
                  <c:v>30</c:v>
                </c:pt>
                <c:pt idx="283">
                  <c:v>2</c:v>
                </c:pt>
                <c:pt idx="284">
                  <c:v>7</c:v>
                </c:pt>
                <c:pt idx="285">
                  <c:v>11</c:v>
                </c:pt>
                <c:pt idx="286">
                  <c:v>2</c:v>
                </c:pt>
                <c:pt idx="287">
                  <c:v>32</c:v>
                </c:pt>
                <c:pt idx="288">
                  <c:v>30</c:v>
                </c:pt>
                <c:pt idx="289">
                  <c:v>12</c:v>
                </c:pt>
                <c:pt idx="290">
                  <c:v>28</c:v>
                </c:pt>
                <c:pt idx="291">
                  <c:v>40</c:v>
                </c:pt>
                <c:pt idx="292">
                  <c:v>39</c:v>
                </c:pt>
                <c:pt idx="293">
                  <c:v>-39</c:v>
                </c:pt>
                <c:pt idx="294">
                  <c:v>45</c:v>
                </c:pt>
                <c:pt idx="295">
                  <c:v>10</c:v>
                </c:pt>
                <c:pt idx="296">
                  <c:v>-9</c:v>
                </c:pt>
                <c:pt idx="297">
                  <c:v>42</c:v>
                </c:pt>
                <c:pt idx="298">
                  <c:v>9</c:v>
                </c:pt>
                <c:pt idx="299">
                  <c:v>19</c:v>
                </c:pt>
                <c:pt idx="300">
                  <c:v>27</c:v>
                </c:pt>
                <c:pt idx="301">
                  <c:v>47</c:v>
                </c:pt>
                <c:pt idx="302">
                  <c:v>-9</c:v>
                </c:pt>
                <c:pt idx="303">
                  <c:v>0</c:v>
                </c:pt>
                <c:pt idx="304">
                  <c:v>43</c:v>
                </c:pt>
                <c:pt idx="305">
                  <c:v>19</c:v>
                </c:pt>
                <c:pt idx="306">
                  <c:v>16</c:v>
                </c:pt>
                <c:pt idx="307">
                  <c:v>12</c:v>
                </c:pt>
                <c:pt idx="308">
                  <c:v>7</c:v>
                </c:pt>
                <c:pt idx="309">
                  <c:v>7</c:v>
                </c:pt>
                <c:pt idx="310">
                  <c:v>-4</c:v>
                </c:pt>
                <c:pt idx="311">
                  <c:v>43</c:v>
                </c:pt>
                <c:pt idx="312">
                  <c:v>46</c:v>
                </c:pt>
                <c:pt idx="313">
                  <c:v>40</c:v>
                </c:pt>
                <c:pt idx="314">
                  <c:v>-13</c:v>
                </c:pt>
                <c:pt idx="315">
                  <c:v>-12</c:v>
                </c:pt>
                <c:pt idx="316">
                  <c:v>13</c:v>
                </c:pt>
                <c:pt idx="317">
                  <c:v>-4</c:v>
                </c:pt>
                <c:pt idx="318">
                  <c:v>-6</c:v>
                </c:pt>
                <c:pt idx="319">
                  <c:v>47</c:v>
                </c:pt>
                <c:pt idx="320">
                  <c:v>-10</c:v>
                </c:pt>
                <c:pt idx="321">
                  <c:v>37</c:v>
                </c:pt>
                <c:pt idx="322">
                  <c:v>43</c:v>
                </c:pt>
                <c:pt idx="323">
                  <c:v>10</c:v>
                </c:pt>
                <c:pt idx="324">
                  <c:v>39</c:v>
                </c:pt>
                <c:pt idx="325">
                  <c:v>37</c:v>
                </c:pt>
                <c:pt idx="326">
                  <c:v>19</c:v>
                </c:pt>
                <c:pt idx="327">
                  <c:v>46</c:v>
                </c:pt>
                <c:pt idx="328">
                  <c:v>39</c:v>
                </c:pt>
                <c:pt idx="329">
                  <c:v>45</c:v>
                </c:pt>
                <c:pt idx="330">
                  <c:v>3</c:v>
                </c:pt>
                <c:pt idx="331">
                  <c:v>10</c:v>
                </c:pt>
                <c:pt idx="332">
                  <c:v>16</c:v>
                </c:pt>
                <c:pt idx="333">
                  <c:v>3</c:v>
                </c:pt>
                <c:pt idx="334">
                  <c:v>47</c:v>
                </c:pt>
                <c:pt idx="335">
                  <c:v>45</c:v>
                </c:pt>
                <c:pt idx="336">
                  <c:v>18</c:v>
                </c:pt>
                <c:pt idx="337">
                  <c:v>42</c:v>
                </c:pt>
                <c:pt idx="338">
                  <c:v>-5</c:v>
                </c:pt>
                <c:pt idx="339">
                  <c:v>26</c:v>
                </c:pt>
                <c:pt idx="340">
                  <c:v>28</c:v>
                </c:pt>
                <c:pt idx="341">
                  <c:v>-11</c:v>
                </c:pt>
                <c:pt idx="342">
                  <c:v>55</c:v>
                </c:pt>
                <c:pt idx="343">
                  <c:v>46</c:v>
                </c:pt>
                <c:pt idx="344">
                  <c:v>58</c:v>
                </c:pt>
                <c:pt idx="345">
                  <c:v>27</c:v>
                </c:pt>
                <c:pt idx="346">
                  <c:v>16</c:v>
                </c:pt>
                <c:pt idx="347">
                  <c:v>16</c:v>
                </c:pt>
                <c:pt idx="348">
                  <c:v>23</c:v>
                </c:pt>
                <c:pt idx="349">
                  <c:v>-3</c:v>
                </c:pt>
                <c:pt idx="350">
                  <c:v>32</c:v>
                </c:pt>
                <c:pt idx="351">
                  <c:v>-4</c:v>
                </c:pt>
                <c:pt idx="352">
                  <c:v>32</c:v>
                </c:pt>
                <c:pt idx="353">
                  <c:v>32</c:v>
                </c:pt>
                <c:pt idx="354">
                  <c:v>47</c:v>
                </c:pt>
                <c:pt idx="355">
                  <c:v>26</c:v>
                </c:pt>
                <c:pt idx="356">
                  <c:v>52</c:v>
                </c:pt>
                <c:pt idx="357">
                  <c:v>20</c:v>
                </c:pt>
                <c:pt idx="358">
                  <c:v>1</c:v>
                </c:pt>
                <c:pt idx="359">
                  <c:v>16</c:v>
                </c:pt>
                <c:pt idx="360">
                  <c:v>38</c:v>
                </c:pt>
                <c:pt idx="361">
                  <c:v>2</c:v>
                </c:pt>
                <c:pt idx="362">
                  <c:v>49</c:v>
                </c:pt>
                <c:pt idx="363">
                  <c:v>-6</c:v>
                </c:pt>
                <c:pt idx="364">
                  <c:v>29</c:v>
                </c:pt>
                <c:pt idx="365">
                  <c:v>47</c:v>
                </c:pt>
                <c:pt idx="366">
                  <c:v>53</c:v>
                </c:pt>
                <c:pt idx="367">
                  <c:v>36</c:v>
                </c:pt>
                <c:pt idx="368">
                  <c:v>21</c:v>
                </c:pt>
                <c:pt idx="369">
                  <c:v>47</c:v>
                </c:pt>
                <c:pt idx="370">
                  <c:v>37</c:v>
                </c:pt>
                <c:pt idx="371">
                  <c:v>-2</c:v>
                </c:pt>
                <c:pt idx="372">
                  <c:v>-4</c:v>
                </c:pt>
                <c:pt idx="373">
                  <c:v>1</c:v>
                </c:pt>
                <c:pt idx="374">
                  <c:v>28</c:v>
                </c:pt>
                <c:pt idx="375">
                  <c:v>22</c:v>
                </c:pt>
                <c:pt idx="376">
                  <c:v>36</c:v>
                </c:pt>
                <c:pt idx="377">
                  <c:v>28</c:v>
                </c:pt>
                <c:pt idx="378">
                  <c:v>46</c:v>
                </c:pt>
                <c:pt idx="379">
                  <c:v>47</c:v>
                </c:pt>
                <c:pt idx="380">
                  <c:v>-7</c:v>
                </c:pt>
                <c:pt idx="381">
                  <c:v>39</c:v>
                </c:pt>
                <c:pt idx="382">
                  <c:v>42</c:v>
                </c:pt>
                <c:pt idx="383">
                  <c:v>-16</c:v>
                </c:pt>
                <c:pt idx="384">
                  <c:v>82</c:v>
                </c:pt>
                <c:pt idx="385">
                  <c:v>68</c:v>
                </c:pt>
                <c:pt idx="386">
                  <c:v>86</c:v>
                </c:pt>
                <c:pt idx="387">
                  <c:v>40</c:v>
                </c:pt>
                <c:pt idx="388">
                  <c:v>24</c:v>
                </c:pt>
                <c:pt idx="389">
                  <c:v>24</c:v>
                </c:pt>
                <c:pt idx="390">
                  <c:v>34</c:v>
                </c:pt>
                <c:pt idx="391">
                  <c:v>-4</c:v>
                </c:pt>
                <c:pt idx="392">
                  <c:v>47</c:v>
                </c:pt>
                <c:pt idx="393">
                  <c:v>-6</c:v>
                </c:pt>
                <c:pt idx="394">
                  <c:v>47</c:v>
                </c:pt>
                <c:pt idx="395">
                  <c:v>47</c:v>
                </c:pt>
                <c:pt idx="396">
                  <c:v>70</c:v>
                </c:pt>
                <c:pt idx="397">
                  <c:v>39</c:v>
                </c:pt>
                <c:pt idx="398">
                  <c:v>77</c:v>
                </c:pt>
                <c:pt idx="399">
                  <c:v>30</c:v>
                </c:pt>
                <c:pt idx="400">
                  <c:v>1</c:v>
                </c:pt>
                <c:pt idx="401">
                  <c:v>24</c:v>
                </c:pt>
                <c:pt idx="402">
                  <c:v>56</c:v>
                </c:pt>
                <c:pt idx="403">
                  <c:v>3</c:v>
                </c:pt>
                <c:pt idx="404">
                  <c:v>73</c:v>
                </c:pt>
                <c:pt idx="405">
                  <c:v>-9</c:v>
                </c:pt>
                <c:pt idx="406">
                  <c:v>43</c:v>
                </c:pt>
                <c:pt idx="407">
                  <c:v>70</c:v>
                </c:pt>
                <c:pt idx="408">
                  <c:v>79</c:v>
                </c:pt>
                <c:pt idx="409">
                  <c:v>53</c:v>
                </c:pt>
                <c:pt idx="410">
                  <c:v>31</c:v>
                </c:pt>
                <c:pt idx="411">
                  <c:v>70</c:v>
                </c:pt>
                <c:pt idx="412">
                  <c:v>55</c:v>
                </c:pt>
                <c:pt idx="413">
                  <c:v>-3</c:v>
                </c:pt>
                <c:pt idx="414">
                  <c:v>-6</c:v>
                </c:pt>
                <c:pt idx="415">
                  <c:v>1</c:v>
                </c:pt>
                <c:pt idx="416">
                  <c:v>42</c:v>
                </c:pt>
                <c:pt idx="417">
                  <c:v>33</c:v>
                </c:pt>
                <c:pt idx="418">
                  <c:v>53</c:v>
                </c:pt>
                <c:pt idx="419">
                  <c:v>42</c:v>
                </c:pt>
                <c:pt idx="420">
                  <c:v>68</c:v>
                </c:pt>
                <c:pt idx="421">
                  <c:v>70</c:v>
                </c:pt>
                <c:pt idx="422">
                  <c:v>16</c:v>
                </c:pt>
                <c:pt idx="423">
                  <c:v>20</c:v>
                </c:pt>
                <c:pt idx="424">
                  <c:v>16</c:v>
                </c:pt>
                <c:pt idx="425">
                  <c:v>13</c:v>
                </c:pt>
                <c:pt idx="426">
                  <c:v>15</c:v>
                </c:pt>
                <c:pt idx="427">
                  <c:v>14</c:v>
                </c:pt>
                <c:pt idx="428">
                  <c:v>17</c:v>
                </c:pt>
                <c:pt idx="429">
                  <c:v>15</c:v>
                </c:pt>
                <c:pt idx="430">
                  <c:v>-12</c:v>
                </c:pt>
                <c:pt idx="431">
                  <c:v>15</c:v>
                </c:pt>
                <c:pt idx="432">
                  <c:v>32</c:v>
                </c:pt>
                <c:pt idx="433">
                  <c:v>-3</c:v>
                </c:pt>
                <c:pt idx="434">
                  <c:v>14</c:v>
                </c:pt>
                <c:pt idx="435">
                  <c:v>17</c:v>
                </c:pt>
                <c:pt idx="436">
                  <c:v>-3</c:v>
                </c:pt>
                <c:pt idx="437">
                  <c:v>14</c:v>
                </c:pt>
                <c:pt idx="438">
                  <c:v>14</c:v>
                </c:pt>
                <c:pt idx="439">
                  <c:v>31</c:v>
                </c:pt>
                <c:pt idx="440">
                  <c:v>17</c:v>
                </c:pt>
                <c:pt idx="441">
                  <c:v>-4</c:v>
                </c:pt>
                <c:pt idx="442">
                  <c:v>11</c:v>
                </c:pt>
                <c:pt idx="443">
                  <c:v>-4</c:v>
                </c:pt>
                <c:pt idx="444">
                  <c:v>5</c:v>
                </c:pt>
                <c:pt idx="445">
                  <c:v>19</c:v>
                </c:pt>
                <c:pt idx="446">
                  <c:v>8</c:v>
                </c:pt>
                <c:pt idx="447">
                  <c:v>28</c:v>
                </c:pt>
                <c:pt idx="448">
                  <c:v>9</c:v>
                </c:pt>
                <c:pt idx="449">
                  <c:v>-3</c:v>
                </c:pt>
                <c:pt idx="450">
                  <c:v>12</c:v>
                </c:pt>
                <c:pt idx="451">
                  <c:v>12</c:v>
                </c:pt>
                <c:pt idx="452">
                  <c:v>17</c:v>
                </c:pt>
                <c:pt idx="453">
                  <c:v>10</c:v>
                </c:pt>
                <c:pt idx="454">
                  <c:v>8</c:v>
                </c:pt>
                <c:pt idx="455">
                  <c:v>-16</c:v>
                </c:pt>
                <c:pt idx="456">
                  <c:v>24</c:v>
                </c:pt>
                <c:pt idx="457">
                  <c:v>13</c:v>
                </c:pt>
                <c:pt idx="458">
                  <c:v>19</c:v>
                </c:pt>
                <c:pt idx="459">
                  <c:v>10</c:v>
                </c:pt>
                <c:pt idx="460">
                  <c:v>25</c:v>
                </c:pt>
                <c:pt idx="461">
                  <c:v>24</c:v>
                </c:pt>
                <c:pt idx="462">
                  <c:v>30</c:v>
                </c:pt>
                <c:pt idx="463">
                  <c:v>24</c:v>
                </c:pt>
                <c:pt idx="464">
                  <c:v>19</c:v>
                </c:pt>
                <c:pt idx="465">
                  <c:v>22</c:v>
                </c:pt>
                <c:pt idx="466">
                  <c:v>21</c:v>
                </c:pt>
                <c:pt idx="467">
                  <c:v>25</c:v>
                </c:pt>
                <c:pt idx="468">
                  <c:v>22</c:v>
                </c:pt>
                <c:pt idx="469">
                  <c:v>-18</c:v>
                </c:pt>
                <c:pt idx="470">
                  <c:v>22</c:v>
                </c:pt>
                <c:pt idx="471">
                  <c:v>47</c:v>
                </c:pt>
                <c:pt idx="472">
                  <c:v>-4</c:v>
                </c:pt>
                <c:pt idx="473">
                  <c:v>21</c:v>
                </c:pt>
                <c:pt idx="474">
                  <c:v>25</c:v>
                </c:pt>
                <c:pt idx="475">
                  <c:v>-4</c:v>
                </c:pt>
                <c:pt idx="476">
                  <c:v>21</c:v>
                </c:pt>
                <c:pt idx="477">
                  <c:v>21</c:v>
                </c:pt>
                <c:pt idx="478">
                  <c:v>46</c:v>
                </c:pt>
                <c:pt idx="479">
                  <c:v>25</c:v>
                </c:pt>
                <c:pt idx="480">
                  <c:v>-6</c:v>
                </c:pt>
                <c:pt idx="481">
                  <c:v>16</c:v>
                </c:pt>
                <c:pt idx="482">
                  <c:v>-6</c:v>
                </c:pt>
                <c:pt idx="483">
                  <c:v>7</c:v>
                </c:pt>
                <c:pt idx="484">
                  <c:v>28</c:v>
                </c:pt>
                <c:pt idx="485">
                  <c:v>12</c:v>
                </c:pt>
                <c:pt idx="486">
                  <c:v>42</c:v>
                </c:pt>
                <c:pt idx="487">
                  <c:v>13</c:v>
                </c:pt>
                <c:pt idx="488">
                  <c:v>-4</c:v>
                </c:pt>
                <c:pt idx="489">
                  <c:v>18</c:v>
                </c:pt>
                <c:pt idx="490">
                  <c:v>18</c:v>
                </c:pt>
                <c:pt idx="491">
                  <c:v>25</c:v>
                </c:pt>
                <c:pt idx="492">
                  <c:v>15</c:v>
                </c:pt>
                <c:pt idx="493">
                  <c:v>12</c:v>
                </c:pt>
                <c:pt idx="494">
                  <c:v>-24</c:v>
                </c:pt>
                <c:pt idx="495">
                  <c:v>36</c:v>
                </c:pt>
                <c:pt idx="496">
                  <c:v>19</c:v>
                </c:pt>
                <c:pt idx="497">
                  <c:v>28</c:v>
                </c:pt>
                <c:pt idx="498">
                  <c:v>15</c:v>
                </c:pt>
                <c:pt idx="499">
                  <c:v>37</c:v>
                </c:pt>
                <c:pt idx="500">
                  <c:v>78</c:v>
                </c:pt>
                <c:pt idx="501">
                  <c:v>26</c:v>
                </c:pt>
                <c:pt idx="502">
                  <c:v>78</c:v>
                </c:pt>
                <c:pt idx="503">
                  <c:v>55</c:v>
                </c:pt>
                <c:pt idx="504">
                  <c:v>35</c:v>
                </c:pt>
                <c:pt idx="505">
                  <c:v>28</c:v>
                </c:pt>
                <c:pt idx="506">
                  <c:v>65</c:v>
                </c:pt>
                <c:pt idx="507">
                  <c:v>15</c:v>
                </c:pt>
                <c:pt idx="508">
                  <c:v>76</c:v>
                </c:pt>
                <c:pt idx="509">
                  <c:v>57</c:v>
                </c:pt>
                <c:pt idx="510">
                  <c:v>16</c:v>
                </c:pt>
                <c:pt idx="511">
                  <c:v>33</c:v>
                </c:pt>
                <c:pt idx="512">
                  <c:v>59</c:v>
                </c:pt>
                <c:pt idx="513">
                  <c:v>38</c:v>
                </c:pt>
                <c:pt idx="514">
                  <c:v>32</c:v>
                </c:pt>
                <c:pt idx="515">
                  <c:v>45</c:v>
                </c:pt>
                <c:pt idx="516">
                  <c:v>2</c:v>
                </c:pt>
                <c:pt idx="517">
                  <c:v>44</c:v>
                </c:pt>
                <c:pt idx="518">
                  <c:v>-4</c:v>
                </c:pt>
                <c:pt idx="519">
                  <c:v>27</c:v>
                </c:pt>
                <c:pt idx="520">
                  <c:v>33</c:v>
                </c:pt>
                <c:pt idx="521">
                  <c:v>48</c:v>
                </c:pt>
                <c:pt idx="522">
                  <c:v>51</c:v>
                </c:pt>
                <c:pt idx="523">
                  <c:v>6</c:v>
                </c:pt>
                <c:pt idx="524">
                  <c:v>47</c:v>
                </c:pt>
                <c:pt idx="525">
                  <c:v>52</c:v>
                </c:pt>
                <c:pt idx="526">
                  <c:v>47</c:v>
                </c:pt>
                <c:pt idx="527">
                  <c:v>25</c:v>
                </c:pt>
                <c:pt idx="528">
                  <c:v>22</c:v>
                </c:pt>
                <c:pt idx="529">
                  <c:v>-7</c:v>
                </c:pt>
                <c:pt idx="530">
                  <c:v>21</c:v>
                </c:pt>
                <c:pt idx="531">
                  <c:v>23</c:v>
                </c:pt>
                <c:pt idx="532">
                  <c:v>26</c:v>
                </c:pt>
                <c:pt idx="533">
                  <c:v>116</c:v>
                </c:pt>
                <c:pt idx="534">
                  <c:v>39</c:v>
                </c:pt>
                <c:pt idx="535">
                  <c:v>116</c:v>
                </c:pt>
                <c:pt idx="536">
                  <c:v>82</c:v>
                </c:pt>
                <c:pt idx="537">
                  <c:v>52</c:v>
                </c:pt>
                <c:pt idx="538">
                  <c:v>42</c:v>
                </c:pt>
                <c:pt idx="539">
                  <c:v>96</c:v>
                </c:pt>
                <c:pt idx="540">
                  <c:v>22</c:v>
                </c:pt>
                <c:pt idx="541">
                  <c:v>113</c:v>
                </c:pt>
                <c:pt idx="542">
                  <c:v>85</c:v>
                </c:pt>
                <c:pt idx="543">
                  <c:v>24</c:v>
                </c:pt>
                <c:pt idx="544">
                  <c:v>49</c:v>
                </c:pt>
                <c:pt idx="545">
                  <c:v>88</c:v>
                </c:pt>
                <c:pt idx="546">
                  <c:v>56</c:v>
                </c:pt>
                <c:pt idx="547">
                  <c:v>47</c:v>
                </c:pt>
                <c:pt idx="548">
                  <c:v>67</c:v>
                </c:pt>
                <c:pt idx="549">
                  <c:v>3</c:v>
                </c:pt>
                <c:pt idx="550">
                  <c:v>65</c:v>
                </c:pt>
                <c:pt idx="551">
                  <c:v>-6</c:v>
                </c:pt>
                <c:pt idx="552">
                  <c:v>40</c:v>
                </c:pt>
                <c:pt idx="553">
                  <c:v>49</c:v>
                </c:pt>
                <c:pt idx="554">
                  <c:v>71</c:v>
                </c:pt>
                <c:pt idx="555">
                  <c:v>76</c:v>
                </c:pt>
                <c:pt idx="556">
                  <c:v>9</c:v>
                </c:pt>
                <c:pt idx="557">
                  <c:v>70</c:v>
                </c:pt>
                <c:pt idx="558">
                  <c:v>77</c:v>
                </c:pt>
                <c:pt idx="559">
                  <c:v>70</c:v>
                </c:pt>
                <c:pt idx="560">
                  <c:v>37</c:v>
                </c:pt>
                <c:pt idx="561">
                  <c:v>33</c:v>
                </c:pt>
                <c:pt idx="562">
                  <c:v>-10</c:v>
                </c:pt>
                <c:pt idx="563">
                  <c:v>31</c:v>
                </c:pt>
                <c:pt idx="564">
                  <c:v>34</c:v>
                </c:pt>
                <c:pt idx="565">
                  <c:v>39</c:v>
                </c:pt>
                <c:pt idx="566">
                  <c:v>26</c:v>
                </c:pt>
                <c:pt idx="567">
                  <c:v>185</c:v>
                </c:pt>
                <c:pt idx="568">
                  <c:v>133</c:v>
                </c:pt>
                <c:pt idx="569">
                  <c:v>45</c:v>
                </c:pt>
                <c:pt idx="570">
                  <c:v>47</c:v>
                </c:pt>
                <c:pt idx="571">
                  <c:v>23</c:v>
                </c:pt>
                <c:pt idx="572">
                  <c:v>74</c:v>
                </c:pt>
                <c:pt idx="573">
                  <c:v>-12</c:v>
                </c:pt>
                <c:pt idx="574">
                  <c:v>87</c:v>
                </c:pt>
                <c:pt idx="575">
                  <c:v>34</c:v>
                </c:pt>
                <c:pt idx="576">
                  <c:v>17</c:v>
                </c:pt>
                <c:pt idx="577">
                  <c:v>174</c:v>
                </c:pt>
                <c:pt idx="578">
                  <c:v>59</c:v>
                </c:pt>
                <c:pt idx="579">
                  <c:v>127</c:v>
                </c:pt>
                <c:pt idx="580">
                  <c:v>62</c:v>
                </c:pt>
                <c:pt idx="581">
                  <c:v>71</c:v>
                </c:pt>
                <c:pt idx="582">
                  <c:v>89</c:v>
                </c:pt>
                <c:pt idx="583">
                  <c:v>85</c:v>
                </c:pt>
                <c:pt idx="584">
                  <c:v>9</c:v>
                </c:pt>
                <c:pt idx="585">
                  <c:v>38</c:v>
                </c:pt>
                <c:pt idx="586">
                  <c:v>15</c:v>
                </c:pt>
                <c:pt idx="587">
                  <c:v>188</c:v>
                </c:pt>
                <c:pt idx="588">
                  <c:v>133</c:v>
                </c:pt>
                <c:pt idx="589">
                  <c:v>16</c:v>
                </c:pt>
                <c:pt idx="590">
                  <c:v>72</c:v>
                </c:pt>
                <c:pt idx="591">
                  <c:v>46</c:v>
                </c:pt>
                <c:pt idx="592">
                  <c:v>27</c:v>
                </c:pt>
                <c:pt idx="593">
                  <c:v>66</c:v>
                </c:pt>
                <c:pt idx="594">
                  <c:v>-15</c:v>
                </c:pt>
                <c:pt idx="595">
                  <c:v>121</c:v>
                </c:pt>
                <c:pt idx="596">
                  <c:v>77</c:v>
                </c:pt>
                <c:pt idx="597">
                  <c:v>9</c:v>
                </c:pt>
                <c:pt idx="598">
                  <c:v>20</c:v>
                </c:pt>
                <c:pt idx="599">
                  <c:v>39</c:v>
                </c:pt>
                <c:pt idx="600">
                  <c:v>275</c:v>
                </c:pt>
                <c:pt idx="601">
                  <c:v>197</c:v>
                </c:pt>
                <c:pt idx="602">
                  <c:v>67</c:v>
                </c:pt>
                <c:pt idx="603">
                  <c:v>70</c:v>
                </c:pt>
                <c:pt idx="604">
                  <c:v>34</c:v>
                </c:pt>
                <c:pt idx="605">
                  <c:v>110</c:v>
                </c:pt>
                <c:pt idx="606">
                  <c:v>-18</c:v>
                </c:pt>
                <c:pt idx="607">
                  <c:v>129</c:v>
                </c:pt>
                <c:pt idx="608">
                  <c:v>50</c:v>
                </c:pt>
                <c:pt idx="609">
                  <c:v>25</c:v>
                </c:pt>
                <c:pt idx="610">
                  <c:v>258</c:v>
                </c:pt>
                <c:pt idx="611">
                  <c:v>88</c:v>
                </c:pt>
                <c:pt idx="612">
                  <c:v>188</c:v>
                </c:pt>
                <c:pt idx="613">
                  <c:v>92</c:v>
                </c:pt>
                <c:pt idx="614">
                  <c:v>105</c:v>
                </c:pt>
                <c:pt idx="615">
                  <c:v>132</c:v>
                </c:pt>
                <c:pt idx="616">
                  <c:v>126</c:v>
                </c:pt>
                <c:pt idx="617">
                  <c:v>13</c:v>
                </c:pt>
                <c:pt idx="618">
                  <c:v>56</c:v>
                </c:pt>
                <c:pt idx="619">
                  <c:v>22</c:v>
                </c:pt>
                <c:pt idx="620">
                  <c:v>279</c:v>
                </c:pt>
                <c:pt idx="621">
                  <c:v>197</c:v>
                </c:pt>
                <c:pt idx="622">
                  <c:v>24</c:v>
                </c:pt>
                <c:pt idx="623">
                  <c:v>107</c:v>
                </c:pt>
                <c:pt idx="624">
                  <c:v>68</c:v>
                </c:pt>
                <c:pt idx="625">
                  <c:v>40</c:v>
                </c:pt>
                <c:pt idx="626">
                  <c:v>98</c:v>
                </c:pt>
                <c:pt idx="627">
                  <c:v>-22</c:v>
                </c:pt>
                <c:pt idx="628">
                  <c:v>180</c:v>
                </c:pt>
                <c:pt idx="629">
                  <c:v>114</c:v>
                </c:pt>
                <c:pt idx="630">
                  <c:v>13</c:v>
                </c:pt>
                <c:pt idx="631">
                  <c:v>30</c:v>
                </c:pt>
                <c:pt idx="632">
                  <c:v>115</c:v>
                </c:pt>
                <c:pt idx="633">
                  <c:v>1</c:v>
                </c:pt>
                <c:pt idx="634">
                  <c:v>122</c:v>
                </c:pt>
                <c:pt idx="635">
                  <c:v>105</c:v>
                </c:pt>
                <c:pt idx="636">
                  <c:v>171</c:v>
                </c:pt>
                <c:pt idx="637">
                  <c:v>1</c:v>
                </c:pt>
                <c:pt idx="638">
                  <c:v>181</c:v>
                </c:pt>
                <c:pt idx="639">
                  <c:v>156</c:v>
                </c:pt>
                <c:pt idx="640">
                  <c:v>76</c:v>
                </c:pt>
                <c:pt idx="641">
                  <c:v>60</c:v>
                </c:pt>
                <c:pt idx="642">
                  <c:v>64</c:v>
                </c:pt>
                <c:pt idx="643">
                  <c:v>348</c:v>
                </c:pt>
                <c:pt idx="644">
                  <c:v>247</c:v>
                </c:pt>
                <c:pt idx="645">
                  <c:v>18</c:v>
                </c:pt>
                <c:pt idx="646">
                  <c:v>-202</c:v>
                </c:pt>
                <c:pt idx="647">
                  <c:v>92</c:v>
                </c:pt>
                <c:pt idx="648">
                  <c:v>435</c:v>
                </c:pt>
                <c:pt idx="649">
                  <c:v>10</c:v>
                </c:pt>
                <c:pt idx="650">
                  <c:v>129</c:v>
                </c:pt>
                <c:pt idx="651">
                  <c:v>-170</c:v>
                </c:pt>
                <c:pt idx="652">
                  <c:v>115</c:v>
                </c:pt>
                <c:pt idx="653">
                  <c:v>134</c:v>
                </c:pt>
                <c:pt idx="654">
                  <c:v>78</c:v>
                </c:pt>
                <c:pt idx="655">
                  <c:v>89</c:v>
                </c:pt>
                <c:pt idx="656">
                  <c:v>51</c:v>
                </c:pt>
                <c:pt idx="657">
                  <c:v>63</c:v>
                </c:pt>
                <c:pt idx="658">
                  <c:v>324</c:v>
                </c:pt>
                <c:pt idx="659">
                  <c:v>236</c:v>
                </c:pt>
                <c:pt idx="660">
                  <c:v>15</c:v>
                </c:pt>
                <c:pt idx="661">
                  <c:v>-202</c:v>
                </c:pt>
                <c:pt idx="662">
                  <c:v>108</c:v>
                </c:pt>
                <c:pt idx="663">
                  <c:v>381</c:v>
                </c:pt>
                <c:pt idx="664">
                  <c:v>11</c:v>
                </c:pt>
                <c:pt idx="665">
                  <c:v>204</c:v>
                </c:pt>
                <c:pt idx="666">
                  <c:v>-156</c:v>
                </c:pt>
                <c:pt idx="667">
                  <c:v>84</c:v>
                </c:pt>
                <c:pt idx="668">
                  <c:v>127</c:v>
                </c:pt>
                <c:pt idx="669">
                  <c:v>122</c:v>
                </c:pt>
                <c:pt idx="670">
                  <c:v>58</c:v>
                </c:pt>
                <c:pt idx="671">
                  <c:v>73</c:v>
                </c:pt>
                <c:pt idx="672">
                  <c:v>390</c:v>
                </c:pt>
                <c:pt idx="673">
                  <c:v>271</c:v>
                </c:pt>
                <c:pt idx="674">
                  <c:v>21</c:v>
                </c:pt>
                <c:pt idx="675">
                  <c:v>-224</c:v>
                </c:pt>
                <c:pt idx="676">
                  <c:v>87</c:v>
                </c:pt>
                <c:pt idx="677">
                  <c:v>312</c:v>
                </c:pt>
                <c:pt idx="678">
                  <c:v>309</c:v>
                </c:pt>
                <c:pt idx="679">
                  <c:v>-189</c:v>
                </c:pt>
                <c:pt idx="680">
                  <c:v>89</c:v>
                </c:pt>
                <c:pt idx="681">
                  <c:v>133</c:v>
                </c:pt>
                <c:pt idx="682">
                  <c:v>113</c:v>
                </c:pt>
                <c:pt idx="683">
                  <c:v>89</c:v>
                </c:pt>
                <c:pt idx="684">
                  <c:v>95</c:v>
                </c:pt>
                <c:pt idx="685">
                  <c:v>516</c:v>
                </c:pt>
                <c:pt idx="686">
                  <c:v>367</c:v>
                </c:pt>
                <c:pt idx="687">
                  <c:v>27</c:v>
                </c:pt>
                <c:pt idx="688">
                  <c:v>-300</c:v>
                </c:pt>
                <c:pt idx="689">
                  <c:v>137</c:v>
                </c:pt>
                <c:pt idx="690">
                  <c:v>646</c:v>
                </c:pt>
                <c:pt idx="691">
                  <c:v>15</c:v>
                </c:pt>
                <c:pt idx="692">
                  <c:v>191</c:v>
                </c:pt>
                <c:pt idx="693">
                  <c:v>-252</c:v>
                </c:pt>
                <c:pt idx="694">
                  <c:v>171</c:v>
                </c:pt>
                <c:pt idx="695">
                  <c:v>199</c:v>
                </c:pt>
                <c:pt idx="696">
                  <c:v>116</c:v>
                </c:pt>
                <c:pt idx="697">
                  <c:v>132</c:v>
                </c:pt>
                <c:pt idx="698">
                  <c:v>76</c:v>
                </c:pt>
                <c:pt idx="699">
                  <c:v>93</c:v>
                </c:pt>
                <c:pt idx="700">
                  <c:v>481</c:v>
                </c:pt>
                <c:pt idx="701">
                  <c:v>350</c:v>
                </c:pt>
                <c:pt idx="702">
                  <c:v>22</c:v>
                </c:pt>
                <c:pt idx="703">
                  <c:v>-300</c:v>
                </c:pt>
                <c:pt idx="704">
                  <c:v>160</c:v>
                </c:pt>
                <c:pt idx="705">
                  <c:v>565</c:v>
                </c:pt>
                <c:pt idx="706">
                  <c:v>16</c:v>
                </c:pt>
                <c:pt idx="707">
                  <c:v>303</c:v>
                </c:pt>
                <c:pt idx="708">
                  <c:v>-232</c:v>
                </c:pt>
                <c:pt idx="709">
                  <c:v>125</c:v>
                </c:pt>
                <c:pt idx="710">
                  <c:v>188</c:v>
                </c:pt>
                <c:pt idx="711">
                  <c:v>181</c:v>
                </c:pt>
                <c:pt idx="712">
                  <c:v>86</c:v>
                </c:pt>
                <c:pt idx="713">
                  <c:v>108</c:v>
                </c:pt>
                <c:pt idx="714">
                  <c:v>579</c:v>
                </c:pt>
                <c:pt idx="715">
                  <c:v>402</c:v>
                </c:pt>
                <c:pt idx="716">
                  <c:v>31</c:v>
                </c:pt>
                <c:pt idx="717">
                  <c:v>-332</c:v>
                </c:pt>
                <c:pt idx="718">
                  <c:v>129</c:v>
                </c:pt>
                <c:pt idx="719">
                  <c:v>463</c:v>
                </c:pt>
                <c:pt idx="720">
                  <c:v>459</c:v>
                </c:pt>
                <c:pt idx="721">
                  <c:v>-280</c:v>
                </c:pt>
                <c:pt idx="722">
                  <c:v>132</c:v>
                </c:pt>
                <c:pt idx="723">
                  <c:v>197</c:v>
                </c:pt>
                <c:pt idx="724">
                  <c:v>116</c:v>
                </c:pt>
                <c:pt idx="725">
                  <c:v>115</c:v>
                </c:pt>
                <c:pt idx="726">
                  <c:v>56</c:v>
                </c:pt>
                <c:pt idx="727">
                  <c:v>149</c:v>
                </c:pt>
                <c:pt idx="728">
                  <c:v>12</c:v>
                </c:pt>
                <c:pt idx="729">
                  <c:v>133</c:v>
                </c:pt>
                <c:pt idx="730">
                  <c:v>120</c:v>
                </c:pt>
                <c:pt idx="731">
                  <c:v>79</c:v>
                </c:pt>
                <c:pt idx="732">
                  <c:v>224</c:v>
                </c:pt>
                <c:pt idx="733">
                  <c:v>92</c:v>
                </c:pt>
                <c:pt idx="734">
                  <c:v>92</c:v>
                </c:pt>
                <c:pt idx="735">
                  <c:v>133</c:v>
                </c:pt>
                <c:pt idx="736">
                  <c:v>116</c:v>
                </c:pt>
                <c:pt idx="737">
                  <c:v>65</c:v>
                </c:pt>
                <c:pt idx="738">
                  <c:v>76</c:v>
                </c:pt>
                <c:pt idx="739">
                  <c:v>74</c:v>
                </c:pt>
                <c:pt idx="740">
                  <c:v>-2</c:v>
                </c:pt>
                <c:pt idx="741">
                  <c:v>61</c:v>
                </c:pt>
                <c:pt idx="742">
                  <c:v>35</c:v>
                </c:pt>
                <c:pt idx="743">
                  <c:v>18</c:v>
                </c:pt>
                <c:pt idx="744">
                  <c:v>36</c:v>
                </c:pt>
                <c:pt idx="745">
                  <c:v>48</c:v>
                </c:pt>
                <c:pt idx="746">
                  <c:v>224</c:v>
                </c:pt>
                <c:pt idx="747">
                  <c:v>114</c:v>
                </c:pt>
                <c:pt idx="748">
                  <c:v>-26</c:v>
                </c:pt>
                <c:pt idx="749">
                  <c:v>149</c:v>
                </c:pt>
                <c:pt idx="750">
                  <c:v>183</c:v>
                </c:pt>
                <c:pt idx="751">
                  <c:v>-11</c:v>
                </c:pt>
                <c:pt idx="752">
                  <c:v>84</c:v>
                </c:pt>
                <c:pt idx="753">
                  <c:v>106</c:v>
                </c:pt>
                <c:pt idx="754">
                  <c:v>58</c:v>
                </c:pt>
                <c:pt idx="755">
                  <c:v>129</c:v>
                </c:pt>
                <c:pt idx="756">
                  <c:v>128</c:v>
                </c:pt>
                <c:pt idx="757">
                  <c:v>139</c:v>
                </c:pt>
                <c:pt idx="758">
                  <c:v>48</c:v>
                </c:pt>
                <c:pt idx="759">
                  <c:v>196</c:v>
                </c:pt>
                <c:pt idx="760">
                  <c:v>107</c:v>
                </c:pt>
                <c:pt idx="761">
                  <c:v>107</c:v>
                </c:pt>
                <c:pt idx="762">
                  <c:v>127</c:v>
                </c:pt>
                <c:pt idx="763">
                  <c:v>84</c:v>
                </c:pt>
                <c:pt idx="764">
                  <c:v>62</c:v>
                </c:pt>
                <c:pt idx="765">
                  <c:v>59</c:v>
                </c:pt>
                <c:pt idx="766">
                  <c:v>89</c:v>
                </c:pt>
                <c:pt idx="767">
                  <c:v>70</c:v>
                </c:pt>
                <c:pt idx="768">
                  <c:v>-3</c:v>
                </c:pt>
                <c:pt idx="769">
                  <c:v>51</c:v>
                </c:pt>
                <c:pt idx="770">
                  <c:v>8</c:v>
                </c:pt>
                <c:pt idx="771">
                  <c:v>38</c:v>
                </c:pt>
                <c:pt idx="772">
                  <c:v>16</c:v>
                </c:pt>
                <c:pt idx="773">
                  <c:v>51</c:v>
                </c:pt>
                <c:pt idx="774">
                  <c:v>45</c:v>
                </c:pt>
                <c:pt idx="775">
                  <c:v>196</c:v>
                </c:pt>
                <c:pt idx="776">
                  <c:v>107</c:v>
                </c:pt>
                <c:pt idx="777">
                  <c:v>129</c:v>
                </c:pt>
                <c:pt idx="778">
                  <c:v>173</c:v>
                </c:pt>
                <c:pt idx="779">
                  <c:v>88</c:v>
                </c:pt>
                <c:pt idx="780">
                  <c:v>122</c:v>
                </c:pt>
                <c:pt idx="781">
                  <c:v>47</c:v>
                </c:pt>
                <c:pt idx="782">
                  <c:v>157</c:v>
                </c:pt>
                <c:pt idx="783">
                  <c:v>134</c:v>
                </c:pt>
                <c:pt idx="784">
                  <c:v>194</c:v>
                </c:pt>
                <c:pt idx="785">
                  <c:v>53</c:v>
                </c:pt>
                <c:pt idx="786">
                  <c:v>216</c:v>
                </c:pt>
                <c:pt idx="787">
                  <c:v>87</c:v>
                </c:pt>
                <c:pt idx="788">
                  <c:v>87</c:v>
                </c:pt>
                <c:pt idx="789">
                  <c:v>133</c:v>
                </c:pt>
                <c:pt idx="790">
                  <c:v>88</c:v>
                </c:pt>
                <c:pt idx="791">
                  <c:v>72</c:v>
                </c:pt>
                <c:pt idx="792">
                  <c:v>121</c:v>
                </c:pt>
                <c:pt idx="793">
                  <c:v>66</c:v>
                </c:pt>
                <c:pt idx="794">
                  <c:v>-1</c:v>
                </c:pt>
                <c:pt idx="795">
                  <c:v>57</c:v>
                </c:pt>
                <c:pt idx="796">
                  <c:v>26</c:v>
                </c:pt>
                <c:pt idx="797">
                  <c:v>20</c:v>
                </c:pt>
                <c:pt idx="798">
                  <c:v>48</c:v>
                </c:pt>
                <c:pt idx="799">
                  <c:v>50</c:v>
                </c:pt>
                <c:pt idx="800">
                  <c:v>216</c:v>
                </c:pt>
                <c:pt idx="801">
                  <c:v>123</c:v>
                </c:pt>
                <c:pt idx="802">
                  <c:v>156</c:v>
                </c:pt>
                <c:pt idx="803">
                  <c:v>216</c:v>
                </c:pt>
                <c:pt idx="804">
                  <c:v>-16</c:v>
                </c:pt>
                <c:pt idx="805">
                  <c:v>172</c:v>
                </c:pt>
                <c:pt idx="806">
                  <c:v>171</c:v>
                </c:pt>
                <c:pt idx="807">
                  <c:v>83</c:v>
                </c:pt>
                <c:pt idx="808">
                  <c:v>221</c:v>
                </c:pt>
                <c:pt idx="809">
                  <c:v>18</c:v>
                </c:pt>
                <c:pt idx="810">
                  <c:v>197</c:v>
                </c:pt>
                <c:pt idx="811">
                  <c:v>178</c:v>
                </c:pt>
                <c:pt idx="812">
                  <c:v>117</c:v>
                </c:pt>
                <c:pt idx="813">
                  <c:v>332</c:v>
                </c:pt>
                <c:pt idx="814">
                  <c:v>137</c:v>
                </c:pt>
                <c:pt idx="815">
                  <c:v>137</c:v>
                </c:pt>
                <c:pt idx="816">
                  <c:v>197</c:v>
                </c:pt>
                <c:pt idx="817">
                  <c:v>172</c:v>
                </c:pt>
                <c:pt idx="818">
                  <c:v>96</c:v>
                </c:pt>
                <c:pt idx="819">
                  <c:v>113</c:v>
                </c:pt>
                <c:pt idx="820">
                  <c:v>110</c:v>
                </c:pt>
                <c:pt idx="821">
                  <c:v>-3</c:v>
                </c:pt>
                <c:pt idx="822">
                  <c:v>91</c:v>
                </c:pt>
                <c:pt idx="823">
                  <c:v>52</c:v>
                </c:pt>
                <c:pt idx="824">
                  <c:v>27</c:v>
                </c:pt>
                <c:pt idx="825">
                  <c:v>53</c:v>
                </c:pt>
                <c:pt idx="826">
                  <c:v>71</c:v>
                </c:pt>
                <c:pt idx="827">
                  <c:v>332</c:v>
                </c:pt>
                <c:pt idx="828">
                  <c:v>169</c:v>
                </c:pt>
                <c:pt idx="829">
                  <c:v>-39</c:v>
                </c:pt>
                <c:pt idx="830">
                  <c:v>221</c:v>
                </c:pt>
                <c:pt idx="831">
                  <c:v>272</c:v>
                </c:pt>
                <c:pt idx="832">
                  <c:v>-16</c:v>
                </c:pt>
                <c:pt idx="833">
                  <c:v>125</c:v>
                </c:pt>
                <c:pt idx="834">
                  <c:v>157</c:v>
                </c:pt>
                <c:pt idx="835">
                  <c:v>86</c:v>
                </c:pt>
                <c:pt idx="836">
                  <c:v>191</c:v>
                </c:pt>
                <c:pt idx="837">
                  <c:v>190</c:v>
                </c:pt>
                <c:pt idx="838">
                  <c:v>206</c:v>
                </c:pt>
                <c:pt idx="839">
                  <c:v>71</c:v>
                </c:pt>
                <c:pt idx="840">
                  <c:v>291</c:v>
                </c:pt>
                <c:pt idx="841">
                  <c:v>159</c:v>
                </c:pt>
                <c:pt idx="842">
                  <c:v>159</c:v>
                </c:pt>
                <c:pt idx="843">
                  <c:v>188</c:v>
                </c:pt>
                <c:pt idx="844">
                  <c:v>125</c:v>
                </c:pt>
                <c:pt idx="845">
                  <c:v>92</c:v>
                </c:pt>
                <c:pt idx="846">
                  <c:v>88</c:v>
                </c:pt>
                <c:pt idx="847">
                  <c:v>132</c:v>
                </c:pt>
                <c:pt idx="848">
                  <c:v>104</c:v>
                </c:pt>
                <c:pt idx="849">
                  <c:v>-4</c:v>
                </c:pt>
                <c:pt idx="850">
                  <c:v>76</c:v>
                </c:pt>
                <c:pt idx="851">
                  <c:v>12</c:v>
                </c:pt>
                <c:pt idx="852">
                  <c:v>56</c:v>
                </c:pt>
                <c:pt idx="853">
                  <c:v>24</c:v>
                </c:pt>
                <c:pt idx="854">
                  <c:v>76</c:v>
                </c:pt>
                <c:pt idx="855">
                  <c:v>67</c:v>
                </c:pt>
                <c:pt idx="856">
                  <c:v>291</c:v>
                </c:pt>
                <c:pt idx="857">
                  <c:v>159</c:v>
                </c:pt>
                <c:pt idx="858">
                  <c:v>191</c:v>
                </c:pt>
                <c:pt idx="859">
                  <c:v>257</c:v>
                </c:pt>
                <c:pt idx="860">
                  <c:v>131</c:v>
                </c:pt>
                <c:pt idx="861">
                  <c:v>181</c:v>
                </c:pt>
                <c:pt idx="862">
                  <c:v>70</c:v>
                </c:pt>
                <c:pt idx="863">
                  <c:v>233</c:v>
                </c:pt>
                <c:pt idx="864">
                  <c:v>199</c:v>
                </c:pt>
                <c:pt idx="865">
                  <c:v>288</c:v>
                </c:pt>
                <c:pt idx="866">
                  <c:v>79</c:v>
                </c:pt>
                <c:pt idx="867">
                  <c:v>321</c:v>
                </c:pt>
                <c:pt idx="868">
                  <c:v>129</c:v>
                </c:pt>
                <c:pt idx="869">
                  <c:v>129</c:v>
                </c:pt>
                <c:pt idx="870">
                  <c:v>197</c:v>
                </c:pt>
                <c:pt idx="871">
                  <c:v>131</c:v>
                </c:pt>
                <c:pt idx="872">
                  <c:v>107</c:v>
                </c:pt>
                <c:pt idx="873">
                  <c:v>180</c:v>
                </c:pt>
                <c:pt idx="874">
                  <c:v>98</c:v>
                </c:pt>
                <c:pt idx="875">
                  <c:v>-1</c:v>
                </c:pt>
                <c:pt idx="876">
                  <c:v>85</c:v>
                </c:pt>
                <c:pt idx="877">
                  <c:v>39</c:v>
                </c:pt>
                <c:pt idx="878">
                  <c:v>30</c:v>
                </c:pt>
                <c:pt idx="879">
                  <c:v>71</c:v>
                </c:pt>
                <c:pt idx="880">
                  <c:v>74</c:v>
                </c:pt>
                <c:pt idx="881">
                  <c:v>321</c:v>
                </c:pt>
                <c:pt idx="882">
                  <c:v>183</c:v>
                </c:pt>
                <c:pt idx="883">
                  <c:v>232</c:v>
                </c:pt>
                <c:pt idx="884">
                  <c:v>321</c:v>
                </c:pt>
                <c:pt idx="885">
                  <c:v>-24</c:v>
                </c:pt>
                <c:pt idx="886">
                  <c:v>-117</c:v>
                </c:pt>
                <c:pt idx="887">
                  <c:v>225</c:v>
                </c:pt>
                <c:pt idx="888">
                  <c:v>-74</c:v>
                </c:pt>
                <c:pt idx="889">
                  <c:v>247</c:v>
                </c:pt>
                <c:pt idx="890">
                  <c:v>149</c:v>
                </c:pt>
                <c:pt idx="891">
                  <c:v>27</c:v>
                </c:pt>
                <c:pt idx="892">
                  <c:v>115</c:v>
                </c:pt>
                <c:pt idx="893">
                  <c:v>186</c:v>
                </c:pt>
                <c:pt idx="894">
                  <c:v>134</c:v>
                </c:pt>
                <c:pt idx="895">
                  <c:v>29</c:v>
                </c:pt>
                <c:pt idx="896">
                  <c:v>34</c:v>
                </c:pt>
                <c:pt idx="897">
                  <c:v>17</c:v>
                </c:pt>
                <c:pt idx="898">
                  <c:v>91</c:v>
                </c:pt>
                <c:pt idx="899">
                  <c:v>48</c:v>
                </c:pt>
                <c:pt idx="900">
                  <c:v>-5</c:v>
                </c:pt>
                <c:pt idx="901">
                  <c:v>36</c:v>
                </c:pt>
                <c:pt idx="902">
                  <c:v>21</c:v>
                </c:pt>
                <c:pt idx="903">
                  <c:v>22</c:v>
                </c:pt>
                <c:pt idx="904">
                  <c:v>56</c:v>
                </c:pt>
                <c:pt idx="905">
                  <c:v>10</c:v>
                </c:pt>
                <c:pt idx="906">
                  <c:v>14</c:v>
                </c:pt>
                <c:pt idx="907">
                  <c:v>87</c:v>
                </c:pt>
                <c:pt idx="908">
                  <c:v>26</c:v>
                </c:pt>
                <c:pt idx="909">
                  <c:v>115</c:v>
                </c:pt>
                <c:pt idx="910">
                  <c:v>120</c:v>
                </c:pt>
                <c:pt idx="911">
                  <c:v>73</c:v>
                </c:pt>
                <c:pt idx="912">
                  <c:v>114</c:v>
                </c:pt>
                <c:pt idx="913">
                  <c:v>-27</c:v>
                </c:pt>
                <c:pt idx="914">
                  <c:v>224</c:v>
                </c:pt>
                <c:pt idx="915">
                  <c:v>16</c:v>
                </c:pt>
                <c:pt idx="916">
                  <c:v>149</c:v>
                </c:pt>
                <c:pt idx="917">
                  <c:v>-363</c:v>
                </c:pt>
                <c:pt idx="918">
                  <c:v>-12</c:v>
                </c:pt>
                <c:pt idx="919">
                  <c:v>-127</c:v>
                </c:pt>
                <c:pt idx="920">
                  <c:v>197</c:v>
                </c:pt>
                <c:pt idx="921">
                  <c:v>-56</c:v>
                </c:pt>
                <c:pt idx="922">
                  <c:v>235</c:v>
                </c:pt>
                <c:pt idx="923">
                  <c:v>129</c:v>
                </c:pt>
                <c:pt idx="924">
                  <c:v>26</c:v>
                </c:pt>
                <c:pt idx="925">
                  <c:v>84</c:v>
                </c:pt>
                <c:pt idx="926">
                  <c:v>174</c:v>
                </c:pt>
                <c:pt idx="927">
                  <c:v>128</c:v>
                </c:pt>
                <c:pt idx="928">
                  <c:v>38</c:v>
                </c:pt>
                <c:pt idx="929">
                  <c:v>16</c:v>
                </c:pt>
                <c:pt idx="930">
                  <c:v>108</c:v>
                </c:pt>
                <c:pt idx="931">
                  <c:v>39</c:v>
                </c:pt>
                <c:pt idx="932">
                  <c:v>14</c:v>
                </c:pt>
                <c:pt idx="933">
                  <c:v>50</c:v>
                </c:pt>
                <c:pt idx="934">
                  <c:v>9</c:v>
                </c:pt>
                <c:pt idx="935">
                  <c:v>85</c:v>
                </c:pt>
                <c:pt idx="936">
                  <c:v>26</c:v>
                </c:pt>
                <c:pt idx="937">
                  <c:v>122</c:v>
                </c:pt>
                <c:pt idx="938">
                  <c:v>138</c:v>
                </c:pt>
                <c:pt idx="939">
                  <c:v>70</c:v>
                </c:pt>
                <c:pt idx="940">
                  <c:v>107</c:v>
                </c:pt>
                <c:pt idx="941">
                  <c:v>196</c:v>
                </c:pt>
                <c:pt idx="942">
                  <c:v>128</c:v>
                </c:pt>
                <c:pt idx="943">
                  <c:v>62</c:v>
                </c:pt>
                <c:pt idx="944">
                  <c:v>-340</c:v>
                </c:pt>
                <c:pt idx="945">
                  <c:v>89</c:v>
                </c:pt>
                <c:pt idx="946">
                  <c:v>-149</c:v>
                </c:pt>
                <c:pt idx="947">
                  <c:v>216</c:v>
                </c:pt>
                <c:pt idx="948">
                  <c:v>-88</c:v>
                </c:pt>
                <c:pt idx="949">
                  <c:v>271</c:v>
                </c:pt>
                <c:pt idx="950">
                  <c:v>157</c:v>
                </c:pt>
                <c:pt idx="951">
                  <c:v>31</c:v>
                </c:pt>
                <c:pt idx="952">
                  <c:v>89</c:v>
                </c:pt>
                <c:pt idx="953">
                  <c:v>188</c:v>
                </c:pt>
                <c:pt idx="954">
                  <c:v>134</c:v>
                </c:pt>
                <c:pt idx="955">
                  <c:v>26</c:v>
                </c:pt>
                <c:pt idx="956">
                  <c:v>20</c:v>
                </c:pt>
                <c:pt idx="957">
                  <c:v>87</c:v>
                </c:pt>
                <c:pt idx="958">
                  <c:v>51</c:v>
                </c:pt>
                <c:pt idx="959">
                  <c:v>36</c:v>
                </c:pt>
                <c:pt idx="960">
                  <c:v>58</c:v>
                </c:pt>
                <c:pt idx="961">
                  <c:v>10</c:v>
                </c:pt>
                <c:pt idx="962">
                  <c:v>77</c:v>
                </c:pt>
                <c:pt idx="963">
                  <c:v>32</c:v>
                </c:pt>
                <c:pt idx="964">
                  <c:v>105</c:v>
                </c:pt>
                <c:pt idx="965">
                  <c:v>194</c:v>
                </c:pt>
                <c:pt idx="966">
                  <c:v>66</c:v>
                </c:pt>
                <c:pt idx="967">
                  <c:v>122</c:v>
                </c:pt>
                <c:pt idx="968">
                  <c:v>215</c:v>
                </c:pt>
                <c:pt idx="969">
                  <c:v>157</c:v>
                </c:pt>
                <c:pt idx="970">
                  <c:v>73</c:v>
                </c:pt>
                <c:pt idx="971">
                  <c:v>-408</c:v>
                </c:pt>
                <c:pt idx="972">
                  <c:v>121</c:v>
                </c:pt>
                <c:pt idx="973">
                  <c:v>-15</c:v>
                </c:pt>
                <c:pt idx="974">
                  <c:v>-174</c:v>
                </c:pt>
                <c:pt idx="975">
                  <c:v>334</c:v>
                </c:pt>
                <c:pt idx="976">
                  <c:v>-110</c:v>
                </c:pt>
                <c:pt idx="977">
                  <c:v>367</c:v>
                </c:pt>
                <c:pt idx="978">
                  <c:v>221</c:v>
                </c:pt>
                <c:pt idx="979">
                  <c:v>40</c:v>
                </c:pt>
                <c:pt idx="980">
                  <c:v>171</c:v>
                </c:pt>
                <c:pt idx="981">
                  <c:v>276</c:v>
                </c:pt>
                <c:pt idx="982">
                  <c:v>199</c:v>
                </c:pt>
                <c:pt idx="983">
                  <c:v>43</c:v>
                </c:pt>
                <c:pt idx="984">
                  <c:v>50</c:v>
                </c:pt>
                <c:pt idx="985">
                  <c:v>25</c:v>
                </c:pt>
                <c:pt idx="986">
                  <c:v>135</c:v>
                </c:pt>
                <c:pt idx="987">
                  <c:v>71</c:v>
                </c:pt>
                <c:pt idx="988">
                  <c:v>-7</c:v>
                </c:pt>
                <c:pt idx="989">
                  <c:v>53</c:v>
                </c:pt>
                <c:pt idx="990">
                  <c:v>31</c:v>
                </c:pt>
                <c:pt idx="991">
                  <c:v>33</c:v>
                </c:pt>
                <c:pt idx="992">
                  <c:v>83</c:v>
                </c:pt>
                <c:pt idx="993">
                  <c:v>15</c:v>
                </c:pt>
                <c:pt idx="994">
                  <c:v>21</c:v>
                </c:pt>
                <c:pt idx="995">
                  <c:v>129</c:v>
                </c:pt>
                <c:pt idx="996">
                  <c:v>39</c:v>
                </c:pt>
                <c:pt idx="997">
                  <c:v>171</c:v>
                </c:pt>
                <c:pt idx="998">
                  <c:v>178</c:v>
                </c:pt>
                <c:pt idx="999">
                  <c:v>108</c:v>
                </c:pt>
                <c:pt idx="1000">
                  <c:v>169</c:v>
                </c:pt>
                <c:pt idx="1001">
                  <c:v>-40</c:v>
                </c:pt>
                <c:pt idx="1002">
                  <c:v>332</c:v>
                </c:pt>
                <c:pt idx="1003">
                  <c:v>24</c:v>
                </c:pt>
                <c:pt idx="1004">
                  <c:v>221</c:v>
                </c:pt>
                <c:pt idx="1005">
                  <c:v>-539</c:v>
                </c:pt>
                <c:pt idx="1006">
                  <c:v>-18</c:v>
                </c:pt>
                <c:pt idx="1007">
                  <c:v>-188</c:v>
                </c:pt>
                <c:pt idx="1008">
                  <c:v>292</c:v>
                </c:pt>
                <c:pt idx="1009">
                  <c:v>-83</c:v>
                </c:pt>
                <c:pt idx="1010">
                  <c:v>349</c:v>
                </c:pt>
                <c:pt idx="1011">
                  <c:v>191</c:v>
                </c:pt>
                <c:pt idx="1012">
                  <c:v>39</c:v>
                </c:pt>
                <c:pt idx="1013">
                  <c:v>125</c:v>
                </c:pt>
                <c:pt idx="1014">
                  <c:v>258</c:v>
                </c:pt>
                <c:pt idx="1015">
                  <c:v>190</c:v>
                </c:pt>
                <c:pt idx="1016">
                  <c:v>56</c:v>
                </c:pt>
                <c:pt idx="1017">
                  <c:v>24</c:v>
                </c:pt>
                <c:pt idx="1018">
                  <c:v>160</c:v>
                </c:pt>
                <c:pt idx="1019">
                  <c:v>58</c:v>
                </c:pt>
                <c:pt idx="1020">
                  <c:v>21</c:v>
                </c:pt>
                <c:pt idx="1021">
                  <c:v>74</c:v>
                </c:pt>
                <c:pt idx="1022">
                  <c:v>13</c:v>
                </c:pt>
                <c:pt idx="1023">
                  <c:v>126</c:v>
                </c:pt>
                <c:pt idx="1024">
                  <c:v>39</c:v>
                </c:pt>
                <c:pt idx="1025">
                  <c:v>181</c:v>
                </c:pt>
                <c:pt idx="1026">
                  <c:v>205</c:v>
                </c:pt>
                <c:pt idx="1027">
                  <c:v>104</c:v>
                </c:pt>
                <c:pt idx="1028">
                  <c:v>159</c:v>
                </c:pt>
                <c:pt idx="1029">
                  <c:v>291</c:v>
                </c:pt>
                <c:pt idx="1030">
                  <c:v>190</c:v>
                </c:pt>
                <c:pt idx="1031">
                  <c:v>92</c:v>
                </c:pt>
                <c:pt idx="1032">
                  <c:v>-505</c:v>
                </c:pt>
                <c:pt idx="1033">
                  <c:v>132</c:v>
                </c:pt>
                <c:pt idx="1034">
                  <c:v>-221</c:v>
                </c:pt>
                <c:pt idx="1035">
                  <c:v>321</c:v>
                </c:pt>
                <c:pt idx="1036">
                  <c:v>-131</c:v>
                </c:pt>
                <c:pt idx="1037">
                  <c:v>402</c:v>
                </c:pt>
                <c:pt idx="1038">
                  <c:v>233</c:v>
                </c:pt>
                <c:pt idx="1039">
                  <c:v>46</c:v>
                </c:pt>
                <c:pt idx="1040">
                  <c:v>132</c:v>
                </c:pt>
                <c:pt idx="1041">
                  <c:v>279</c:v>
                </c:pt>
                <c:pt idx="1042">
                  <c:v>199</c:v>
                </c:pt>
                <c:pt idx="1043">
                  <c:v>39</c:v>
                </c:pt>
                <c:pt idx="1044">
                  <c:v>30</c:v>
                </c:pt>
                <c:pt idx="1045">
                  <c:v>129</c:v>
                </c:pt>
                <c:pt idx="1046">
                  <c:v>76</c:v>
                </c:pt>
                <c:pt idx="1047">
                  <c:v>53</c:v>
                </c:pt>
                <c:pt idx="1048">
                  <c:v>86</c:v>
                </c:pt>
                <c:pt idx="1049">
                  <c:v>15</c:v>
                </c:pt>
                <c:pt idx="1050">
                  <c:v>114</c:v>
                </c:pt>
                <c:pt idx="1051">
                  <c:v>47</c:v>
                </c:pt>
                <c:pt idx="1052">
                  <c:v>156</c:v>
                </c:pt>
                <c:pt idx="1053">
                  <c:v>288</c:v>
                </c:pt>
                <c:pt idx="1054">
                  <c:v>98</c:v>
                </c:pt>
                <c:pt idx="1055">
                  <c:v>181</c:v>
                </c:pt>
                <c:pt idx="1056">
                  <c:v>319</c:v>
                </c:pt>
                <c:pt idx="1057">
                  <c:v>233</c:v>
                </c:pt>
                <c:pt idx="1058">
                  <c:v>108</c:v>
                </c:pt>
                <c:pt idx="1059">
                  <c:v>-605</c:v>
                </c:pt>
                <c:pt idx="1060">
                  <c:v>180</c:v>
                </c:pt>
                <c:pt idx="1061">
                  <c:v>-22</c:v>
                </c:pt>
              </c:numCache>
            </c:numRef>
          </c:yVal>
          <c:smooth val="0"/>
          <c:extLst>
            <c:ext xmlns:c16="http://schemas.microsoft.com/office/drawing/2014/chart" uri="{C3380CC4-5D6E-409C-BE32-E72D297353CC}">
              <c16:uniqueId val="{00000002-7123-4653-AFBC-DB9806AC9DF3}"/>
            </c:ext>
          </c:extLst>
        </c:ser>
        <c:dLbls>
          <c:showLegendKey val="0"/>
          <c:showVal val="0"/>
          <c:showCatName val="0"/>
          <c:showSerName val="0"/>
          <c:showPercent val="0"/>
          <c:showBubbleSize val="0"/>
        </c:dLbls>
        <c:axId val="1359367231"/>
        <c:axId val="1359367711"/>
      </c:scatterChart>
      <c:valAx>
        <c:axId val="135936723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rgbClr val="D3A77B"/>
                </a:solidFill>
                <a:latin typeface="+mn-lt"/>
                <a:ea typeface="+mn-ea"/>
                <a:cs typeface="+mn-cs"/>
              </a:defRPr>
            </a:pPr>
            <a:endParaRPr lang="en-US"/>
          </a:p>
        </c:txPr>
        <c:crossAx val="1359367711"/>
        <c:crosses val="autoZero"/>
        <c:crossBetween val="midCat"/>
      </c:valAx>
      <c:valAx>
        <c:axId val="1359367711"/>
        <c:scaling>
          <c:orientation val="minMax"/>
        </c:scaling>
        <c:delete val="0"/>
        <c:axPos val="l"/>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1" i="0" u="none" strike="noStrike" kern="1200" baseline="0">
                <a:solidFill>
                  <a:srgbClr val="D3A77B"/>
                </a:solidFill>
                <a:latin typeface="+mn-lt"/>
                <a:ea typeface="+mn-ea"/>
                <a:cs typeface="+mn-cs"/>
              </a:defRPr>
            </a:pPr>
            <a:endParaRPr lang="en-US"/>
          </a:p>
        </c:txPr>
        <c:crossAx val="13593672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D3A77B"/>
                </a:solidFill>
                <a:latin typeface="+mn-lt"/>
                <a:ea typeface="+mn-ea"/>
                <a:cs typeface="+mn-cs"/>
              </a:defRPr>
            </a:pPr>
            <a:r>
              <a:rPr lang="en-US" sz="1200" b="1">
                <a:solidFill>
                  <a:srgbClr val="D3A77B"/>
                </a:solidFill>
              </a:rPr>
              <a:t>Relationship</a:t>
            </a:r>
            <a:r>
              <a:rPr lang="en-US" sz="1200" b="1" baseline="0">
                <a:solidFill>
                  <a:srgbClr val="D3A77B"/>
                </a:solidFill>
              </a:rPr>
              <a:t> of Sales and COGS across stores</a:t>
            </a:r>
            <a:endParaRPr lang="en-US" sz="1200" b="1">
              <a:solidFill>
                <a:srgbClr val="D3A77B"/>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D3A77B"/>
              </a:solidFill>
              <a:latin typeface="+mn-lt"/>
              <a:ea typeface="+mn-ea"/>
              <a:cs typeface="+mn-cs"/>
            </a:defRPr>
          </a:pPr>
          <a:endParaRPr lang="en-US"/>
        </a:p>
      </c:txPr>
    </c:title>
    <c:autoTitleDeleted val="0"/>
    <c:plotArea>
      <c:layout/>
      <c:scatterChart>
        <c:scatterStyle val="lineMarker"/>
        <c:varyColors val="0"/>
        <c:ser>
          <c:idx val="0"/>
          <c:order val="0"/>
          <c:tx>
            <c:strRef>
              <c:f>Map!$D$1</c:f>
              <c:strCache>
                <c:ptCount val="1"/>
                <c:pt idx="0">
                  <c:v>Sales</c:v>
                </c:pt>
              </c:strCache>
            </c:strRef>
          </c:tx>
          <c:spPr>
            <a:ln w="19050" cap="rnd">
              <a:noFill/>
              <a:round/>
            </a:ln>
            <a:effectLst/>
          </c:spPr>
          <c:marker>
            <c:symbol val="circle"/>
            <c:size val="5"/>
            <c:spPr>
              <a:solidFill>
                <a:schemeClr val="accent2"/>
              </a:solidFill>
              <a:ln w="9525">
                <a:solidFill>
                  <a:schemeClr val="accent2"/>
                </a:solidFill>
              </a:ln>
              <a:effectLst/>
            </c:spPr>
          </c:marker>
          <c:xVal>
            <c:numRef>
              <c:f>Map!$C$2:$C$1063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Map!$D$2:$D$1063</c:f>
              <c:numCache>
                <c:formatCode>"$"#,##0</c:formatCode>
                <c:ptCount val="1062"/>
                <c:pt idx="0">
                  <c:v>122</c:v>
                </c:pt>
                <c:pt idx="1">
                  <c:v>123</c:v>
                </c:pt>
                <c:pt idx="2">
                  <c:v>107</c:v>
                </c:pt>
                <c:pt idx="3">
                  <c:v>94</c:v>
                </c:pt>
                <c:pt idx="4">
                  <c:v>182</c:v>
                </c:pt>
                <c:pt idx="5">
                  <c:v>43</c:v>
                </c:pt>
                <c:pt idx="6">
                  <c:v>111</c:v>
                </c:pt>
                <c:pt idx="7">
                  <c:v>66</c:v>
                </c:pt>
                <c:pt idx="8">
                  <c:v>68</c:v>
                </c:pt>
                <c:pt idx="9">
                  <c:v>99</c:v>
                </c:pt>
                <c:pt idx="10">
                  <c:v>120</c:v>
                </c:pt>
                <c:pt idx="11">
                  <c:v>114</c:v>
                </c:pt>
                <c:pt idx="12">
                  <c:v>109</c:v>
                </c:pt>
                <c:pt idx="13">
                  <c:v>144</c:v>
                </c:pt>
                <c:pt idx="14">
                  <c:v>77</c:v>
                </c:pt>
                <c:pt idx="15">
                  <c:v>120</c:v>
                </c:pt>
                <c:pt idx="16">
                  <c:v>109</c:v>
                </c:pt>
                <c:pt idx="17">
                  <c:v>118</c:v>
                </c:pt>
                <c:pt idx="18">
                  <c:v>120</c:v>
                </c:pt>
                <c:pt idx="19">
                  <c:v>119</c:v>
                </c:pt>
                <c:pt idx="20">
                  <c:v>99</c:v>
                </c:pt>
                <c:pt idx="21">
                  <c:v>205</c:v>
                </c:pt>
                <c:pt idx="22">
                  <c:v>218</c:v>
                </c:pt>
                <c:pt idx="23">
                  <c:v>92</c:v>
                </c:pt>
                <c:pt idx="24">
                  <c:v>123</c:v>
                </c:pt>
                <c:pt idx="25">
                  <c:v>92</c:v>
                </c:pt>
                <c:pt idx="26">
                  <c:v>120</c:v>
                </c:pt>
                <c:pt idx="27">
                  <c:v>164</c:v>
                </c:pt>
                <c:pt idx="28">
                  <c:v>114</c:v>
                </c:pt>
                <c:pt idx="29">
                  <c:v>124</c:v>
                </c:pt>
                <c:pt idx="30">
                  <c:v>123</c:v>
                </c:pt>
                <c:pt idx="31">
                  <c:v>125</c:v>
                </c:pt>
                <c:pt idx="32">
                  <c:v>88</c:v>
                </c:pt>
                <c:pt idx="33">
                  <c:v>81</c:v>
                </c:pt>
                <c:pt idx="34">
                  <c:v>78</c:v>
                </c:pt>
                <c:pt idx="35">
                  <c:v>88</c:v>
                </c:pt>
                <c:pt idx="36">
                  <c:v>120</c:v>
                </c:pt>
                <c:pt idx="37">
                  <c:v>121</c:v>
                </c:pt>
                <c:pt idx="38">
                  <c:v>113</c:v>
                </c:pt>
                <c:pt idx="39">
                  <c:v>109</c:v>
                </c:pt>
                <c:pt idx="40">
                  <c:v>106</c:v>
                </c:pt>
                <c:pt idx="41">
                  <c:v>141</c:v>
                </c:pt>
                <c:pt idx="42">
                  <c:v>121</c:v>
                </c:pt>
                <c:pt idx="43">
                  <c:v>121</c:v>
                </c:pt>
                <c:pt idx="44">
                  <c:v>113</c:v>
                </c:pt>
                <c:pt idx="45">
                  <c:v>109</c:v>
                </c:pt>
                <c:pt idx="46">
                  <c:v>115</c:v>
                </c:pt>
                <c:pt idx="47">
                  <c:v>90</c:v>
                </c:pt>
                <c:pt idx="48">
                  <c:v>147</c:v>
                </c:pt>
                <c:pt idx="49">
                  <c:v>99</c:v>
                </c:pt>
                <c:pt idx="50">
                  <c:v>133</c:v>
                </c:pt>
                <c:pt idx="51">
                  <c:v>112</c:v>
                </c:pt>
                <c:pt idx="52">
                  <c:v>127</c:v>
                </c:pt>
                <c:pt idx="53">
                  <c:v>145</c:v>
                </c:pt>
                <c:pt idx="54">
                  <c:v>176</c:v>
                </c:pt>
                <c:pt idx="55">
                  <c:v>127</c:v>
                </c:pt>
                <c:pt idx="56">
                  <c:v>101</c:v>
                </c:pt>
                <c:pt idx="57">
                  <c:v>133</c:v>
                </c:pt>
                <c:pt idx="58">
                  <c:v>77</c:v>
                </c:pt>
                <c:pt idx="59">
                  <c:v>85</c:v>
                </c:pt>
                <c:pt idx="60">
                  <c:v>82</c:v>
                </c:pt>
                <c:pt idx="61">
                  <c:v>122</c:v>
                </c:pt>
                <c:pt idx="62">
                  <c:v>131</c:v>
                </c:pt>
                <c:pt idx="63">
                  <c:v>118</c:v>
                </c:pt>
                <c:pt idx="64">
                  <c:v>88</c:v>
                </c:pt>
                <c:pt idx="65">
                  <c:v>118</c:v>
                </c:pt>
                <c:pt idx="66">
                  <c:v>107</c:v>
                </c:pt>
                <c:pt idx="67">
                  <c:v>160</c:v>
                </c:pt>
                <c:pt idx="68">
                  <c:v>153</c:v>
                </c:pt>
                <c:pt idx="69">
                  <c:v>139</c:v>
                </c:pt>
                <c:pt idx="70">
                  <c:v>160</c:v>
                </c:pt>
                <c:pt idx="71">
                  <c:v>131</c:v>
                </c:pt>
                <c:pt idx="72">
                  <c:v>130</c:v>
                </c:pt>
                <c:pt idx="73">
                  <c:v>131</c:v>
                </c:pt>
                <c:pt idx="74">
                  <c:v>114</c:v>
                </c:pt>
                <c:pt idx="75">
                  <c:v>100</c:v>
                </c:pt>
                <c:pt idx="76">
                  <c:v>194</c:v>
                </c:pt>
                <c:pt idx="77">
                  <c:v>46</c:v>
                </c:pt>
                <c:pt idx="78">
                  <c:v>118</c:v>
                </c:pt>
                <c:pt idx="79">
                  <c:v>70</c:v>
                </c:pt>
                <c:pt idx="80">
                  <c:v>72</c:v>
                </c:pt>
                <c:pt idx="81">
                  <c:v>106</c:v>
                </c:pt>
                <c:pt idx="82">
                  <c:v>128</c:v>
                </c:pt>
                <c:pt idx="83">
                  <c:v>121</c:v>
                </c:pt>
                <c:pt idx="84">
                  <c:v>116</c:v>
                </c:pt>
                <c:pt idx="85">
                  <c:v>153</c:v>
                </c:pt>
                <c:pt idx="86">
                  <c:v>82</c:v>
                </c:pt>
                <c:pt idx="87">
                  <c:v>128</c:v>
                </c:pt>
                <c:pt idx="88">
                  <c:v>116</c:v>
                </c:pt>
                <c:pt idx="89">
                  <c:v>126</c:v>
                </c:pt>
                <c:pt idx="90">
                  <c:v>128</c:v>
                </c:pt>
                <c:pt idx="91">
                  <c:v>127</c:v>
                </c:pt>
                <c:pt idx="92">
                  <c:v>106</c:v>
                </c:pt>
                <c:pt idx="93">
                  <c:v>218</c:v>
                </c:pt>
                <c:pt idx="94">
                  <c:v>232</c:v>
                </c:pt>
                <c:pt idx="95">
                  <c:v>98</c:v>
                </c:pt>
                <c:pt idx="96">
                  <c:v>131</c:v>
                </c:pt>
                <c:pt idx="97">
                  <c:v>98</c:v>
                </c:pt>
                <c:pt idx="98">
                  <c:v>128</c:v>
                </c:pt>
                <c:pt idx="99">
                  <c:v>175</c:v>
                </c:pt>
                <c:pt idx="100">
                  <c:v>121</c:v>
                </c:pt>
                <c:pt idx="101">
                  <c:v>132</c:v>
                </c:pt>
                <c:pt idx="102">
                  <c:v>131</c:v>
                </c:pt>
                <c:pt idx="103">
                  <c:v>133</c:v>
                </c:pt>
                <c:pt idx="104">
                  <c:v>94</c:v>
                </c:pt>
                <c:pt idx="105">
                  <c:v>86</c:v>
                </c:pt>
                <c:pt idx="106">
                  <c:v>83</c:v>
                </c:pt>
                <c:pt idx="107">
                  <c:v>94</c:v>
                </c:pt>
                <c:pt idx="108">
                  <c:v>128</c:v>
                </c:pt>
                <c:pt idx="109">
                  <c:v>129</c:v>
                </c:pt>
                <c:pt idx="110">
                  <c:v>120</c:v>
                </c:pt>
                <c:pt idx="111">
                  <c:v>116</c:v>
                </c:pt>
                <c:pt idx="112">
                  <c:v>113</c:v>
                </c:pt>
                <c:pt idx="113">
                  <c:v>150</c:v>
                </c:pt>
                <c:pt idx="114">
                  <c:v>129</c:v>
                </c:pt>
                <c:pt idx="115">
                  <c:v>129</c:v>
                </c:pt>
                <c:pt idx="116">
                  <c:v>120</c:v>
                </c:pt>
                <c:pt idx="117">
                  <c:v>116</c:v>
                </c:pt>
                <c:pt idx="118">
                  <c:v>123</c:v>
                </c:pt>
                <c:pt idx="119">
                  <c:v>96</c:v>
                </c:pt>
                <c:pt idx="120">
                  <c:v>157</c:v>
                </c:pt>
                <c:pt idx="121">
                  <c:v>106</c:v>
                </c:pt>
                <c:pt idx="122">
                  <c:v>142</c:v>
                </c:pt>
                <c:pt idx="123">
                  <c:v>119</c:v>
                </c:pt>
                <c:pt idx="124">
                  <c:v>135</c:v>
                </c:pt>
                <c:pt idx="125">
                  <c:v>155</c:v>
                </c:pt>
                <c:pt idx="126">
                  <c:v>188</c:v>
                </c:pt>
                <c:pt idx="127">
                  <c:v>135</c:v>
                </c:pt>
                <c:pt idx="128">
                  <c:v>108</c:v>
                </c:pt>
                <c:pt idx="129">
                  <c:v>142</c:v>
                </c:pt>
                <c:pt idx="130">
                  <c:v>82</c:v>
                </c:pt>
                <c:pt idx="131">
                  <c:v>91</c:v>
                </c:pt>
                <c:pt idx="132">
                  <c:v>87</c:v>
                </c:pt>
                <c:pt idx="133">
                  <c:v>130</c:v>
                </c:pt>
                <c:pt idx="134">
                  <c:v>140</c:v>
                </c:pt>
                <c:pt idx="135">
                  <c:v>126</c:v>
                </c:pt>
                <c:pt idx="136">
                  <c:v>94</c:v>
                </c:pt>
                <c:pt idx="137">
                  <c:v>126</c:v>
                </c:pt>
                <c:pt idx="138">
                  <c:v>114</c:v>
                </c:pt>
                <c:pt idx="139">
                  <c:v>171</c:v>
                </c:pt>
                <c:pt idx="140">
                  <c:v>163</c:v>
                </c:pt>
                <c:pt idx="141">
                  <c:v>148</c:v>
                </c:pt>
                <c:pt idx="142">
                  <c:v>171</c:v>
                </c:pt>
                <c:pt idx="143">
                  <c:v>140</c:v>
                </c:pt>
                <c:pt idx="144">
                  <c:v>90</c:v>
                </c:pt>
                <c:pt idx="145">
                  <c:v>174</c:v>
                </c:pt>
                <c:pt idx="146">
                  <c:v>120</c:v>
                </c:pt>
                <c:pt idx="147">
                  <c:v>118</c:v>
                </c:pt>
                <c:pt idx="148">
                  <c:v>66</c:v>
                </c:pt>
                <c:pt idx="149">
                  <c:v>187</c:v>
                </c:pt>
                <c:pt idx="150">
                  <c:v>51</c:v>
                </c:pt>
                <c:pt idx="151">
                  <c:v>58</c:v>
                </c:pt>
                <c:pt idx="152">
                  <c:v>177</c:v>
                </c:pt>
                <c:pt idx="153">
                  <c:v>142</c:v>
                </c:pt>
                <c:pt idx="154">
                  <c:v>113</c:v>
                </c:pt>
                <c:pt idx="155">
                  <c:v>144</c:v>
                </c:pt>
                <c:pt idx="156">
                  <c:v>159</c:v>
                </c:pt>
                <c:pt idx="157">
                  <c:v>92</c:v>
                </c:pt>
                <c:pt idx="158">
                  <c:v>88</c:v>
                </c:pt>
                <c:pt idx="159">
                  <c:v>124</c:v>
                </c:pt>
                <c:pt idx="160">
                  <c:v>92</c:v>
                </c:pt>
                <c:pt idx="161">
                  <c:v>70</c:v>
                </c:pt>
                <c:pt idx="162">
                  <c:v>78</c:v>
                </c:pt>
                <c:pt idx="163">
                  <c:v>80</c:v>
                </c:pt>
                <c:pt idx="164">
                  <c:v>123</c:v>
                </c:pt>
                <c:pt idx="165">
                  <c:v>43</c:v>
                </c:pt>
                <c:pt idx="166">
                  <c:v>122</c:v>
                </c:pt>
                <c:pt idx="167">
                  <c:v>56</c:v>
                </c:pt>
                <c:pt idx="168">
                  <c:v>106</c:v>
                </c:pt>
                <c:pt idx="169">
                  <c:v>74</c:v>
                </c:pt>
                <c:pt idx="170">
                  <c:v>106</c:v>
                </c:pt>
                <c:pt idx="171">
                  <c:v>78</c:v>
                </c:pt>
                <c:pt idx="172">
                  <c:v>150</c:v>
                </c:pt>
                <c:pt idx="173">
                  <c:v>120</c:v>
                </c:pt>
                <c:pt idx="174">
                  <c:v>120</c:v>
                </c:pt>
                <c:pt idx="175">
                  <c:v>99</c:v>
                </c:pt>
                <c:pt idx="176">
                  <c:v>101</c:v>
                </c:pt>
                <c:pt idx="177">
                  <c:v>99</c:v>
                </c:pt>
                <c:pt idx="178">
                  <c:v>99</c:v>
                </c:pt>
                <c:pt idx="179">
                  <c:v>99</c:v>
                </c:pt>
                <c:pt idx="180">
                  <c:v>103</c:v>
                </c:pt>
                <c:pt idx="181">
                  <c:v>116</c:v>
                </c:pt>
                <c:pt idx="182">
                  <c:v>82</c:v>
                </c:pt>
                <c:pt idx="183">
                  <c:v>85</c:v>
                </c:pt>
                <c:pt idx="184">
                  <c:v>43</c:v>
                </c:pt>
                <c:pt idx="185">
                  <c:v>106</c:v>
                </c:pt>
                <c:pt idx="186">
                  <c:v>69</c:v>
                </c:pt>
                <c:pt idx="187">
                  <c:v>58</c:v>
                </c:pt>
                <c:pt idx="188">
                  <c:v>107</c:v>
                </c:pt>
                <c:pt idx="189">
                  <c:v>103</c:v>
                </c:pt>
                <c:pt idx="190">
                  <c:v>106</c:v>
                </c:pt>
                <c:pt idx="191">
                  <c:v>82</c:v>
                </c:pt>
                <c:pt idx="192">
                  <c:v>118</c:v>
                </c:pt>
                <c:pt idx="193">
                  <c:v>131</c:v>
                </c:pt>
                <c:pt idx="194">
                  <c:v>96</c:v>
                </c:pt>
                <c:pt idx="195">
                  <c:v>185</c:v>
                </c:pt>
                <c:pt idx="196">
                  <c:v>128</c:v>
                </c:pt>
                <c:pt idx="197">
                  <c:v>126</c:v>
                </c:pt>
                <c:pt idx="198">
                  <c:v>70</c:v>
                </c:pt>
                <c:pt idx="199">
                  <c:v>199</c:v>
                </c:pt>
                <c:pt idx="200">
                  <c:v>54</c:v>
                </c:pt>
                <c:pt idx="201">
                  <c:v>62</c:v>
                </c:pt>
                <c:pt idx="202">
                  <c:v>189</c:v>
                </c:pt>
                <c:pt idx="203">
                  <c:v>151</c:v>
                </c:pt>
                <c:pt idx="204">
                  <c:v>120</c:v>
                </c:pt>
                <c:pt idx="205">
                  <c:v>153</c:v>
                </c:pt>
                <c:pt idx="206">
                  <c:v>169</c:v>
                </c:pt>
                <c:pt idx="207">
                  <c:v>98</c:v>
                </c:pt>
                <c:pt idx="208">
                  <c:v>94</c:v>
                </c:pt>
                <c:pt idx="209">
                  <c:v>132</c:v>
                </c:pt>
                <c:pt idx="210">
                  <c:v>98</c:v>
                </c:pt>
                <c:pt idx="211">
                  <c:v>75</c:v>
                </c:pt>
                <c:pt idx="212">
                  <c:v>83</c:v>
                </c:pt>
                <c:pt idx="213">
                  <c:v>85</c:v>
                </c:pt>
                <c:pt idx="214">
                  <c:v>131</c:v>
                </c:pt>
                <c:pt idx="215">
                  <c:v>46</c:v>
                </c:pt>
                <c:pt idx="216">
                  <c:v>130</c:v>
                </c:pt>
                <c:pt idx="217">
                  <c:v>60</c:v>
                </c:pt>
                <c:pt idx="218">
                  <c:v>113</c:v>
                </c:pt>
                <c:pt idx="219">
                  <c:v>79</c:v>
                </c:pt>
                <c:pt idx="220">
                  <c:v>113</c:v>
                </c:pt>
                <c:pt idx="221">
                  <c:v>83</c:v>
                </c:pt>
                <c:pt idx="222">
                  <c:v>160</c:v>
                </c:pt>
                <c:pt idx="223">
                  <c:v>128</c:v>
                </c:pt>
                <c:pt idx="224">
                  <c:v>128</c:v>
                </c:pt>
                <c:pt idx="225">
                  <c:v>106</c:v>
                </c:pt>
                <c:pt idx="226">
                  <c:v>108</c:v>
                </c:pt>
                <c:pt idx="227">
                  <c:v>106</c:v>
                </c:pt>
                <c:pt idx="228">
                  <c:v>106</c:v>
                </c:pt>
                <c:pt idx="229">
                  <c:v>106</c:v>
                </c:pt>
                <c:pt idx="230">
                  <c:v>110</c:v>
                </c:pt>
                <c:pt idx="231">
                  <c:v>124</c:v>
                </c:pt>
                <c:pt idx="232">
                  <c:v>87</c:v>
                </c:pt>
                <c:pt idx="233">
                  <c:v>91</c:v>
                </c:pt>
                <c:pt idx="234">
                  <c:v>46</c:v>
                </c:pt>
                <c:pt idx="235">
                  <c:v>113</c:v>
                </c:pt>
                <c:pt idx="236">
                  <c:v>74</c:v>
                </c:pt>
                <c:pt idx="237">
                  <c:v>62</c:v>
                </c:pt>
                <c:pt idx="238">
                  <c:v>114</c:v>
                </c:pt>
                <c:pt idx="239">
                  <c:v>110</c:v>
                </c:pt>
                <c:pt idx="240">
                  <c:v>113</c:v>
                </c:pt>
                <c:pt idx="241">
                  <c:v>87</c:v>
                </c:pt>
                <c:pt idx="242">
                  <c:v>126</c:v>
                </c:pt>
                <c:pt idx="243">
                  <c:v>140</c:v>
                </c:pt>
                <c:pt idx="244">
                  <c:v>90</c:v>
                </c:pt>
                <c:pt idx="245">
                  <c:v>90</c:v>
                </c:pt>
                <c:pt idx="246">
                  <c:v>109</c:v>
                </c:pt>
                <c:pt idx="247">
                  <c:v>113</c:v>
                </c:pt>
                <c:pt idx="248">
                  <c:v>68</c:v>
                </c:pt>
                <c:pt idx="249">
                  <c:v>109</c:v>
                </c:pt>
                <c:pt idx="250">
                  <c:v>79</c:v>
                </c:pt>
                <c:pt idx="251">
                  <c:v>68</c:v>
                </c:pt>
                <c:pt idx="252">
                  <c:v>92</c:v>
                </c:pt>
                <c:pt idx="253">
                  <c:v>60</c:v>
                </c:pt>
                <c:pt idx="254">
                  <c:v>43</c:v>
                </c:pt>
                <c:pt idx="255">
                  <c:v>109</c:v>
                </c:pt>
                <c:pt idx="256">
                  <c:v>144</c:v>
                </c:pt>
                <c:pt idx="257">
                  <c:v>80</c:v>
                </c:pt>
                <c:pt idx="258">
                  <c:v>121</c:v>
                </c:pt>
                <c:pt idx="259">
                  <c:v>52</c:v>
                </c:pt>
                <c:pt idx="260">
                  <c:v>82</c:v>
                </c:pt>
                <c:pt idx="261">
                  <c:v>64</c:v>
                </c:pt>
                <c:pt idx="262">
                  <c:v>64</c:v>
                </c:pt>
                <c:pt idx="263">
                  <c:v>76</c:v>
                </c:pt>
                <c:pt idx="264">
                  <c:v>80</c:v>
                </c:pt>
                <c:pt idx="265">
                  <c:v>43</c:v>
                </c:pt>
                <c:pt idx="266">
                  <c:v>81</c:v>
                </c:pt>
                <c:pt idx="267">
                  <c:v>122</c:v>
                </c:pt>
                <c:pt idx="268">
                  <c:v>122</c:v>
                </c:pt>
                <c:pt idx="269">
                  <c:v>82</c:v>
                </c:pt>
                <c:pt idx="270">
                  <c:v>76</c:v>
                </c:pt>
                <c:pt idx="271">
                  <c:v>74</c:v>
                </c:pt>
                <c:pt idx="272">
                  <c:v>43</c:v>
                </c:pt>
                <c:pt idx="273">
                  <c:v>106</c:v>
                </c:pt>
                <c:pt idx="274">
                  <c:v>73</c:v>
                </c:pt>
                <c:pt idx="275">
                  <c:v>82</c:v>
                </c:pt>
                <c:pt idx="276">
                  <c:v>103</c:v>
                </c:pt>
                <c:pt idx="277">
                  <c:v>75</c:v>
                </c:pt>
                <c:pt idx="278">
                  <c:v>73</c:v>
                </c:pt>
                <c:pt idx="279">
                  <c:v>56</c:v>
                </c:pt>
                <c:pt idx="280">
                  <c:v>43</c:v>
                </c:pt>
                <c:pt idx="281">
                  <c:v>77</c:v>
                </c:pt>
                <c:pt idx="282">
                  <c:v>85</c:v>
                </c:pt>
                <c:pt idx="283">
                  <c:v>88</c:v>
                </c:pt>
                <c:pt idx="284">
                  <c:v>69</c:v>
                </c:pt>
                <c:pt idx="285">
                  <c:v>89</c:v>
                </c:pt>
                <c:pt idx="286">
                  <c:v>88</c:v>
                </c:pt>
                <c:pt idx="287">
                  <c:v>43</c:v>
                </c:pt>
                <c:pt idx="288">
                  <c:v>107</c:v>
                </c:pt>
                <c:pt idx="289">
                  <c:v>89</c:v>
                </c:pt>
                <c:pt idx="290">
                  <c:v>106</c:v>
                </c:pt>
                <c:pt idx="291">
                  <c:v>96</c:v>
                </c:pt>
                <c:pt idx="292">
                  <c:v>96</c:v>
                </c:pt>
                <c:pt idx="293">
                  <c:v>116</c:v>
                </c:pt>
                <c:pt idx="294">
                  <c:v>120</c:v>
                </c:pt>
                <c:pt idx="295">
                  <c:v>72</c:v>
                </c:pt>
                <c:pt idx="296">
                  <c:v>116</c:v>
                </c:pt>
                <c:pt idx="297">
                  <c:v>84</c:v>
                </c:pt>
                <c:pt idx="298">
                  <c:v>72</c:v>
                </c:pt>
                <c:pt idx="299">
                  <c:v>98</c:v>
                </c:pt>
                <c:pt idx="300">
                  <c:v>64</c:v>
                </c:pt>
                <c:pt idx="301">
                  <c:v>46</c:v>
                </c:pt>
                <c:pt idx="302">
                  <c:v>116</c:v>
                </c:pt>
                <c:pt idx="303">
                  <c:v>153</c:v>
                </c:pt>
                <c:pt idx="304">
                  <c:v>85</c:v>
                </c:pt>
                <c:pt idx="305">
                  <c:v>129</c:v>
                </c:pt>
                <c:pt idx="306">
                  <c:v>55</c:v>
                </c:pt>
                <c:pt idx="307">
                  <c:v>87</c:v>
                </c:pt>
                <c:pt idx="308">
                  <c:v>68</c:v>
                </c:pt>
                <c:pt idx="309">
                  <c:v>68</c:v>
                </c:pt>
                <c:pt idx="310">
                  <c:v>81</c:v>
                </c:pt>
                <c:pt idx="311">
                  <c:v>85</c:v>
                </c:pt>
                <c:pt idx="312">
                  <c:v>46</c:v>
                </c:pt>
                <c:pt idx="313">
                  <c:v>86</c:v>
                </c:pt>
                <c:pt idx="314">
                  <c:v>130</c:v>
                </c:pt>
                <c:pt idx="315">
                  <c:v>130</c:v>
                </c:pt>
                <c:pt idx="316">
                  <c:v>87</c:v>
                </c:pt>
                <c:pt idx="317">
                  <c:v>81</c:v>
                </c:pt>
                <c:pt idx="318">
                  <c:v>79</c:v>
                </c:pt>
                <c:pt idx="319">
                  <c:v>46</c:v>
                </c:pt>
                <c:pt idx="320">
                  <c:v>113</c:v>
                </c:pt>
                <c:pt idx="321">
                  <c:v>78</c:v>
                </c:pt>
                <c:pt idx="322">
                  <c:v>87</c:v>
                </c:pt>
                <c:pt idx="323">
                  <c:v>110</c:v>
                </c:pt>
                <c:pt idx="324">
                  <c:v>80</c:v>
                </c:pt>
                <c:pt idx="325">
                  <c:v>78</c:v>
                </c:pt>
                <c:pt idx="326">
                  <c:v>60</c:v>
                </c:pt>
                <c:pt idx="327">
                  <c:v>46</c:v>
                </c:pt>
                <c:pt idx="328">
                  <c:v>82</c:v>
                </c:pt>
                <c:pt idx="329">
                  <c:v>91</c:v>
                </c:pt>
                <c:pt idx="330">
                  <c:v>94</c:v>
                </c:pt>
                <c:pt idx="331">
                  <c:v>74</c:v>
                </c:pt>
                <c:pt idx="332">
                  <c:v>95</c:v>
                </c:pt>
                <c:pt idx="333">
                  <c:v>94</c:v>
                </c:pt>
                <c:pt idx="334">
                  <c:v>46</c:v>
                </c:pt>
                <c:pt idx="335">
                  <c:v>114</c:v>
                </c:pt>
                <c:pt idx="336">
                  <c:v>95</c:v>
                </c:pt>
                <c:pt idx="337">
                  <c:v>113</c:v>
                </c:pt>
                <c:pt idx="338">
                  <c:v>122</c:v>
                </c:pt>
                <c:pt idx="339">
                  <c:v>123</c:v>
                </c:pt>
                <c:pt idx="340">
                  <c:v>107</c:v>
                </c:pt>
                <c:pt idx="341">
                  <c:v>116</c:v>
                </c:pt>
                <c:pt idx="342">
                  <c:v>182</c:v>
                </c:pt>
                <c:pt idx="343">
                  <c:v>118</c:v>
                </c:pt>
                <c:pt idx="344">
                  <c:v>159</c:v>
                </c:pt>
                <c:pt idx="345">
                  <c:v>123</c:v>
                </c:pt>
                <c:pt idx="346">
                  <c:v>126</c:v>
                </c:pt>
                <c:pt idx="347">
                  <c:v>126</c:v>
                </c:pt>
                <c:pt idx="348">
                  <c:v>114</c:v>
                </c:pt>
                <c:pt idx="349">
                  <c:v>125</c:v>
                </c:pt>
                <c:pt idx="350">
                  <c:v>114</c:v>
                </c:pt>
                <c:pt idx="351">
                  <c:v>125</c:v>
                </c:pt>
                <c:pt idx="352">
                  <c:v>138</c:v>
                </c:pt>
                <c:pt idx="353">
                  <c:v>138</c:v>
                </c:pt>
                <c:pt idx="354">
                  <c:v>123</c:v>
                </c:pt>
                <c:pt idx="355">
                  <c:v>124</c:v>
                </c:pt>
                <c:pt idx="356">
                  <c:v>132</c:v>
                </c:pt>
                <c:pt idx="357">
                  <c:v>109</c:v>
                </c:pt>
                <c:pt idx="358">
                  <c:v>147</c:v>
                </c:pt>
                <c:pt idx="359">
                  <c:v>124</c:v>
                </c:pt>
                <c:pt idx="360">
                  <c:v>184</c:v>
                </c:pt>
                <c:pt idx="361">
                  <c:v>147</c:v>
                </c:pt>
                <c:pt idx="362">
                  <c:v>141</c:v>
                </c:pt>
                <c:pt idx="363">
                  <c:v>112</c:v>
                </c:pt>
                <c:pt idx="364">
                  <c:v>127</c:v>
                </c:pt>
                <c:pt idx="365">
                  <c:v>168</c:v>
                </c:pt>
                <c:pt idx="366">
                  <c:v>133</c:v>
                </c:pt>
                <c:pt idx="367">
                  <c:v>139</c:v>
                </c:pt>
                <c:pt idx="368">
                  <c:v>114</c:v>
                </c:pt>
                <c:pt idx="369">
                  <c:v>123</c:v>
                </c:pt>
                <c:pt idx="370">
                  <c:v>127</c:v>
                </c:pt>
                <c:pt idx="371">
                  <c:v>131</c:v>
                </c:pt>
                <c:pt idx="372">
                  <c:v>118</c:v>
                </c:pt>
                <c:pt idx="373">
                  <c:v>98</c:v>
                </c:pt>
                <c:pt idx="374">
                  <c:v>127</c:v>
                </c:pt>
                <c:pt idx="375">
                  <c:v>145</c:v>
                </c:pt>
                <c:pt idx="376">
                  <c:v>127</c:v>
                </c:pt>
                <c:pt idx="377">
                  <c:v>122</c:v>
                </c:pt>
                <c:pt idx="378">
                  <c:v>120</c:v>
                </c:pt>
                <c:pt idx="379">
                  <c:v>123</c:v>
                </c:pt>
                <c:pt idx="380">
                  <c:v>130</c:v>
                </c:pt>
                <c:pt idx="381">
                  <c:v>131</c:v>
                </c:pt>
                <c:pt idx="382">
                  <c:v>114</c:v>
                </c:pt>
                <c:pt idx="383">
                  <c:v>124</c:v>
                </c:pt>
                <c:pt idx="384">
                  <c:v>194</c:v>
                </c:pt>
                <c:pt idx="385">
                  <c:v>126</c:v>
                </c:pt>
                <c:pt idx="386">
                  <c:v>169</c:v>
                </c:pt>
                <c:pt idx="387">
                  <c:v>131</c:v>
                </c:pt>
                <c:pt idx="388">
                  <c:v>134</c:v>
                </c:pt>
                <c:pt idx="389">
                  <c:v>134</c:v>
                </c:pt>
                <c:pt idx="390">
                  <c:v>121</c:v>
                </c:pt>
                <c:pt idx="391">
                  <c:v>133</c:v>
                </c:pt>
                <c:pt idx="392">
                  <c:v>121</c:v>
                </c:pt>
                <c:pt idx="393">
                  <c:v>133</c:v>
                </c:pt>
                <c:pt idx="394">
                  <c:v>147</c:v>
                </c:pt>
                <c:pt idx="395">
                  <c:v>147</c:v>
                </c:pt>
                <c:pt idx="396">
                  <c:v>131</c:v>
                </c:pt>
                <c:pt idx="397">
                  <c:v>132</c:v>
                </c:pt>
                <c:pt idx="398">
                  <c:v>141</c:v>
                </c:pt>
                <c:pt idx="399">
                  <c:v>116</c:v>
                </c:pt>
                <c:pt idx="400">
                  <c:v>157</c:v>
                </c:pt>
                <c:pt idx="401">
                  <c:v>132</c:v>
                </c:pt>
                <c:pt idx="402">
                  <c:v>196</c:v>
                </c:pt>
                <c:pt idx="403">
                  <c:v>157</c:v>
                </c:pt>
                <c:pt idx="404">
                  <c:v>150</c:v>
                </c:pt>
                <c:pt idx="405">
                  <c:v>119</c:v>
                </c:pt>
                <c:pt idx="406">
                  <c:v>135</c:v>
                </c:pt>
                <c:pt idx="407">
                  <c:v>179</c:v>
                </c:pt>
                <c:pt idx="408">
                  <c:v>142</c:v>
                </c:pt>
                <c:pt idx="409">
                  <c:v>148</c:v>
                </c:pt>
                <c:pt idx="410">
                  <c:v>121</c:v>
                </c:pt>
                <c:pt idx="411">
                  <c:v>131</c:v>
                </c:pt>
                <c:pt idx="412">
                  <c:v>135</c:v>
                </c:pt>
                <c:pt idx="413">
                  <c:v>140</c:v>
                </c:pt>
                <c:pt idx="414">
                  <c:v>126</c:v>
                </c:pt>
                <c:pt idx="415">
                  <c:v>104</c:v>
                </c:pt>
                <c:pt idx="416">
                  <c:v>135</c:v>
                </c:pt>
                <c:pt idx="417">
                  <c:v>155</c:v>
                </c:pt>
                <c:pt idx="418">
                  <c:v>135</c:v>
                </c:pt>
                <c:pt idx="419">
                  <c:v>130</c:v>
                </c:pt>
                <c:pt idx="420">
                  <c:v>128</c:v>
                </c:pt>
                <c:pt idx="421">
                  <c:v>131</c:v>
                </c:pt>
                <c:pt idx="422">
                  <c:v>53</c:v>
                </c:pt>
                <c:pt idx="423">
                  <c:v>66</c:v>
                </c:pt>
                <c:pt idx="424">
                  <c:v>126</c:v>
                </c:pt>
                <c:pt idx="425">
                  <c:v>120</c:v>
                </c:pt>
                <c:pt idx="426">
                  <c:v>53</c:v>
                </c:pt>
                <c:pt idx="427">
                  <c:v>92</c:v>
                </c:pt>
                <c:pt idx="428">
                  <c:v>58</c:v>
                </c:pt>
                <c:pt idx="429">
                  <c:v>52</c:v>
                </c:pt>
                <c:pt idx="430">
                  <c:v>56</c:v>
                </c:pt>
                <c:pt idx="431">
                  <c:v>53</c:v>
                </c:pt>
                <c:pt idx="432">
                  <c:v>43</c:v>
                </c:pt>
                <c:pt idx="433">
                  <c:v>77</c:v>
                </c:pt>
                <c:pt idx="434">
                  <c:v>52</c:v>
                </c:pt>
                <c:pt idx="435">
                  <c:v>61</c:v>
                </c:pt>
                <c:pt idx="436">
                  <c:v>77</c:v>
                </c:pt>
                <c:pt idx="437">
                  <c:v>52</c:v>
                </c:pt>
                <c:pt idx="438">
                  <c:v>92</c:v>
                </c:pt>
                <c:pt idx="439">
                  <c:v>113</c:v>
                </c:pt>
                <c:pt idx="440">
                  <c:v>56</c:v>
                </c:pt>
                <c:pt idx="441">
                  <c:v>76</c:v>
                </c:pt>
                <c:pt idx="442">
                  <c:v>52</c:v>
                </c:pt>
                <c:pt idx="443">
                  <c:v>74</c:v>
                </c:pt>
                <c:pt idx="444">
                  <c:v>64</c:v>
                </c:pt>
                <c:pt idx="445">
                  <c:v>63</c:v>
                </c:pt>
                <c:pt idx="446">
                  <c:v>39</c:v>
                </c:pt>
                <c:pt idx="447">
                  <c:v>80</c:v>
                </c:pt>
                <c:pt idx="448">
                  <c:v>82</c:v>
                </c:pt>
                <c:pt idx="449">
                  <c:v>76</c:v>
                </c:pt>
                <c:pt idx="450">
                  <c:v>56</c:v>
                </c:pt>
                <c:pt idx="451">
                  <c:v>89</c:v>
                </c:pt>
                <c:pt idx="452">
                  <c:v>58</c:v>
                </c:pt>
                <c:pt idx="453">
                  <c:v>41</c:v>
                </c:pt>
                <c:pt idx="454">
                  <c:v>69</c:v>
                </c:pt>
                <c:pt idx="455">
                  <c:v>45</c:v>
                </c:pt>
                <c:pt idx="456">
                  <c:v>73</c:v>
                </c:pt>
                <c:pt idx="457">
                  <c:v>56</c:v>
                </c:pt>
                <c:pt idx="458">
                  <c:v>60</c:v>
                </c:pt>
                <c:pt idx="459">
                  <c:v>41</c:v>
                </c:pt>
                <c:pt idx="460">
                  <c:v>73</c:v>
                </c:pt>
                <c:pt idx="461">
                  <c:v>56</c:v>
                </c:pt>
                <c:pt idx="462">
                  <c:v>70</c:v>
                </c:pt>
                <c:pt idx="463">
                  <c:v>134</c:v>
                </c:pt>
                <c:pt idx="464">
                  <c:v>128</c:v>
                </c:pt>
                <c:pt idx="465">
                  <c:v>56</c:v>
                </c:pt>
                <c:pt idx="466">
                  <c:v>98</c:v>
                </c:pt>
                <c:pt idx="467">
                  <c:v>62</c:v>
                </c:pt>
                <c:pt idx="468">
                  <c:v>55</c:v>
                </c:pt>
                <c:pt idx="469">
                  <c:v>60</c:v>
                </c:pt>
                <c:pt idx="470">
                  <c:v>56</c:v>
                </c:pt>
                <c:pt idx="471">
                  <c:v>46</c:v>
                </c:pt>
                <c:pt idx="472">
                  <c:v>82</c:v>
                </c:pt>
                <c:pt idx="473">
                  <c:v>55</c:v>
                </c:pt>
                <c:pt idx="474">
                  <c:v>65</c:v>
                </c:pt>
                <c:pt idx="475">
                  <c:v>82</c:v>
                </c:pt>
                <c:pt idx="476">
                  <c:v>55</c:v>
                </c:pt>
                <c:pt idx="477">
                  <c:v>98</c:v>
                </c:pt>
                <c:pt idx="478">
                  <c:v>120</c:v>
                </c:pt>
                <c:pt idx="479">
                  <c:v>60</c:v>
                </c:pt>
                <c:pt idx="480">
                  <c:v>81</c:v>
                </c:pt>
                <c:pt idx="481">
                  <c:v>55</c:v>
                </c:pt>
                <c:pt idx="482">
                  <c:v>79</c:v>
                </c:pt>
                <c:pt idx="483">
                  <c:v>68</c:v>
                </c:pt>
                <c:pt idx="484">
                  <c:v>67</c:v>
                </c:pt>
                <c:pt idx="485">
                  <c:v>42</c:v>
                </c:pt>
                <c:pt idx="486">
                  <c:v>85</c:v>
                </c:pt>
                <c:pt idx="487">
                  <c:v>87</c:v>
                </c:pt>
                <c:pt idx="488">
                  <c:v>81</c:v>
                </c:pt>
                <c:pt idx="489">
                  <c:v>60</c:v>
                </c:pt>
                <c:pt idx="490">
                  <c:v>95</c:v>
                </c:pt>
                <c:pt idx="491">
                  <c:v>62</c:v>
                </c:pt>
                <c:pt idx="492">
                  <c:v>44</c:v>
                </c:pt>
                <c:pt idx="493">
                  <c:v>74</c:v>
                </c:pt>
                <c:pt idx="494">
                  <c:v>48</c:v>
                </c:pt>
                <c:pt idx="495">
                  <c:v>78</c:v>
                </c:pt>
                <c:pt idx="496">
                  <c:v>60</c:v>
                </c:pt>
                <c:pt idx="497">
                  <c:v>64</c:v>
                </c:pt>
                <c:pt idx="498">
                  <c:v>44</c:v>
                </c:pt>
                <c:pt idx="499">
                  <c:v>78</c:v>
                </c:pt>
                <c:pt idx="500">
                  <c:v>187</c:v>
                </c:pt>
                <c:pt idx="501">
                  <c:v>123</c:v>
                </c:pt>
                <c:pt idx="502">
                  <c:v>187</c:v>
                </c:pt>
                <c:pt idx="503">
                  <c:v>182</c:v>
                </c:pt>
                <c:pt idx="504">
                  <c:v>142</c:v>
                </c:pt>
                <c:pt idx="505">
                  <c:v>79</c:v>
                </c:pt>
                <c:pt idx="506">
                  <c:v>205</c:v>
                </c:pt>
                <c:pt idx="507">
                  <c:v>126</c:v>
                </c:pt>
                <c:pt idx="508">
                  <c:v>218</c:v>
                </c:pt>
                <c:pt idx="509">
                  <c:v>159</c:v>
                </c:pt>
                <c:pt idx="510">
                  <c:v>124</c:v>
                </c:pt>
                <c:pt idx="511">
                  <c:v>138</c:v>
                </c:pt>
                <c:pt idx="512">
                  <c:v>189</c:v>
                </c:pt>
                <c:pt idx="513">
                  <c:v>150</c:v>
                </c:pt>
                <c:pt idx="514">
                  <c:v>114</c:v>
                </c:pt>
                <c:pt idx="515">
                  <c:v>164</c:v>
                </c:pt>
                <c:pt idx="516">
                  <c:v>147</c:v>
                </c:pt>
                <c:pt idx="517">
                  <c:v>115</c:v>
                </c:pt>
                <c:pt idx="518">
                  <c:v>125</c:v>
                </c:pt>
                <c:pt idx="519">
                  <c:v>124</c:v>
                </c:pt>
                <c:pt idx="520">
                  <c:v>138</c:v>
                </c:pt>
                <c:pt idx="521">
                  <c:v>141</c:v>
                </c:pt>
                <c:pt idx="522">
                  <c:v>132</c:v>
                </c:pt>
                <c:pt idx="523">
                  <c:v>103</c:v>
                </c:pt>
                <c:pt idx="524">
                  <c:v>168</c:v>
                </c:pt>
                <c:pt idx="525">
                  <c:v>133</c:v>
                </c:pt>
                <c:pt idx="526">
                  <c:v>168</c:v>
                </c:pt>
                <c:pt idx="527">
                  <c:v>101</c:v>
                </c:pt>
                <c:pt idx="528">
                  <c:v>145</c:v>
                </c:pt>
                <c:pt idx="529">
                  <c:v>112</c:v>
                </c:pt>
                <c:pt idx="530">
                  <c:v>114</c:v>
                </c:pt>
                <c:pt idx="531">
                  <c:v>145</c:v>
                </c:pt>
                <c:pt idx="532">
                  <c:v>153</c:v>
                </c:pt>
                <c:pt idx="533">
                  <c:v>199</c:v>
                </c:pt>
                <c:pt idx="534">
                  <c:v>131</c:v>
                </c:pt>
                <c:pt idx="535">
                  <c:v>199</c:v>
                </c:pt>
                <c:pt idx="536">
                  <c:v>194</c:v>
                </c:pt>
                <c:pt idx="537">
                  <c:v>151</c:v>
                </c:pt>
                <c:pt idx="538">
                  <c:v>84</c:v>
                </c:pt>
                <c:pt idx="539">
                  <c:v>218</c:v>
                </c:pt>
                <c:pt idx="540">
                  <c:v>134</c:v>
                </c:pt>
                <c:pt idx="541">
                  <c:v>232</c:v>
                </c:pt>
                <c:pt idx="542">
                  <c:v>169</c:v>
                </c:pt>
                <c:pt idx="543">
                  <c:v>132</c:v>
                </c:pt>
                <c:pt idx="544">
                  <c:v>147</c:v>
                </c:pt>
                <c:pt idx="545">
                  <c:v>201</c:v>
                </c:pt>
                <c:pt idx="546">
                  <c:v>160</c:v>
                </c:pt>
                <c:pt idx="547">
                  <c:v>121</c:v>
                </c:pt>
                <c:pt idx="548">
                  <c:v>175</c:v>
                </c:pt>
                <c:pt idx="549">
                  <c:v>157</c:v>
                </c:pt>
                <c:pt idx="550">
                  <c:v>123</c:v>
                </c:pt>
                <c:pt idx="551">
                  <c:v>133</c:v>
                </c:pt>
                <c:pt idx="552">
                  <c:v>132</c:v>
                </c:pt>
                <c:pt idx="553">
                  <c:v>147</c:v>
                </c:pt>
                <c:pt idx="554">
                  <c:v>150</c:v>
                </c:pt>
                <c:pt idx="555">
                  <c:v>141</c:v>
                </c:pt>
                <c:pt idx="556">
                  <c:v>110</c:v>
                </c:pt>
                <c:pt idx="557">
                  <c:v>179</c:v>
                </c:pt>
                <c:pt idx="558">
                  <c:v>142</c:v>
                </c:pt>
                <c:pt idx="559">
                  <c:v>179</c:v>
                </c:pt>
                <c:pt idx="560">
                  <c:v>108</c:v>
                </c:pt>
                <c:pt idx="561">
                  <c:v>155</c:v>
                </c:pt>
                <c:pt idx="562">
                  <c:v>119</c:v>
                </c:pt>
                <c:pt idx="563">
                  <c:v>121</c:v>
                </c:pt>
                <c:pt idx="564">
                  <c:v>155</c:v>
                </c:pt>
                <c:pt idx="565">
                  <c:v>163</c:v>
                </c:pt>
                <c:pt idx="566">
                  <c:v>90</c:v>
                </c:pt>
                <c:pt idx="567">
                  <c:v>520</c:v>
                </c:pt>
                <c:pt idx="568">
                  <c:v>302</c:v>
                </c:pt>
                <c:pt idx="569">
                  <c:v>118</c:v>
                </c:pt>
                <c:pt idx="570">
                  <c:v>119</c:v>
                </c:pt>
                <c:pt idx="571">
                  <c:v>114</c:v>
                </c:pt>
                <c:pt idx="572">
                  <c:v>205</c:v>
                </c:pt>
                <c:pt idx="573">
                  <c:v>56</c:v>
                </c:pt>
                <c:pt idx="574">
                  <c:v>236</c:v>
                </c:pt>
                <c:pt idx="575">
                  <c:v>177</c:v>
                </c:pt>
                <c:pt idx="576">
                  <c:v>230</c:v>
                </c:pt>
                <c:pt idx="577">
                  <c:v>490</c:v>
                </c:pt>
                <c:pt idx="578">
                  <c:v>189</c:v>
                </c:pt>
                <c:pt idx="579">
                  <c:v>290</c:v>
                </c:pt>
                <c:pt idx="580">
                  <c:v>197</c:v>
                </c:pt>
                <c:pt idx="581">
                  <c:v>200</c:v>
                </c:pt>
                <c:pt idx="582">
                  <c:v>245</c:v>
                </c:pt>
                <c:pt idx="583">
                  <c:v>231</c:v>
                </c:pt>
                <c:pt idx="584">
                  <c:v>39</c:v>
                </c:pt>
                <c:pt idx="585">
                  <c:v>184</c:v>
                </c:pt>
                <c:pt idx="586">
                  <c:v>224</c:v>
                </c:pt>
                <c:pt idx="587">
                  <c:v>525</c:v>
                </c:pt>
                <c:pt idx="588">
                  <c:v>302</c:v>
                </c:pt>
                <c:pt idx="589">
                  <c:v>160</c:v>
                </c:pt>
                <c:pt idx="590">
                  <c:v>221</c:v>
                </c:pt>
                <c:pt idx="591">
                  <c:v>120</c:v>
                </c:pt>
                <c:pt idx="592">
                  <c:v>122</c:v>
                </c:pt>
                <c:pt idx="593">
                  <c:v>185</c:v>
                </c:pt>
                <c:pt idx="594">
                  <c:v>45</c:v>
                </c:pt>
                <c:pt idx="595">
                  <c:v>320</c:v>
                </c:pt>
                <c:pt idx="596">
                  <c:v>214</c:v>
                </c:pt>
                <c:pt idx="597">
                  <c:v>41</c:v>
                </c:pt>
                <c:pt idx="598">
                  <c:v>250</c:v>
                </c:pt>
                <c:pt idx="599">
                  <c:v>96</c:v>
                </c:pt>
                <c:pt idx="600">
                  <c:v>554</c:v>
                </c:pt>
                <c:pt idx="601">
                  <c:v>322</c:v>
                </c:pt>
                <c:pt idx="602">
                  <c:v>126</c:v>
                </c:pt>
                <c:pt idx="603">
                  <c:v>127</c:v>
                </c:pt>
                <c:pt idx="604">
                  <c:v>121</c:v>
                </c:pt>
                <c:pt idx="605">
                  <c:v>218</c:v>
                </c:pt>
                <c:pt idx="606">
                  <c:v>60</c:v>
                </c:pt>
                <c:pt idx="607">
                  <c:v>251</c:v>
                </c:pt>
                <c:pt idx="608">
                  <c:v>189</c:v>
                </c:pt>
                <c:pt idx="609">
                  <c:v>245</c:v>
                </c:pt>
                <c:pt idx="610">
                  <c:v>522</c:v>
                </c:pt>
                <c:pt idx="611">
                  <c:v>201</c:v>
                </c:pt>
                <c:pt idx="612">
                  <c:v>309</c:v>
                </c:pt>
                <c:pt idx="613">
                  <c:v>210</c:v>
                </c:pt>
                <c:pt idx="614">
                  <c:v>213</c:v>
                </c:pt>
                <c:pt idx="615">
                  <c:v>261</c:v>
                </c:pt>
                <c:pt idx="616">
                  <c:v>246</c:v>
                </c:pt>
                <c:pt idx="617">
                  <c:v>42</c:v>
                </c:pt>
                <c:pt idx="618">
                  <c:v>196</c:v>
                </c:pt>
                <c:pt idx="619">
                  <c:v>239</c:v>
                </c:pt>
                <c:pt idx="620">
                  <c:v>559</c:v>
                </c:pt>
                <c:pt idx="621">
                  <c:v>322</c:v>
                </c:pt>
                <c:pt idx="622">
                  <c:v>171</c:v>
                </c:pt>
                <c:pt idx="623">
                  <c:v>236</c:v>
                </c:pt>
                <c:pt idx="624">
                  <c:v>128</c:v>
                </c:pt>
                <c:pt idx="625">
                  <c:v>130</c:v>
                </c:pt>
                <c:pt idx="626">
                  <c:v>197</c:v>
                </c:pt>
                <c:pt idx="627">
                  <c:v>48</c:v>
                </c:pt>
                <c:pt idx="628">
                  <c:v>341</c:v>
                </c:pt>
                <c:pt idx="629">
                  <c:v>228</c:v>
                </c:pt>
                <c:pt idx="630">
                  <c:v>44</c:v>
                </c:pt>
                <c:pt idx="631">
                  <c:v>266</c:v>
                </c:pt>
                <c:pt idx="632">
                  <c:v>313</c:v>
                </c:pt>
                <c:pt idx="633">
                  <c:v>144</c:v>
                </c:pt>
                <c:pt idx="634">
                  <c:v>325</c:v>
                </c:pt>
                <c:pt idx="635">
                  <c:v>289</c:v>
                </c:pt>
                <c:pt idx="636">
                  <c:v>334</c:v>
                </c:pt>
                <c:pt idx="637">
                  <c:v>153</c:v>
                </c:pt>
                <c:pt idx="638">
                  <c:v>346</c:v>
                </c:pt>
                <c:pt idx="639">
                  <c:v>308</c:v>
                </c:pt>
                <c:pt idx="640">
                  <c:v>218</c:v>
                </c:pt>
                <c:pt idx="641">
                  <c:v>202</c:v>
                </c:pt>
                <c:pt idx="642">
                  <c:v>205</c:v>
                </c:pt>
                <c:pt idx="643">
                  <c:v>474</c:v>
                </c:pt>
                <c:pt idx="644">
                  <c:v>650</c:v>
                </c:pt>
                <c:pt idx="645">
                  <c:v>230</c:v>
                </c:pt>
                <c:pt idx="646">
                  <c:v>69</c:v>
                </c:pt>
                <c:pt idx="647">
                  <c:v>322</c:v>
                </c:pt>
                <c:pt idx="648">
                  <c:v>765</c:v>
                </c:pt>
                <c:pt idx="649">
                  <c:v>51</c:v>
                </c:pt>
                <c:pt idx="650">
                  <c:v>513</c:v>
                </c:pt>
                <c:pt idx="651">
                  <c:v>164</c:v>
                </c:pt>
                <c:pt idx="652">
                  <c:v>265</c:v>
                </c:pt>
                <c:pt idx="653">
                  <c:v>302</c:v>
                </c:pt>
                <c:pt idx="654">
                  <c:v>187</c:v>
                </c:pt>
                <c:pt idx="655">
                  <c:v>245</c:v>
                </c:pt>
                <c:pt idx="656">
                  <c:v>180</c:v>
                </c:pt>
                <c:pt idx="657">
                  <c:v>197</c:v>
                </c:pt>
                <c:pt idx="658">
                  <c:v>454</c:v>
                </c:pt>
                <c:pt idx="659">
                  <c:v>623</c:v>
                </c:pt>
                <c:pt idx="660">
                  <c:v>224</c:v>
                </c:pt>
                <c:pt idx="661">
                  <c:v>61</c:v>
                </c:pt>
                <c:pt idx="662">
                  <c:v>363</c:v>
                </c:pt>
                <c:pt idx="663">
                  <c:v>675</c:v>
                </c:pt>
                <c:pt idx="664">
                  <c:v>52</c:v>
                </c:pt>
                <c:pt idx="665">
                  <c:v>576</c:v>
                </c:pt>
                <c:pt idx="666">
                  <c:v>160</c:v>
                </c:pt>
                <c:pt idx="667">
                  <c:v>198</c:v>
                </c:pt>
                <c:pt idx="668">
                  <c:v>290</c:v>
                </c:pt>
                <c:pt idx="669">
                  <c:v>320</c:v>
                </c:pt>
                <c:pt idx="670">
                  <c:v>195</c:v>
                </c:pt>
                <c:pt idx="671">
                  <c:v>221</c:v>
                </c:pt>
                <c:pt idx="672">
                  <c:v>510</c:v>
                </c:pt>
                <c:pt idx="673">
                  <c:v>699</c:v>
                </c:pt>
                <c:pt idx="674">
                  <c:v>250</c:v>
                </c:pt>
                <c:pt idx="675">
                  <c:v>66</c:v>
                </c:pt>
                <c:pt idx="676">
                  <c:v>306</c:v>
                </c:pt>
                <c:pt idx="677">
                  <c:v>657</c:v>
                </c:pt>
                <c:pt idx="678">
                  <c:v>747</c:v>
                </c:pt>
                <c:pt idx="679">
                  <c:v>148</c:v>
                </c:pt>
                <c:pt idx="680">
                  <c:v>210</c:v>
                </c:pt>
                <c:pt idx="681">
                  <c:v>302</c:v>
                </c:pt>
                <c:pt idx="682">
                  <c:v>232</c:v>
                </c:pt>
                <c:pt idx="683">
                  <c:v>215</c:v>
                </c:pt>
                <c:pt idx="684">
                  <c:v>218</c:v>
                </c:pt>
                <c:pt idx="685">
                  <c:v>505</c:v>
                </c:pt>
                <c:pt idx="686">
                  <c:v>693</c:v>
                </c:pt>
                <c:pt idx="687">
                  <c:v>245</c:v>
                </c:pt>
                <c:pt idx="688">
                  <c:v>74</c:v>
                </c:pt>
                <c:pt idx="689">
                  <c:v>343</c:v>
                </c:pt>
                <c:pt idx="690">
                  <c:v>815</c:v>
                </c:pt>
                <c:pt idx="691">
                  <c:v>54</c:v>
                </c:pt>
                <c:pt idx="692">
                  <c:v>547</c:v>
                </c:pt>
                <c:pt idx="693">
                  <c:v>175</c:v>
                </c:pt>
                <c:pt idx="694">
                  <c:v>282</c:v>
                </c:pt>
                <c:pt idx="695">
                  <c:v>322</c:v>
                </c:pt>
                <c:pt idx="696">
                  <c:v>199</c:v>
                </c:pt>
                <c:pt idx="697">
                  <c:v>261</c:v>
                </c:pt>
                <c:pt idx="698">
                  <c:v>192</c:v>
                </c:pt>
                <c:pt idx="699">
                  <c:v>210</c:v>
                </c:pt>
                <c:pt idx="700">
                  <c:v>484</c:v>
                </c:pt>
                <c:pt idx="701">
                  <c:v>664</c:v>
                </c:pt>
                <c:pt idx="702">
                  <c:v>239</c:v>
                </c:pt>
                <c:pt idx="703">
                  <c:v>65</c:v>
                </c:pt>
                <c:pt idx="704">
                  <c:v>387</c:v>
                </c:pt>
                <c:pt idx="705">
                  <c:v>719</c:v>
                </c:pt>
                <c:pt idx="706">
                  <c:v>55</c:v>
                </c:pt>
                <c:pt idx="707">
                  <c:v>614</c:v>
                </c:pt>
                <c:pt idx="708">
                  <c:v>171</c:v>
                </c:pt>
                <c:pt idx="709">
                  <c:v>211</c:v>
                </c:pt>
                <c:pt idx="710">
                  <c:v>309</c:v>
                </c:pt>
                <c:pt idx="711">
                  <c:v>341</c:v>
                </c:pt>
                <c:pt idx="712">
                  <c:v>208</c:v>
                </c:pt>
                <c:pt idx="713">
                  <c:v>236</c:v>
                </c:pt>
                <c:pt idx="714">
                  <c:v>543</c:v>
                </c:pt>
                <c:pt idx="715">
                  <c:v>745</c:v>
                </c:pt>
                <c:pt idx="716">
                  <c:v>266</c:v>
                </c:pt>
                <c:pt idx="717">
                  <c:v>70</c:v>
                </c:pt>
                <c:pt idx="718">
                  <c:v>326</c:v>
                </c:pt>
                <c:pt idx="719">
                  <c:v>700</c:v>
                </c:pt>
                <c:pt idx="720">
                  <c:v>796</c:v>
                </c:pt>
                <c:pt idx="721">
                  <c:v>158</c:v>
                </c:pt>
                <c:pt idx="722">
                  <c:v>224</c:v>
                </c:pt>
                <c:pt idx="723">
                  <c:v>322</c:v>
                </c:pt>
                <c:pt idx="724">
                  <c:v>265</c:v>
                </c:pt>
                <c:pt idx="725">
                  <c:v>298</c:v>
                </c:pt>
                <c:pt idx="726">
                  <c:v>182</c:v>
                </c:pt>
                <c:pt idx="727">
                  <c:v>478</c:v>
                </c:pt>
                <c:pt idx="728">
                  <c:v>120</c:v>
                </c:pt>
                <c:pt idx="729">
                  <c:v>302</c:v>
                </c:pt>
                <c:pt idx="730">
                  <c:v>367</c:v>
                </c:pt>
                <c:pt idx="731">
                  <c:v>187</c:v>
                </c:pt>
                <c:pt idx="732">
                  <c:v>598</c:v>
                </c:pt>
                <c:pt idx="733">
                  <c:v>322</c:v>
                </c:pt>
                <c:pt idx="734">
                  <c:v>322</c:v>
                </c:pt>
                <c:pt idx="735">
                  <c:v>302</c:v>
                </c:pt>
                <c:pt idx="736">
                  <c:v>265</c:v>
                </c:pt>
                <c:pt idx="737">
                  <c:v>205</c:v>
                </c:pt>
                <c:pt idx="738">
                  <c:v>218</c:v>
                </c:pt>
                <c:pt idx="739">
                  <c:v>205</c:v>
                </c:pt>
                <c:pt idx="740">
                  <c:v>23</c:v>
                </c:pt>
                <c:pt idx="741">
                  <c:v>202</c:v>
                </c:pt>
                <c:pt idx="742">
                  <c:v>177</c:v>
                </c:pt>
                <c:pt idx="743">
                  <c:v>230</c:v>
                </c:pt>
                <c:pt idx="744">
                  <c:v>99</c:v>
                </c:pt>
                <c:pt idx="745">
                  <c:v>174</c:v>
                </c:pt>
                <c:pt idx="746">
                  <c:v>598</c:v>
                </c:pt>
                <c:pt idx="747">
                  <c:v>298</c:v>
                </c:pt>
                <c:pt idx="748">
                  <c:v>109</c:v>
                </c:pt>
                <c:pt idx="749">
                  <c:v>478</c:v>
                </c:pt>
                <c:pt idx="750">
                  <c:v>567</c:v>
                </c:pt>
                <c:pt idx="751">
                  <c:v>56</c:v>
                </c:pt>
                <c:pt idx="752">
                  <c:v>198</c:v>
                </c:pt>
                <c:pt idx="753">
                  <c:v>278</c:v>
                </c:pt>
                <c:pt idx="754">
                  <c:v>189</c:v>
                </c:pt>
                <c:pt idx="755">
                  <c:v>423</c:v>
                </c:pt>
                <c:pt idx="756">
                  <c:v>290</c:v>
                </c:pt>
                <c:pt idx="757">
                  <c:v>412</c:v>
                </c:pt>
                <c:pt idx="758">
                  <c:v>123</c:v>
                </c:pt>
                <c:pt idx="759">
                  <c:v>532</c:v>
                </c:pt>
                <c:pt idx="760">
                  <c:v>363</c:v>
                </c:pt>
                <c:pt idx="761">
                  <c:v>363</c:v>
                </c:pt>
                <c:pt idx="762">
                  <c:v>290</c:v>
                </c:pt>
                <c:pt idx="763">
                  <c:v>198</c:v>
                </c:pt>
                <c:pt idx="764">
                  <c:v>197</c:v>
                </c:pt>
                <c:pt idx="765">
                  <c:v>189</c:v>
                </c:pt>
                <c:pt idx="766">
                  <c:v>245</c:v>
                </c:pt>
                <c:pt idx="767">
                  <c:v>200</c:v>
                </c:pt>
                <c:pt idx="768">
                  <c:v>23</c:v>
                </c:pt>
                <c:pt idx="769">
                  <c:v>180</c:v>
                </c:pt>
                <c:pt idx="770">
                  <c:v>39</c:v>
                </c:pt>
                <c:pt idx="771">
                  <c:v>184</c:v>
                </c:pt>
                <c:pt idx="772">
                  <c:v>224</c:v>
                </c:pt>
                <c:pt idx="773">
                  <c:v>132</c:v>
                </c:pt>
                <c:pt idx="774">
                  <c:v>164</c:v>
                </c:pt>
                <c:pt idx="775">
                  <c:v>532</c:v>
                </c:pt>
                <c:pt idx="776">
                  <c:v>278</c:v>
                </c:pt>
                <c:pt idx="777">
                  <c:v>423</c:v>
                </c:pt>
                <c:pt idx="778">
                  <c:v>545</c:v>
                </c:pt>
                <c:pt idx="779">
                  <c:v>210</c:v>
                </c:pt>
                <c:pt idx="780">
                  <c:v>312</c:v>
                </c:pt>
                <c:pt idx="781">
                  <c:v>168</c:v>
                </c:pt>
                <c:pt idx="782">
                  <c:v>501</c:v>
                </c:pt>
                <c:pt idx="783">
                  <c:v>302</c:v>
                </c:pt>
                <c:pt idx="784">
                  <c:v>534</c:v>
                </c:pt>
                <c:pt idx="785">
                  <c:v>133</c:v>
                </c:pt>
                <c:pt idx="786">
                  <c:v>576</c:v>
                </c:pt>
                <c:pt idx="787">
                  <c:v>306</c:v>
                </c:pt>
                <c:pt idx="788">
                  <c:v>306</c:v>
                </c:pt>
                <c:pt idx="789">
                  <c:v>302</c:v>
                </c:pt>
                <c:pt idx="790">
                  <c:v>210</c:v>
                </c:pt>
                <c:pt idx="791">
                  <c:v>221</c:v>
                </c:pt>
                <c:pt idx="792">
                  <c:v>320</c:v>
                </c:pt>
                <c:pt idx="793">
                  <c:v>185</c:v>
                </c:pt>
                <c:pt idx="794">
                  <c:v>24</c:v>
                </c:pt>
                <c:pt idx="795">
                  <c:v>195</c:v>
                </c:pt>
                <c:pt idx="796">
                  <c:v>153</c:v>
                </c:pt>
                <c:pt idx="797">
                  <c:v>250</c:v>
                </c:pt>
                <c:pt idx="798">
                  <c:v>123</c:v>
                </c:pt>
                <c:pt idx="799">
                  <c:v>176</c:v>
                </c:pt>
                <c:pt idx="800">
                  <c:v>576</c:v>
                </c:pt>
                <c:pt idx="801">
                  <c:v>312</c:v>
                </c:pt>
                <c:pt idx="802">
                  <c:v>501</c:v>
                </c:pt>
                <c:pt idx="803">
                  <c:v>654</c:v>
                </c:pt>
                <c:pt idx="804">
                  <c:v>45</c:v>
                </c:pt>
                <c:pt idx="805">
                  <c:v>282</c:v>
                </c:pt>
                <c:pt idx="806">
                  <c:v>318</c:v>
                </c:pt>
                <c:pt idx="807">
                  <c:v>194</c:v>
                </c:pt>
                <c:pt idx="808">
                  <c:v>509</c:v>
                </c:pt>
                <c:pt idx="809">
                  <c:v>128</c:v>
                </c:pt>
                <c:pt idx="810">
                  <c:v>322</c:v>
                </c:pt>
                <c:pt idx="811">
                  <c:v>391</c:v>
                </c:pt>
                <c:pt idx="812">
                  <c:v>199</c:v>
                </c:pt>
                <c:pt idx="813">
                  <c:v>637</c:v>
                </c:pt>
                <c:pt idx="814">
                  <c:v>343</c:v>
                </c:pt>
                <c:pt idx="815">
                  <c:v>343</c:v>
                </c:pt>
                <c:pt idx="816">
                  <c:v>322</c:v>
                </c:pt>
                <c:pt idx="817">
                  <c:v>282</c:v>
                </c:pt>
                <c:pt idx="818">
                  <c:v>218</c:v>
                </c:pt>
                <c:pt idx="819">
                  <c:v>232</c:v>
                </c:pt>
                <c:pt idx="820">
                  <c:v>218</c:v>
                </c:pt>
                <c:pt idx="821">
                  <c:v>25</c:v>
                </c:pt>
                <c:pt idx="822">
                  <c:v>215</c:v>
                </c:pt>
                <c:pt idx="823">
                  <c:v>189</c:v>
                </c:pt>
                <c:pt idx="824">
                  <c:v>245</c:v>
                </c:pt>
                <c:pt idx="825">
                  <c:v>106</c:v>
                </c:pt>
                <c:pt idx="826">
                  <c:v>185</c:v>
                </c:pt>
                <c:pt idx="827">
                  <c:v>637</c:v>
                </c:pt>
                <c:pt idx="828">
                  <c:v>318</c:v>
                </c:pt>
                <c:pt idx="829">
                  <c:v>116</c:v>
                </c:pt>
                <c:pt idx="830">
                  <c:v>509</c:v>
                </c:pt>
                <c:pt idx="831">
                  <c:v>604</c:v>
                </c:pt>
                <c:pt idx="832">
                  <c:v>60</c:v>
                </c:pt>
                <c:pt idx="833">
                  <c:v>211</c:v>
                </c:pt>
                <c:pt idx="834">
                  <c:v>296</c:v>
                </c:pt>
                <c:pt idx="835">
                  <c:v>201</c:v>
                </c:pt>
                <c:pt idx="836">
                  <c:v>451</c:v>
                </c:pt>
                <c:pt idx="837">
                  <c:v>309</c:v>
                </c:pt>
                <c:pt idx="838">
                  <c:v>439</c:v>
                </c:pt>
                <c:pt idx="839">
                  <c:v>131</c:v>
                </c:pt>
                <c:pt idx="840">
                  <c:v>567</c:v>
                </c:pt>
                <c:pt idx="841">
                  <c:v>387</c:v>
                </c:pt>
                <c:pt idx="842">
                  <c:v>387</c:v>
                </c:pt>
                <c:pt idx="843">
                  <c:v>309</c:v>
                </c:pt>
                <c:pt idx="844">
                  <c:v>211</c:v>
                </c:pt>
                <c:pt idx="845">
                  <c:v>210</c:v>
                </c:pt>
                <c:pt idx="846">
                  <c:v>201</c:v>
                </c:pt>
                <c:pt idx="847">
                  <c:v>261</c:v>
                </c:pt>
                <c:pt idx="848">
                  <c:v>213</c:v>
                </c:pt>
                <c:pt idx="849">
                  <c:v>25</c:v>
                </c:pt>
                <c:pt idx="850">
                  <c:v>192</c:v>
                </c:pt>
                <c:pt idx="851">
                  <c:v>42</c:v>
                </c:pt>
                <c:pt idx="852">
                  <c:v>196</c:v>
                </c:pt>
                <c:pt idx="853">
                  <c:v>239</c:v>
                </c:pt>
                <c:pt idx="854">
                  <c:v>141</c:v>
                </c:pt>
                <c:pt idx="855">
                  <c:v>175</c:v>
                </c:pt>
                <c:pt idx="856">
                  <c:v>567</c:v>
                </c:pt>
                <c:pt idx="857">
                  <c:v>296</c:v>
                </c:pt>
                <c:pt idx="858">
                  <c:v>451</c:v>
                </c:pt>
                <c:pt idx="859">
                  <c:v>581</c:v>
                </c:pt>
                <c:pt idx="860">
                  <c:v>224</c:v>
                </c:pt>
                <c:pt idx="861">
                  <c:v>332</c:v>
                </c:pt>
                <c:pt idx="862">
                  <c:v>179</c:v>
                </c:pt>
                <c:pt idx="863">
                  <c:v>534</c:v>
                </c:pt>
                <c:pt idx="864">
                  <c:v>322</c:v>
                </c:pt>
                <c:pt idx="865">
                  <c:v>569</c:v>
                </c:pt>
                <c:pt idx="866">
                  <c:v>142</c:v>
                </c:pt>
                <c:pt idx="867">
                  <c:v>614</c:v>
                </c:pt>
                <c:pt idx="868">
                  <c:v>326</c:v>
                </c:pt>
                <c:pt idx="869">
                  <c:v>326</c:v>
                </c:pt>
                <c:pt idx="870">
                  <c:v>322</c:v>
                </c:pt>
                <c:pt idx="871">
                  <c:v>224</c:v>
                </c:pt>
                <c:pt idx="872">
                  <c:v>236</c:v>
                </c:pt>
                <c:pt idx="873">
                  <c:v>341</c:v>
                </c:pt>
                <c:pt idx="874">
                  <c:v>197</c:v>
                </c:pt>
                <c:pt idx="875">
                  <c:v>26</c:v>
                </c:pt>
                <c:pt idx="876">
                  <c:v>208</c:v>
                </c:pt>
                <c:pt idx="877">
                  <c:v>163</c:v>
                </c:pt>
                <c:pt idx="878">
                  <c:v>266</c:v>
                </c:pt>
                <c:pt idx="879">
                  <c:v>131</c:v>
                </c:pt>
                <c:pt idx="880">
                  <c:v>188</c:v>
                </c:pt>
                <c:pt idx="881">
                  <c:v>614</c:v>
                </c:pt>
                <c:pt idx="882">
                  <c:v>332</c:v>
                </c:pt>
                <c:pt idx="883">
                  <c:v>534</c:v>
                </c:pt>
                <c:pt idx="884">
                  <c:v>697</c:v>
                </c:pt>
                <c:pt idx="885">
                  <c:v>48</c:v>
                </c:pt>
                <c:pt idx="886">
                  <c:v>130</c:v>
                </c:pt>
                <c:pt idx="887">
                  <c:v>598</c:v>
                </c:pt>
                <c:pt idx="888">
                  <c:v>109</c:v>
                </c:pt>
                <c:pt idx="889">
                  <c:v>650</c:v>
                </c:pt>
                <c:pt idx="890">
                  <c:v>478</c:v>
                </c:pt>
                <c:pt idx="891">
                  <c:v>298</c:v>
                </c:pt>
                <c:pt idx="892">
                  <c:v>265</c:v>
                </c:pt>
                <c:pt idx="893">
                  <c:v>520</c:v>
                </c:pt>
                <c:pt idx="894">
                  <c:v>302</c:v>
                </c:pt>
                <c:pt idx="895">
                  <c:v>107</c:v>
                </c:pt>
                <c:pt idx="896">
                  <c:v>177</c:v>
                </c:pt>
                <c:pt idx="897">
                  <c:v>230</c:v>
                </c:pt>
                <c:pt idx="898">
                  <c:v>322</c:v>
                </c:pt>
                <c:pt idx="899">
                  <c:v>174</c:v>
                </c:pt>
                <c:pt idx="900">
                  <c:v>122</c:v>
                </c:pt>
                <c:pt idx="901">
                  <c:v>142</c:v>
                </c:pt>
                <c:pt idx="902">
                  <c:v>144</c:v>
                </c:pt>
                <c:pt idx="903">
                  <c:v>111</c:v>
                </c:pt>
                <c:pt idx="904">
                  <c:v>167</c:v>
                </c:pt>
                <c:pt idx="905">
                  <c:v>51</c:v>
                </c:pt>
                <c:pt idx="906">
                  <c:v>52</c:v>
                </c:pt>
                <c:pt idx="907">
                  <c:v>236</c:v>
                </c:pt>
                <c:pt idx="908">
                  <c:v>298</c:v>
                </c:pt>
                <c:pt idx="909">
                  <c:v>313</c:v>
                </c:pt>
                <c:pt idx="910">
                  <c:v>367</c:v>
                </c:pt>
                <c:pt idx="911">
                  <c:v>205</c:v>
                </c:pt>
                <c:pt idx="912">
                  <c:v>298</c:v>
                </c:pt>
                <c:pt idx="913">
                  <c:v>109</c:v>
                </c:pt>
                <c:pt idx="914">
                  <c:v>598</c:v>
                </c:pt>
                <c:pt idx="915">
                  <c:v>53</c:v>
                </c:pt>
                <c:pt idx="916">
                  <c:v>478</c:v>
                </c:pt>
                <c:pt idx="917">
                  <c:v>21</c:v>
                </c:pt>
                <c:pt idx="918">
                  <c:v>56</c:v>
                </c:pt>
                <c:pt idx="919">
                  <c:v>146</c:v>
                </c:pt>
                <c:pt idx="920">
                  <c:v>532</c:v>
                </c:pt>
                <c:pt idx="921">
                  <c:v>116</c:v>
                </c:pt>
                <c:pt idx="922">
                  <c:v>623</c:v>
                </c:pt>
                <c:pt idx="923">
                  <c:v>423</c:v>
                </c:pt>
                <c:pt idx="924">
                  <c:v>289</c:v>
                </c:pt>
                <c:pt idx="925">
                  <c:v>198</c:v>
                </c:pt>
                <c:pt idx="926">
                  <c:v>490</c:v>
                </c:pt>
                <c:pt idx="927">
                  <c:v>290</c:v>
                </c:pt>
                <c:pt idx="928">
                  <c:v>184</c:v>
                </c:pt>
                <c:pt idx="929">
                  <c:v>224</c:v>
                </c:pt>
                <c:pt idx="930">
                  <c:v>363</c:v>
                </c:pt>
                <c:pt idx="931">
                  <c:v>150</c:v>
                </c:pt>
                <c:pt idx="932">
                  <c:v>128</c:v>
                </c:pt>
                <c:pt idx="933">
                  <c:v>156</c:v>
                </c:pt>
                <c:pt idx="934">
                  <c:v>39</c:v>
                </c:pt>
                <c:pt idx="935">
                  <c:v>231</c:v>
                </c:pt>
                <c:pt idx="936">
                  <c:v>289</c:v>
                </c:pt>
                <c:pt idx="937">
                  <c:v>325</c:v>
                </c:pt>
                <c:pt idx="938">
                  <c:v>412</c:v>
                </c:pt>
                <c:pt idx="939">
                  <c:v>200</c:v>
                </c:pt>
                <c:pt idx="940">
                  <c:v>278</c:v>
                </c:pt>
                <c:pt idx="941">
                  <c:v>532</c:v>
                </c:pt>
                <c:pt idx="942">
                  <c:v>423</c:v>
                </c:pt>
                <c:pt idx="943">
                  <c:v>197</c:v>
                </c:pt>
                <c:pt idx="944">
                  <c:v>32</c:v>
                </c:pt>
                <c:pt idx="945">
                  <c:v>245</c:v>
                </c:pt>
                <c:pt idx="946">
                  <c:v>192</c:v>
                </c:pt>
                <c:pt idx="947">
                  <c:v>576</c:v>
                </c:pt>
                <c:pt idx="948">
                  <c:v>102</c:v>
                </c:pt>
                <c:pt idx="949">
                  <c:v>699</c:v>
                </c:pt>
                <c:pt idx="950">
                  <c:v>501</c:v>
                </c:pt>
                <c:pt idx="951">
                  <c:v>322</c:v>
                </c:pt>
                <c:pt idx="952">
                  <c:v>210</c:v>
                </c:pt>
                <c:pt idx="953">
                  <c:v>525</c:v>
                </c:pt>
                <c:pt idx="954">
                  <c:v>302</c:v>
                </c:pt>
                <c:pt idx="955">
                  <c:v>153</c:v>
                </c:pt>
                <c:pt idx="956">
                  <c:v>250</c:v>
                </c:pt>
                <c:pt idx="957">
                  <c:v>306</c:v>
                </c:pt>
                <c:pt idx="958">
                  <c:v>176</c:v>
                </c:pt>
                <c:pt idx="959">
                  <c:v>139</c:v>
                </c:pt>
                <c:pt idx="960">
                  <c:v>176</c:v>
                </c:pt>
                <c:pt idx="961">
                  <c:v>41</c:v>
                </c:pt>
                <c:pt idx="962">
                  <c:v>214</c:v>
                </c:pt>
                <c:pt idx="963">
                  <c:v>322</c:v>
                </c:pt>
                <c:pt idx="964">
                  <c:v>289</c:v>
                </c:pt>
                <c:pt idx="965">
                  <c:v>534</c:v>
                </c:pt>
                <c:pt idx="966">
                  <c:v>185</c:v>
                </c:pt>
                <c:pt idx="967">
                  <c:v>312</c:v>
                </c:pt>
                <c:pt idx="968">
                  <c:v>576</c:v>
                </c:pt>
                <c:pt idx="969">
                  <c:v>501</c:v>
                </c:pt>
                <c:pt idx="970">
                  <c:v>221</c:v>
                </c:pt>
                <c:pt idx="971">
                  <c:v>31</c:v>
                </c:pt>
                <c:pt idx="972">
                  <c:v>320</c:v>
                </c:pt>
                <c:pt idx="973">
                  <c:v>45</c:v>
                </c:pt>
                <c:pt idx="974">
                  <c:v>139</c:v>
                </c:pt>
                <c:pt idx="975">
                  <c:v>637</c:v>
                </c:pt>
                <c:pt idx="976">
                  <c:v>116</c:v>
                </c:pt>
                <c:pt idx="977">
                  <c:v>693</c:v>
                </c:pt>
                <c:pt idx="978">
                  <c:v>509</c:v>
                </c:pt>
                <c:pt idx="979">
                  <c:v>318</c:v>
                </c:pt>
                <c:pt idx="980">
                  <c:v>282</c:v>
                </c:pt>
                <c:pt idx="981">
                  <c:v>554</c:v>
                </c:pt>
                <c:pt idx="982">
                  <c:v>322</c:v>
                </c:pt>
                <c:pt idx="983">
                  <c:v>114</c:v>
                </c:pt>
                <c:pt idx="984">
                  <c:v>189</c:v>
                </c:pt>
                <c:pt idx="985">
                  <c:v>245</c:v>
                </c:pt>
                <c:pt idx="986">
                  <c:v>343</c:v>
                </c:pt>
                <c:pt idx="987">
                  <c:v>185</c:v>
                </c:pt>
                <c:pt idx="988">
                  <c:v>130</c:v>
                </c:pt>
                <c:pt idx="989">
                  <c:v>151</c:v>
                </c:pt>
                <c:pt idx="990">
                  <c:v>153</c:v>
                </c:pt>
                <c:pt idx="991">
                  <c:v>118</c:v>
                </c:pt>
                <c:pt idx="992">
                  <c:v>178</c:v>
                </c:pt>
                <c:pt idx="993">
                  <c:v>54</c:v>
                </c:pt>
                <c:pt idx="994">
                  <c:v>55</c:v>
                </c:pt>
                <c:pt idx="995">
                  <c:v>251</c:v>
                </c:pt>
                <c:pt idx="996">
                  <c:v>318</c:v>
                </c:pt>
                <c:pt idx="997">
                  <c:v>334</c:v>
                </c:pt>
                <c:pt idx="998">
                  <c:v>391</c:v>
                </c:pt>
                <c:pt idx="999">
                  <c:v>218</c:v>
                </c:pt>
                <c:pt idx="1000">
                  <c:v>318</c:v>
                </c:pt>
                <c:pt idx="1001">
                  <c:v>116</c:v>
                </c:pt>
                <c:pt idx="1002">
                  <c:v>637</c:v>
                </c:pt>
                <c:pt idx="1003">
                  <c:v>56</c:v>
                </c:pt>
                <c:pt idx="1004">
                  <c:v>509</c:v>
                </c:pt>
                <c:pt idx="1005">
                  <c:v>22</c:v>
                </c:pt>
                <c:pt idx="1006">
                  <c:v>60</c:v>
                </c:pt>
                <c:pt idx="1007">
                  <c:v>156</c:v>
                </c:pt>
                <c:pt idx="1008">
                  <c:v>567</c:v>
                </c:pt>
                <c:pt idx="1009">
                  <c:v>124</c:v>
                </c:pt>
                <c:pt idx="1010">
                  <c:v>664</c:v>
                </c:pt>
                <c:pt idx="1011">
                  <c:v>451</c:v>
                </c:pt>
                <c:pt idx="1012">
                  <c:v>308</c:v>
                </c:pt>
                <c:pt idx="1013">
                  <c:v>211</c:v>
                </c:pt>
                <c:pt idx="1014">
                  <c:v>522</c:v>
                </c:pt>
                <c:pt idx="1015">
                  <c:v>309</c:v>
                </c:pt>
                <c:pt idx="1016">
                  <c:v>196</c:v>
                </c:pt>
                <c:pt idx="1017">
                  <c:v>239</c:v>
                </c:pt>
                <c:pt idx="1018">
                  <c:v>387</c:v>
                </c:pt>
                <c:pt idx="1019">
                  <c:v>160</c:v>
                </c:pt>
                <c:pt idx="1020">
                  <c:v>136</c:v>
                </c:pt>
                <c:pt idx="1021">
                  <c:v>166</c:v>
                </c:pt>
                <c:pt idx="1022">
                  <c:v>42</c:v>
                </c:pt>
                <c:pt idx="1023">
                  <c:v>246</c:v>
                </c:pt>
                <c:pt idx="1024">
                  <c:v>308</c:v>
                </c:pt>
                <c:pt idx="1025">
                  <c:v>346</c:v>
                </c:pt>
                <c:pt idx="1026">
                  <c:v>439</c:v>
                </c:pt>
                <c:pt idx="1027">
                  <c:v>213</c:v>
                </c:pt>
                <c:pt idx="1028">
                  <c:v>296</c:v>
                </c:pt>
                <c:pt idx="1029">
                  <c:v>567</c:v>
                </c:pt>
                <c:pt idx="1030">
                  <c:v>451</c:v>
                </c:pt>
                <c:pt idx="1031">
                  <c:v>210</c:v>
                </c:pt>
                <c:pt idx="1032">
                  <c:v>34</c:v>
                </c:pt>
                <c:pt idx="1033">
                  <c:v>261</c:v>
                </c:pt>
                <c:pt idx="1034">
                  <c:v>205</c:v>
                </c:pt>
                <c:pt idx="1035">
                  <c:v>614</c:v>
                </c:pt>
                <c:pt idx="1036">
                  <c:v>109</c:v>
                </c:pt>
                <c:pt idx="1037">
                  <c:v>745</c:v>
                </c:pt>
                <c:pt idx="1038">
                  <c:v>534</c:v>
                </c:pt>
                <c:pt idx="1039">
                  <c:v>343</c:v>
                </c:pt>
                <c:pt idx="1040">
                  <c:v>224</c:v>
                </c:pt>
                <c:pt idx="1041">
                  <c:v>559</c:v>
                </c:pt>
                <c:pt idx="1042">
                  <c:v>322</c:v>
                </c:pt>
                <c:pt idx="1043">
                  <c:v>163</c:v>
                </c:pt>
                <c:pt idx="1044">
                  <c:v>266</c:v>
                </c:pt>
                <c:pt idx="1045">
                  <c:v>326</c:v>
                </c:pt>
                <c:pt idx="1046">
                  <c:v>188</c:v>
                </c:pt>
                <c:pt idx="1047">
                  <c:v>148</c:v>
                </c:pt>
                <c:pt idx="1048">
                  <c:v>188</c:v>
                </c:pt>
                <c:pt idx="1049">
                  <c:v>44</c:v>
                </c:pt>
                <c:pt idx="1050">
                  <c:v>228</c:v>
                </c:pt>
                <c:pt idx="1051">
                  <c:v>343</c:v>
                </c:pt>
                <c:pt idx="1052">
                  <c:v>308</c:v>
                </c:pt>
                <c:pt idx="1053">
                  <c:v>569</c:v>
                </c:pt>
                <c:pt idx="1054">
                  <c:v>197</c:v>
                </c:pt>
                <c:pt idx="1055">
                  <c:v>332</c:v>
                </c:pt>
                <c:pt idx="1056">
                  <c:v>614</c:v>
                </c:pt>
                <c:pt idx="1057">
                  <c:v>534</c:v>
                </c:pt>
                <c:pt idx="1058">
                  <c:v>236</c:v>
                </c:pt>
                <c:pt idx="1059">
                  <c:v>33</c:v>
                </c:pt>
                <c:pt idx="1060">
                  <c:v>341</c:v>
                </c:pt>
                <c:pt idx="1061">
                  <c:v>48</c:v>
                </c:pt>
              </c:numCache>
            </c:numRef>
          </c:yVal>
          <c:smooth val="0"/>
          <c:extLst>
            <c:ext xmlns:c16="http://schemas.microsoft.com/office/drawing/2014/chart" uri="{C3380CC4-5D6E-409C-BE32-E72D297353CC}">
              <c16:uniqueId val="{00000000-3B54-422C-B44F-79A187C1AF9F}"/>
            </c:ext>
          </c:extLst>
        </c:ser>
        <c:ser>
          <c:idx val="1"/>
          <c:order val="1"/>
          <c:tx>
            <c:strRef>
              <c:f>Map!$E$1</c:f>
              <c:strCache>
                <c:ptCount val="1"/>
                <c:pt idx="0">
                  <c:v>Cogs</c:v>
                </c:pt>
              </c:strCache>
            </c:strRef>
          </c:tx>
          <c:spPr>
            <a:ln w="19050" cap="rnd">
              <a:noFill/>
              <a:round/>
            </a:ln>
            <a:effectLst/>
          </c:spPr>
          <c:marker>
            <c:symbol val="circle"/>
            <c:size val="5"/>
            <c:spPr>
              <a:solidFill>
                <a:srgbClr val="D3A77B"/>
              </a:solidFill>
              <a:ln w="9525">
                <a:solidFill>
                  <a:srgbClr val="D3A77B"/>
                </a:solidFill>
              </a:ln>
              <a:effectLst/>
            </c:spPr>
          </c:marker>
          <c:xVal>
            <c:numRef>
              <c:f>Map!$C$2:$C$1063</c:f>
              <c:numCache>
                <c:formatCode>General</c:formatCode>
                <c:ptCount val="1062"/>
                <c:pt idx="0">
                  <c:v>303</c:v>
                </c:pt>
                <c:pt idx="1">
                  <c:v>970</c:v>
                </c:pt>
                <c:pt idx="2">
                  <c:v>409</c:v>
                </c:pt>
                <c:pt idx="3">
                  <c:v>850</c:v>
                </c:pt>
                <c:pt idx="4">
                  <c:v>562</c:v>
                </c:pt>
                <c:pt idx="5">
                  <c:v>712</c:v>
                </c:pt>
                <c:pt idx="6">
                  <c:v>860</c:v>
                </c:pt>
                <c:pt idx="7">
                  <c:v>918</c:v>
                </c:pt>
                <c:pt idx="8">
                  <c:v>775</c:v>
                </c:pt>
                <c:pt idx="9">
                  <c:v>435</c:v>
                </c:pt>
                <c:pt idx="10">
                  <c:v>603</c:v>
                </c:pt>
                <c:pt idx="11">
                  <c:v>603</c:v>
                </c:pt>
                <c:pt idx="12">
                  <c:v>603</c:v>
                </c:pt>
                <c:pt idx="13">
                  <c:v>318</c:v>
                </c:pt>
                <c:pt idx="14">
                  <c:v>775</c:v>
                </c:pt>
                <c:pt idx="15">
                  <c:v>503</c:v>
                </c:pt>
                <c:pt idx="16">
                  <c:v>573</c:v>
                </c:pt>
                <c:pt idx="17">
                  <c:v>262</c:v>
                </c:pt>
                <c:pt idx="18">
                  <c:v>801</c:v>
                </c:pt>
                <c:pt idx="19">
                  <c:v>425</c:v>
                </c:pt>
                <c:pt idx="20">
                  <c:v>860</c:v>
                </c:pt>
                <c:pt idx="21">
                  <c:v>971</c:v>
                </c:pt>
                <c:pt idx="22">
                  <c:v>971</c:v>
                </c:pt>
                <c:pt idx="23">
                  <c:v>915</c:v>
                </c:pt>
                <c:pt idx="24">
                  <c:v>210</c:v>
                </c:pt>
                <c:pt idx="25">
                  <c:v>970</c:v>
                </c:pt>
                <c:pt idx="26">
                  <c:v>774</c:v>
                </c:pt>
                <c:pt idx="27">
                  <c:v>954</c:v>
                </c:pt>
                <c:pt idx="28">
                  <c:v>936</c:v>
                </c:pt>
                <c:pt idx="29">
                  <c:v>719</c:v>
                </c:pt>
                <c:pt idx="30">
                  <c:v>847</c:v>
                </c:pt>
                <c:pt idx="31">
                  <c:v>719</c:v>
                </c:pt>
                <c:pt idx="32">
                  <c:v>339</c:v>
                </c:pt>
                <c:pt idx="33">
                  <c:v>314</c:v>
                </c:pt>
                <c:pt idx="34">
                  <c:v>504</c:v>
                </c:pt>
                <c:pt idx="35">
                  <c:v>580</c:v>
                </c:pt>
                <c:pt idx="36">
                  <c:v>225</c:v>
                </c:pt>
                <c:pt idx="37">
                  <c:v>262</c:v>
                </c:pt>
                <c:pt idx="38">
                  <c:v>603</c:v>
                </c:pt>
                <c:pt idx="39">
                  <c:v>603</c:v>
                </c:pt>
                <c:pt idx="40">
                  <c:v>603</c:v>
                </c:pt>
                <c:pt idx="41">
                  <c:v>225</c:v>
                </c:pt>
                <c:pt idx="42">
                  <c:v>425</c:v>
                </c:pt>
                <c:pt idx="43">
                  <c:v>918</c:v>
                </c:pt>
                <c:pt idx="44">
                  <c:v>801</c:v>
                </c:pt>
                <c:pt idx="45">
                  <c:v>435</c:v>
                </c:pt>
                <c:pt idx="46">
                  <c:v>509</c:v>
                </c:pt>
                <c:pt idx="47">
                  <c:v>203</c:v>
                </c:pt>
                <c:pt idx="48">
                  <c:v>206</c:v>
                </c:pt>
                <c:pt idx="49">
                  <c:v>682</c:v>
                </c:pt>
                <c:pt idx="50">
                  <c:v>214</c:v>
                </c:pt>
                <c:pt idx="51">
                  <c:v>970</c:v>
                </c:pt>
                <c:pt idx="52">
                  <c:v>303</c:v>
                </c:pt>
                <c:pt idx="53">
                  <c:v>954</c:v>
                </c:pt>
                <c:pt idx="54">
                  <c:v>561</c:v>
                </c:pt>
                <c:pt idx="55">
                  <c:v>469</c:v>
                </c:pt>
                <c:pt idx="56">
                  <c:v>214</c:v>
                </c:pt>
                <c:pt idx="57">
                  <c:v>619</c:v>
                </c:pt>
                <c:pt idx="58">
                  <c:v>314</c:v>
                </c:pt>
                <c:pt idx="59">
                  <c:v>225</c:v>
                </c:pt>
                <c:pt idx="60">
                  <c:v>580</c:v>
                </c:pt>
                <c:pt idx="61">
                  <c:v>603</c:v>
                </c:pt>
                <c:pt idx="62">
                  <c:v>985</c:v>
                </c:pt>
                <c:pt idx="63">
                  <c:v>505</c:v>
                </c:pt>
                <c:pt idx="64">
                  <c:v>775</c:v>
                </c:pt>
                <c:pt idx="65">
                  <c:v>417</c:v>
                </c:pt>
                <c:pt idx="66">
                  <c:v>920</c:v>
                </c:pt>
                <c:pt idx="67">
                  <c:v>573</c:v>
                </c:pt>
                <c:pt idx="68">
                  <c:v>475</c:v>
                </c:pt>
                <c:pt idx="69">
                  <c:v>475</c:v>
                </c:pt>
                <c:pt idx="70">
                  <c:v>435</c:v>
                </c:pt>
                <c:pt idx="71">
                  <c:v>920</c:v>
                </c:pt>
                <c:pt idx="72">
                  <c:v>720</c:v>
                </c:pt>
                <c:pt idx="73">
                  <c:v>970</c:v>
                </c:pt>
                <c:pt idx="74">
                  <c:v>430</c:v>
                </c:pt>
                <c:pt idx="75">
                  <c:v>561</c:v>
                </c:pt>
                <c:pt idx="76">
                  <c:v>510</c:v>
                </c:pt>
                <c:pt idx="77">
                  <c:v>563</c:v>
                </c:pt>
                <c:pt idx="78">
                  <c:v>203</c:v>
                </c:pt>
                <c:pt idx="79">
                  <c:v>405</c:v>
                </c:pt>
                <c:pt idx="80">
                  <c:v>775</c:v>
                </c:pt>
                <c:pt idx="81">
                  <c:v>435</c:v>
                </c:pt>
                <c:pt idx="82">
                  <c:v>603</c:v>
                </c:pt>
                <c:pt idx="83">
                  <c:v>603</c:v>
                </c:pt>
                <c:pt idx="84">
                  <c:v>603</c:v>
                </c:pt>
                <c:pt idx="85">
                  <c:v>504</c:v>
                </c:pt>
                <c:pt idx="86">
                  <c:v>702</c:v>
                </c:pt>
                <c:pt idx="87">
                  <c:v>971</c:v>
                </c:pt>
                <c:pt idx="88">
                  <c:v>573</c:v>
                </c:pt>
                <c:pt idx="89">
                  <c:v>262</c:v>
                </c:pt>
                <c:pt idx="90">
                  <c:v>801</c:v>
                </c:pt>
                <c:pt idx="91">
                  <c:v>509</c:v>
                </c:pt>
                <c:pt idx="92">
                  <c:v>475</c:v>
                </c:pt>
                <c:pt idx="93">
                  <c:v>503</c:v>
                </c:pt>
                <c:pt idx="94">
                  <c:v>541</c:v>
                </c:pt>
                <c:pt idx="95">
                  <c:v>936</c:v>
                </c:pt>
                <c:pt idx="96">
                  <c:v>254</c:v>
                </c:pt>
                <c:pt idx="97">
                  <c:v>719</c:v>
                </c:pt>
                <c:pt idx="98">
                  <c:v>339</c:v>
                </c:pt>
                <c:pt idx="99">
                  <c:v>561</c:v>
                </c:pt>
                <c:pt idx="100">
                  <c:v>806</c:v>
                </c:pt>
                <c:pt idx="101">
                  <c:v>719</c:v>
                </c:pt>
                <c:pt idx="102">
                  <c:v>708</c:v>
                </c:pt>
                <c:pt idx="103">
                  <c:v>719</c:v>
                </c:pt>
                <c:pt idx="104">
                  <c:v>351</c:v>
                </c:pt>
                <c:pt idx="105">
                  <c:v>636</c:v>
                </c:pt>
                <c:pt idx="106">
                  <c:v>504</c:v>
                </c:pt>
                <c:pt idx="107">
                  <c:v>580</c:v>
                </c:pt>
                <c:pt idx="108">
                  <c:v>337</c:v>
                </c:pt>
                <c:pt idx="109">
                  <c:v>262</c:v>
                </c:pt>
                <c:pt idx="110">
                  <c:v>603</c:v>
                </c:pt>
                <c:pt idx="111">
                  <c:v>603</c:v>
                </c:pt>
                <c:pt idx="112">
                  <c:v>603</c:v>
                </c:pt>
                <c:pt idx="113">
                  <c:v>318</c:v>
                </c:pt>
                <c:pt idx="114">
                  <c:v>206</c:v>
                </c:pt>
                <c:pt idx="115">
                  <c:v>580</c:v>
                </c:pt>
                <c:pt idx="116">
                  <c:v>435</c:v>
                </c:pt>
                <c:pt idx="117">
                  <c:v>435</c:v>
                </c:pt>
                <c:pt idx="118">
                  <c:v>253</c:v>
                </c:pt>
                <c:pt idx="119">
                  <c:v>203</c:v>
                </c:pt>
                <c:pt idx="120">
                  <c:v>509</c:v>
                </c:pt>
                <c:pt idx="121">
                  <c:v>956</c:v>
                </c:pt>
                <c:pt idx="122">
                  <c:v>430</c:v>
                </c:pt>
                <c:pt idx="123">
                  <c:v>719</c:v>
                </c:pt>
                <c:pt idx="124">
                  <c:v>970</c:v>
                </c:pt>
                <c:pt idx="125">
                  <c:v>305</c:v>
                </c:pt>
                <c:pt idx="126">
                  <c:v>407</c:v>
                </c:pt>
                <c:pt idx="127">
                  <c:v>325</c:v>
                </c:pt>
                <c:pt idx="128">
                  <c:v>430</c:v>
                </c:pt>
                <c:pt idx="129">
                  <c:v>408</c:v>
                </c:pt>
                <c:pt idx="130">
                  <c:v>816</c:v>
                </c:pt>
                <c:pt idx="131">
                  <c:v>337</c:v>
                </c:pt>
                <c:pt idx="132">
                  <c:v>918</c:v>
                </c:pt>
                <c:pt idx="133">
                  <c:v>603</c:v>
                </c:pt>
                <c:pt idx="134">
                  <c:v>225</c:v>
                </c:pt>
                <c:pt idx="135">
                  <c:v>505</c:v>
                </c:pt>
                <c:pt idx="136">
                  <c:v>702</c:v>
                </c:pt>
                <c:pt idx="137">
                  <c:v>314</c:v>
                </c:pt>
                <c:pt idx="138">
                  <c:v>920</c:v>
                </c:pt>
                <c:pt idx="139">
                  <c:v>417</c:v>
                </c:pt>
                <c:pt idx="140">
                  <c:v>860</c:v>
                </c:pt>
                <c:pt idx="141">
                  <c:v>203</c:v>
                </c:pt>
                <c:pt idx="142">
                  <c:v>435</c:v>
                </c:pt>
                <c:pt idx="143">
                  <c:v>262</c:v>
                </c:pt>
                <c:pt idx="144">
                  <c:v>719</c:v>
                </c:pt>
                <c:pt idx="145">
                  <c:v>305</c:v>
                </c:pt>
                <c:pt idx="146">
                  <c:v>303</c:v>
                </c:pt>
                <c:pt idx="147">
                  <c:v>303</c:v>
                </c:pt>
                <c:pt idx="148">
                  <c:v>508</c:v>
                </c:pt>
                <c:pt idx="149">
                  <c:v>209</c:v>
                </c:pt>
                <c:pt idx="150">
                  <c:v>715</c:v>
                </c:pt>
                <c:pt idx="151">
                  <c:v>319</c:v>
                </c:pt>
                <c:pt idx="152">
                  <c:v>959</c:v>
                </c:pt>
                <c:pt idx="153">
                  <c:v>860</c:v>
                </c:pt>
                <c:pt idx="154">
                  <c:v>262</c:v>
                </c:pt>
                <c:pt idx="155">
                  <c:v>715</c:v>
                </c:pt>
                <c:pt idx="156">
                  <c:v>206</c:v>
                </c:pt>
                <c:pt idx="157">
                  <c:v>773</c:v>
                </c:pt>
                <c:pt idx="158">
                  <c:v>614</c:v>
                </c:pt>
                <c:pt idx="159">
                  <c:v>617</c:v>
                </c:pt>
                <c:pt idx="160">
                  <c:v>707</c:v>
                </c:pt>
                <c:pt idx="161">
                  <c:v>352</c:v>
                </c:pt>
                <c:pt idx="162">
                  <c:v>561</c:v>
                </c:pt>
                <c:pt idx="163">
                  <c:v>351</c:v>
                </c:pt>
                <c:pt idx="164">
                  <c:v>650</c:v>
                </c:pt>
                <c:pt idx="165">
                  <c:v>712</c:v>
                </c:pt>
                <c:pt idx="166">
                  <c:v>505</c:v>
                </c:pt>
                <c:pt idx="167">
                  <c:v>515</c:v>
                </c:pt>
                <c:pt idx="168">
                  <c:v>505</c:v>
                </c:pt>
                <c:pt idx="169">
                  <c:v>775</c:v>
                </c:pt>
                <c:pt idx="170">
                  <c:v>573</c:v>
                </c:pt>
                <c:pt idx="171">
                  <c:v>262</c:v>
                </c:pt>
                <c:pt idx="172">
                  <c:v>475</c:v>
                </c:pt>
                <c:pt idx="173">
                  <c:v>262</c:v>
                </c:pt>
                <c:pt idx="174">
                  <c:v>206</c:v>
                </c:pt>
                <c:pt idx="175">
                  <c:v>970</c:v>
                </c:pt>
                <c:pt idx="176">
                  <c:v>614</c:v>
                </c:pt>
                <c:pt idx="177">
                  <c:v>339</c:v>
                </c:pt>
                <c:pt idx="178">
                  <c:v>773</c:v>
                </c:pt>
                <c:pt idx="179">
                  <c:v>805</c:v>
                </c:pt>
                <c:pt idx="180">
                  <c:v>303</c:v>
                </c:pt>
                <c:pt idx="181">
                  <c:v>303</c:v>
                </c:pt>
                <c:pt idx="182">
                  <c:v>617</c:v>
                </c:pt>
                <c:pt idx="183">
                  <c:v>863</c:v>
                </c:pt>
                <c:pt idx="184">
                  <c:v>641</c:v>
                </c:pt>
                <c:pt idx="185">
                  <c:v>225</c:v>
                </c:pt>
                <c:pt idx="186">
                  <c:v>702</c:v>
                </c:pt>
                <c:pt idx="187">
                  <c:v>515</c:v>
                </c:pt>
                <c:pt idx="188">
                  <c:v>985</c:v>
                </c:pt>
                <c:pt idx="189">
                  <c:v>971</c:v>
                </c:pt>
                <c:pt idx="190">
                  <c:v>262</c:v>
                </c:pt>
                <c:pt idx="191">
                  <c:v>959</c:v>
                </c:pt>
                <c:pt idx="192">
                  <c:v>435</c:v>
                </c:pt>
                <c:pt idx="193">
                  <c:v>360</c:v>
                </c:pt>
                <c:pt idx="194">
                  <c:v>303</c:v>
                </c:pt>
                <c:pt idx="195">
                  <c:v>904</c:v>
                </c:pt>
                <c:pt idx="196">
                  <c:v>720</c:v>
                </c:pt>
                <c:pt idx="197">
                  <c:v>970</c:v>
                </c:pt>
                <c:pt idx="198">
                  <c:v>978</c:v>
                </c:pt>
                <c:pt idx="199">
                  <c:v>626</c:v>
                </c:pt>
                <c:pt idx="200">
                  <c:v>262</c:v>
                </c:pt>
                <c:pt idx="201">
                  <c:v>641</c:v>
                </c:pt>
                <c:pt idx="202">
                  <c:v>203</c:v>
                </c:pt>
                <c:pt idx="203">
                  <c:v>203</c:v>
                </c:pt>
                <c:pt idx="204">
                  <c:v>262</c:v>
                </c:pt>
                <c:pt idx="205">
                  <c:v>262</c:v>
                </c:pt>
                <c:pt idx="206">
                  <c:v>425</c:v>
                </c:pt>
                <c:pt idx="207">
                  <c:v>312</c:v>
                </c:pt>
                <c:pt idx="208">
                  <c:v>419</c:v>
                </c:pt>
                <c:pt idx="209">
                  <c:v>857</c:v>
                </c:pt>
                <c:pt idx="210">
                  <c:v>323</c:v>
                </c:pt>
                <c:pt idx="211">
                  <c:v>352</c:v>
                </c:pt>
                <c:pt idx="212">
                  <c:v>904</c:v>
                </c:pt>
                <c:pt idx="213">
                  <c:v>978</c:v>
                </c:pt>
                <c:pt idx="214">
                  <c:v>760</c:v>
                </c:pt>
                <c:pt idx="215">
                  <c:v>515</c:v>
                </c:pt>
                <c:pt idx="216">
                  <c:v>505</c:v>
                </c:pt>
                <c:pt idx="217">
                  <c:v>515</c:v>
                </c:pt>
                <c:pt idx="218">
                  <c:v>505</c:v>
                </c:pt>
                <c:pt idx="219">
                  <c:v>775</c:v>
                </c:pt>
                <c:pt idx="220">
                  <c:v>314</c:v>
                </c:pt>
                <c:pt idx="221">
                  <c:v>715</c:v>
                </c:pt>
                <c:pt idx="222">
                  <c:v>959</c:v>
                </c:pt>
                <c:pt idx="223">
                  <c:v>715</c:v>
                </c:pt>
                <c:pt idx="224">
                  <c:v>206</c:v>
                </c:pt>
                <c:pt idx="225">
                  <c:v>970</c:v>
                </c:pt>
                <c:pt idx="226">
                  <c:v>330</c:v>
                </c:pt>
                <c:pt idx="227">
                  <c:v>978</c:v>
                </c:pt>
                <c:pt idx="228">
                  <c:v>312</c:v>
                </c:pt>
                <c:pt idx="229">
                  <c:v>323</c:v>
                </c:pt>
                <c:pt idx="230">
                  <c:v>303</c:v>
                </c:pt>
                <c:pt idx="231">
                  <c:v>970</c:v>
                </c:pt>
                <c:pt idx="232">
                  <c:v>978</c:v>
                </c:pt>
                <c:pt idx="233">
                  <c:v>321</c:v>
                </c:pt>
                <c:pt idx="234">
                  <c:v>563</c:v>
                </c:pt>
                <c:pt idx="235">
                  <c:v>318</c:v>
                </c:pt>
                <c:pt idx="236">
                  <c:v>775</c:v>
                </c:pt>
                <c:pt idx="237">
                  <c:v>515</c:v>
                </c:pt>
                <c:pt idx="238">
                  <c:v>225</c:v>
                </c:pt>
                <c:pt idx="239">
                  <c:v>971</c:v>
                </c:pt>
                <c:pt idx="240">
                  <c:v>262</c:v>
                </c:pt>
                <c:pt idx="241">
                  <c:v>959</c:v>
                </c:pt>
                <c:pt idx="242">
                  <c:v>435</c:v>
                </c:pt>
                <c:pt idx="243">
                  <c:v>509</c:v>
                </c:pt>
                <c:pt idx="244">
                  <c:v>630</c:v>
                </c:pt>
                <c:pt idx="245">
                  <c:v>209</c:v>
                </c:pt>
                <c:pt idx="246">
                  <c:v>505</c:v>
                </c:pt>
                <c:pt idx="247">
                  <c:v>318</c:v>
                </c:pt>
                <c:pt idx="248">
                  <c:v>515</c:v>
                </c:pt>
                <c:pt idx="249">
                  <c:v>505</c:v>
                </c:pt>
                <c:pt idx="250">
                  <c:v>801</c:v>
                </c:pt>
                <c:pt idx="251">
                  <c:v>505</c:v>
                </c:pt>
                <c:pt idx="252">
                  <c:v>636</c:v>
                </c:pt>
                <c:pt idx="253">
                  <c:v>959</c:v>
                </c:pt>
                <c:pt idx="254">
                  <c:v>603</c:v>
                </c:pt>
                <c:pt idx="255">
                  <c:v>801</c:v>
                </c:pt>
                <c:pt idx="256">
                  <c:v>206</c:v>
                </c:pt>
                <c:pt idx="257">
                  <c:v>937</c:v>
                </c:pt>
                <c:pt idx="258">
                  <c:v>407</c:v>
                </c:pt>
                <c:pt idx="259">
                  <c:v>715</c:v>
                </c:pt>
                <c:pt idx="260">
                  <c:v>505</c:v>
                </c:pt>
                <c:pt idx="261">
                  <c:v>775</c:v>
                </c:pt>
                <c:pt idx="262">
                  <c:v>563</c:v>
                </c:pt>
                <c:pt idx="263">
                  <c:v>603</c:v>
                </c:pt>
                <c:pt idx="264">
                  <c:v>918</c:v>
                </c:pt>
                <c:pt idx="265">
                  <c:v>775</c:v>
                </c:pt>
                <c:pt idx="266">
                  <c:v>435</c:v>
                </c:pt>
                <c:pt idx="267">
                  <c:v>573</c:v>
                </c:pt>
                <c:pt idx="268">
                  <c:v>801</c:v>
                </c:pt>
                <c:pt idx="269">
                  <c:v>417</c:v>
                </c:pt>
                <c:pt idx="270">
                  <c:v>636</c:v>
                </c:pt>
                <c:pt idx="271">
                  <c:v>314</c:v>
                </c:pt>
                <c:pt idx="272">
                  <c:v>603</c:v>
                </c:pt>
                <c:pt idx="273">
                  <c:v>435</c:v>
                </c:pt>
                <c:pt idx="274">
                  <c:v>937</c:v>
                </c:pt>
                <c:pt idx="275">
                  <c:v>330</c:v>
                </c:pt>
                <c:pt idx="276">
                  <c:v>508</c:v>
                </c:pt>
                <c:pt idx="277">
                  <c:v>813</c:v>
                </c:pt>
                <c:pt idx="278">
                  <c:v>857</c:v>
                </c:pt>
                <c:pt idx="279">
                  <c:v>262</c:v>
                </c:pt>
                <c:pt idx="280">
                  <c:v>702</c:v>
                </c:pt>
                <c:pt idx="281">
                  <c:v>435</c:v>
                </c:pt>
                <c:pt idx="282">
                  <c:v>715</c:v>
                </c:pt>
                <c:pt idx="283">
                  <c:v>603</c:v>
                </c:pt>
                <c:pt idx="284">
                  <c:v>505</c:v>
                </c:pt>
                <c:pt idx="285">
                  <c:v>573</c:v>
                </c:pt>
                <c:pt idx="286">
                  <c:v>636</c:v>
                </c:pt>
                <c:pt idx="287">
                  <c:v>603</c:v>
                </c:pt>
                <c:pt idx="288">
                  <c:v>509</c:v>
                </c:pt>
                <c:pt idx="289">
                  <c:v>801</c:v>
                </c:pt>
                <c:pt idx="290">
                  <c:v>509</c:v>
                </c:pt>
                <c:pt idx="291">
                  <c:v>312</c:v>
                </c:pt>
                <c:pt idx="292">
                  <c:v>530</c:v>
                </c:pt>
                <c:pt idx="293">
                  <c:v>505</c:v>
                </c:pt>
                <c:pt idx="294">
                  <c:v>318</c:v>
                </c:pt>
                <c:pt idx="295">
                  <c:v>515</c:v>
                </c:pt>
                <c:pt idx="296">
                  <c:v>505</c:v>
                </c:pt>
                <c:pt idx="297">
                  <c:v>435</c:v>
                </c:pt>
                <c:pt idx="298">
                  <c:v>505</c:v>
                </c:pt>
                <c:pt idx="299">
                  <c:v>314</c:v>
                </c:pt>
                <c:pt idx="300">
                  <c:v>203</c:v>
                </c:pt>
                <c:pt idx="301">
                  <c:v>603</c:v>
                </c:pt>
                <c:pt idx="302">
                  <c:v>435</c:v>
                </c:pt>
                <c:pt idx="303">
                  <c:v>206</c:v>
                </c:pt>
                <c:pt idx="304">
                  <c:v>440</c:v>
                </c:pt>
                <c:pt idx="305">
                  <c:v>561</c:v>
                </c:pt>
                <c:pt idx="306">
                  <c:v>920</c:v>
                </c:pt>
                <c:pt idx="307">
                  <c:v>505</c:v>
                </c:pt>
                <c:pt idx="308">
                  <c:v>702</c:v>
                </c:pt>
                <c:pt idx="309">
                  <c:v>515</c:v>
                </c:pt>
                <c:pt idx="310">
                  <c:v>603</c:v>
                </c:pt>
                <c:pt idx="311">
                  <c:v>580</c:v>
                </c:pt>
                <c:pt idx="312">
                  <c:v>775</c:v>
                </c:pt>
                <c:pt idx="313">
                  <c:v>435</c:v>
                </c:pt>
                <c:pt idx="314">
                  <c:v>314</c:v>
                </c:pt>
                <c:pt idx="315">
                  <c:v>435</c:v>
                </c:pt>
                <c:pt idx="316">
                  <c:v>636</c:v>
                </c:pt>
                <c:pt idx="317">
                  <c:v>573</c:v>
                </c:pt>
                <c:pt idx="318">
                  <c:v>314</c:v>
                </c:pt>
                <c:pt idx="319">
                  <c:v>603</c:v>
                </c:pt>
                <c:pt idx="320">
                  <c:v>435</c:v>
                </c:pt>
                <c:pt idx="321">
                  <c:v>614</c:v>
                </c:pt>
                <c:pt idx="322">
                  <c:v>440</c:v>
                </c:pt>
                <c:pt idx="323">
                  <c:v>774</c:v>
                </c:pt>
                <c:pt idx="324">
                  <c:v>321</c:v>
                </c:pt>
                <c:pt idx="325">
                  <c:v>774</c:v>
                </c:pt>
                <c:pt idx="326">
                  <c:v>608</c:v>
                </c:pt>
                <c:pt idx="327">
                  <c:v>775</c:v>
                </c:pt>
                <c:pt idx="328">
                  <c:v>435</c:v>
                </c:pt>
                <c:pt idx="329">
                  <c:v>715</c:v>
                </c:pt>
                <c:pt idx="330">
                  <c:v>603</c:v>
                </c:pt>
                <c:pt idx="331">
                  <c:v>505</c:v>
                </c:pt>
                <c:pt idx="332">
                  <c:v>314</c:v>
                </c:pt>
                <c:pt idx="333">
                  <c:v>660</c:v>
                </c:pt>
                <c:pt idx="334">
                  <c:v>603</c:v>
                </c:pt>
                <c:pt idx="335">
                  <c:v>253</c:v>
                </c:pt>
                <c:pt idx="336">
                  <c:v>435</c:v>
                </c:pt>
                <c:pt idx="337">
                  <c:v>253</c:v>
                </c:pt>
                <c:pt idx="338">
                  <c:v>216</c:v>
                </c:pt>
                <c:pt idx="339">
                  <c:v>440</c:v>
                </c:pt>
                <c:pt idx="340">
                  <c:v>937</c:v>
                </c:pt>
                <c:pt idx="341">
                  <c:v>774</c:v>
                </c:pt>
                <c:pt idx="342">
                  <c:v>832</c:v>
                </c:pt>
                <c:pt idx="343">
                  <c:v>863</c:v>
                </c:pt>
                <c:pt idx="344">
                  <c:v>985</c:v>
                </c:pt>
                <c:pt idx="345">
                  <c:v>971</c:v>
                </c:pt>
                <c:pt idx="346">
                  <c:v>253</c:v>
                </c:pt>
                <c:pt idx="347">
                  <c:v>405</c:v>
                </c:pt>
                <c:pt idx="348">
                  <c:v>435</c:v>
                </c:pt>
                <c:pt idx="349">
                  <c:v>567</c:v>
                </c:pt>
                <c:pt idx="350">
                  <c:v>614</c:v>
                </c:pt>
                <c:pt idx="351">
                  <c:v>303</c:v>
                </c:pt>
                <c:pt idx="352">
                  <c:v>720</c:v>
                </c:pt>
                <c:pt idx="353">
                  <c:v>713</c:v>
                </c:pt>
                <c:pt idx="354">
                  <c:v>718</c:v>
                </c:pt>
                <c:pt idx="355">
                  <c:v>860</c:v>
                </c:pt>
                <c:pt idx="356">
                  <c:v>435</c:v>
                </c:pt>
                <c:pt idx="357">
                  <c:v>505</c:v>
                </c:pt>
                <c:pt idx="358">
                  <c:v>504</c:v>
                </c:pt>
                <c:pt idx="359">
                  <c:v>541</c:v>
                </c:pt>
                <c:pt idx="360">
                  <c:v>860</c:v>
                </c:pt>
                <c:pt idx="361">
                  <c:v>715</c:v>
                </c:pt>
                <c:pt idx="362">
                  <c:v>425</c:v>
                </c:pt>
                <c:pt idx="363">
                  <c:v>419</c:v>
                </c:pt>
                <c:pt idx="364">
                  <c:v>513</c:v>
                </c:pt>
                <c:pt idx="365">
                  <c:v>512</c:v>
                </c:pt>
                <c:pt idx="366">
                  <c:v>309</c:v>
                </c:pt>
                <c:pt idx="367">
                  <c:v>816</c:v>
                </c:pt>
                <c:pt idx="368">
                  <c:v>959</c:v>
                </c:pt>
                <c:pt idx="369">
                  <c:v>435</c:v>
                </c:pt>
                <c:pt idx="370">
                  <c:v>603</c:v>
                </c:pt>
                <c:pt idx="371">
                  <c:v>475</c:v>
                </c:pt>
                <c:pt idx="372">
                  <c:v>603</c:v>
                </c:pt>
                <c:pt idx="373">
                  <c:v>503</c:v>
                </c:pt>
                <c:pt idx="374">
                  <c:v>503</c:v>
                </c:pt>
                <c:pt idx="375">
                  <c:v>405</c:v>
                </c:pt>
                <c:pt idx="376">
                  <c:v>435</c:v>
                </c:pt>
                <c:pt idx="377">
                  <c:v>801</c:v>
                </c:pt>
                <c:pt idx="378">
                  <c:v>425</c:v>
                </c:pt>
                <c:pt idx="379">
                  <c:v>860</c:v>
                </c:pt>
                <c:pt idx="380">
                  <c:v>234</c:v>
                </c:pt>
                <c:pt idx="381">
                  <c:v>614</c:v>
                </c:pt>
                <c:pt idx="382">
                  <c:v>937</c:v>
                </c:pt>
                <c:pt idx="383">
                  <c:v>774</c:v>
                </c:pt>
                <c:pt idx="384">
                  <c:v>682</c:v>
                </c:pt>
                <c:pt idx="385">
                  <c:v>772</c:v>
                </c:pt>
                <c:pt idx="386">
                  <c:v>225</c:v>
                </c:pt>
                <c:pt idx="387">
                  <c:v>541</c:v>
                </c:pt>
                <c:pt idx="388">
                  <c:v>425</c:v>
                </c:pt>
                <c:pt idx="389">
                  <c:v>580</c:v>
                </c:pt>
                <c:pt idx="390">
                  <c:v>435</c:v>
                </c:pt>
                <c:pt idx="391">
                  <c:v>614</c:v>
                </c:pt>
                <c:pt idx="392">
                  <c:v>234</c:v>
                </c:pt>
                <c:pt idx="393">
                  <c:v>970</c:v>
                </c:pt>
                <c:pt idx="394">
                  <c:v>970</c:v>
                </c:pt>
                <c:pt idx="395">
                  <c:v>936</c:v>
                </c:pt>
                <c:pt idx="396">
                  <c:v>914</c:v>
                </c:pt>
                <c:pt idx="397">
                  <c:v>203</c:v>
                </c:pt>
                <c:pt idx="398">
                  <c:v>435</c:v>
                </c:pt>
                <c:pt idx="399">
                  <c:v>505</c:v>
                </c:pt>
                <c:pt idx="400">
                  <c:v>318</c:v>
                </c:pt>
                <c:pt idx="401">
                  <c:v>503</c:v>
                </c:pt>
                <c:pt idx="402">
                  <c:v>475</c:v>
                </c:pt>
                <c:pt idx="403">
                  <c:v>715</c:v>
                </c:pt>
                <c:pt idx="404">
                  <c:v>509</c:v>
                </c:pt>
                <c:pt idx="405">
                  <c:v>513</c:v>
                </c:pt>
                <c:pt idx="406">
                  <c:v>234</c:v>
                </c:pt>
                <c:pt idx="407">
                  <c:v>361</c:v>
                </c:pt>
                <c:pt idx="408">
                  <c:v>630</c:v>
                </c:pt>
                <c:pt idx="409">
                  <c:v>636</c:v>
                </c:pt>
                <c:pt idx="410">
                  <c:v>203</c:v>
                </c:pt>
                <c:pt idx="411">
                  <c:v>435</c:v>
                </c:pt>
                <c:pt idx="412">
                  <c:v>603</c:v>
                </c:pt>
                <c:pt idx="413">
                  <c:v>203</c:v>
                </c:pt>
                <c:pt idx="414">
                  <c:v>603</c:v>
                </c:pt>
                <c:pt idx="415">
                  <c:v>541</c:v>
                </c:pt>
                <c:pt idx="416">
                  <c:v>503</c:v>
                </c:pt>
                <c:pt idx="417">
                  <c:v>405</c:v>
                </c:pt>
                <c:pt idx="418">
                  <c:v>435</c:v>
                </c:pt>
                <c:pt idx="419">
                  <c:v>435</c:v>
                </c:pt>
                <c:pt idx="420">
                  <c:v>425</c:v>
                </c:pt>
                <c:pt idx="421">
                  <c:v>959</c:v>
                </c:pt>
                <c:pt idx="422">
                  <c:v>937</c:v>
                </c:pt>
                <c:pt idx="423">
                  <c:v>513</c:v>
                </c:pt>
                <c:pt idx="424">
                  <c:v>850</c:v>
                </c:pt>
                <c:pt idx="425">
                  <c:v>781</c:v>
                </c:pt>
                <c:pt idx="426">
                  <c:v>413</c:v>
                </c:pt>
                <c:pt idx="427">
                  <c:v>505</c:v>
                </c:pt>
                <c:pt idx="428">
                  <c:v>702</c:v>
                </c:pt>
                <c:pt idx="429">
                  <c:v>563</c:v>
                </c:pt>
                <c:pt idx="430">
                  <c:v>603</c:v>
                </c:pt>
                <c:pt idx="431">
                  <c:v>405</c:v>
                </c:pt>
                <c:pt idx="432">
                  <c:v>702</c:v>
                </c:pt>
                <c:pt idx="433">
                  <c:v>603</c:v>
                </c:pt>
                <c:pt idx="434">
                  <c:v>505</c:v>
                </c:pt>
                <c:pt idx="435">
                  <c:v>971</c:v>
                </c:pt>
                <c:pt idx="436">
                  <c:v>314</c:v>
                </c:pt>
                <c:pt idx="437">
                  <c:v>603</c:v>
                </c:pt>
                <c:pt idx="438">
                  <c:v>435</c:v>
                </c:pt>
                <c:pt idx="439">
                  <c:v>360</c:v>
                </c:pt>
                <c:pt idx="440">
                  <c:v>775</c:v>
                </c:pt>
                <c:pt idx="441">
                  <c:v>505</c:v>
                </c:pt>
                <c:pt idx="442">
                  <c:v>253</c:v>
                </c:pt>
                <c:pt idx="443">
                  <c:v>603</c:v>
                </c:pt>
                <c:pt idx="444">
                  <c:v>505</c:v>
                </c:pt>
                <c:pt idx="445">
                  <c:v>503</c:v>
                </c:pt>
                <c:pt idx="446">
                  <c:v>603</c:v>
                </c:pt>
                <c:pt idx="447">
                  <c:v>541</c:v>
                </c:pt>
                <c:pt idx="448">
                  <c:v>435</c:v>
                </c:pt>
                <c:pt idx="449">
                  <c:v>801</c:v>
                </c:pt>
                <c:pt idx="450">
                  <c:v>772</c:v>
                </c:pt>
                <c:pt idx="451">
                  <c:v>505</c:v>
                </c:pt>
                <c:pt idx="452">
                  <c:v>702</c:v>
                </c:pt>
                <c:pt idx="453">
                  <c:v>641</c:v>
                </c:pt>
                <c:pt idx="454">
                  <c:v>563</c:v>
                </c:pt>
                <c:pt idx="455">
                  <c:v>603</c:v>
                </c:pt>
                <c:pt idx="456">
                  <c:v>580</c:v>
                </c:pt>
                <c:pt idx="457">
                  <c:v>253</c:v>
                </c:pt>
                <c:pt idx="458">
                  <c:v>541</c:v>
                </c:pt>
                <c:pt idx="459">
                  <c:v>603</c:v>
                </c:pt>
                <c:pt idx="460">
                  <c:v>971</c:v>
                </c:pt>
                <c:pt idx="461">
                  <c:v>937</c:v>
                </c:pt>
                <c:pt idx="462">
                  <c:v>937</c:v>
                </c:pt>
                <c:pt idx="463">
                  <c:v>786</c:v>
                </c:pt>
                <c:pt idx="464">
                  <c:v>339</c:v>
                </c:pt>
                <c:pt idx="465">
                  <c:v>781</c:v>
                </c:pt>
                <c:pt idx="466">
                  <c:v>505</c:v>
                </c:pt>
                <c:pt idx="467">
                  <c:v>775</c:v>
                </c:pt>
                <c:pt idx="468">
                  <c:v>515</c:v>
                </c:pt>
                <c:pt idx="469">
                  <c:v>603</c:v>
                </c:pt>
                <c:pt idx="470">
                  <c:v>580</c:v>
                </c:pt>
                <c:pt idx="471">
                  <c:v>702</c:v>
                </c:pt>
                <c:pt idx="472">
                  <c:v>603</c:v>
                </c:pt>
                <c:pt idx="473">
                  <c:v>505</c:v>
                </c:pt>
                <c:pt idx="474">
                  <c:v>971</c:v>
                </c:pt>
                <c:pt idx="475">
                  <c:v>314</c:v>
                </c:pt>
                <c:pt idx="476">
                  <c:v>603</c:v>
                </c:pt>
                <c:pt idx="477">
                  <c:v>435</c:v>
                </c:pt>
                <c:pt idx="478">
                  <c:v>509</c:v>
                </c:pt>
                <c:pt idx="479">
                  <c:v>775</c:v>
                </c:pt>
                <c:pt idx="480">
                  <c:v>505</c:v>
                </c:pt>
                <c:pt idx="481">
                  <c:v>425</c:v>
                </c:pt>
                <c:pt idx="482">
                  <c:v>603</c:v>
                </c:pt>
                <c:pt idx="483">
                  <c:v>505</c:v>
                </c:pt>
                <c:pt idx="484">
                  <c:v>541</c:v>
                </c:pt>
                <c:pt idx="485">
                  <c:v>603</c:v>
                </c:pt>
                <c:pt idx="486">
                  <c:v>503</c:v>
                </c:pt>
                <c:pt idx="487">
                  <c:v>435</c:v>
                </c:pt>
                <c:pt idx="488">
                  <c:v>435</c:v>
                </c:pt>
                <c:pt idx="489">
                  <c:v>904</c:v>
                </c:pt>
                <c:pt idx="490">
                  <c:v>505</c:v>
                </c:pt>
                <c:pt idx="491">
                  <c:v>775</c:v>
                </c:pt>
                <c:pt idx="492">
                  <c:v>563</c:v>
                </c:pt>
                <c:pt idx="493">
                  <c:v>641</c:v>
                </c:pt>
                <c:pt idx="494">
                  <c:v>603</c:v>
                </c:pt>
                <c:pt idx="495">
                  <c:v>580</c:v>
                </c:pt>
                <c:pt idx="496">
                  <c:v>206</c:v>
                </c:pt>
                <c:pt idx="497">
                  <c:v>503</c:v>
                </c:pt>
                <c:pt idx="498">
                  <c:v>603</c:v>
                </c:pt>
                <c:pt idx="499">
                  <c:v>541</c:v>
                </c:pt>
                <c:pt idx="500">
                  <c:v>915</c:v>
                </c:pt>
                <c:pt idx="501">
                  <c:v>713</c:v>
                </c:pt>
                <c:pt idx="502">
                  <c:v>217</c:v>
                </c:pt>
                <c:pt idx="503">
                  <c:v>847</c:v>
                </c:pt>
                <c:pt idx="504">
                  <c:v>660</c:v>
                </c:pt>
                <c:pt idx="505">
                  <c:v>660</c:v>
                </c:pt>
                <c:pt idx="506">
                  <c:v>405</c:v>
                </c:pt>
                <c:pt idx="507">
                  <c:v>715</c:v>
                </c:pt>
                <c:pt idx="508">
                  <c:v>405</c:v>
                </c:pt>
                <c:pt idx="509">
                  <c:v>414</c:v>
                </c:pt>
                <c:pt idx="510">
                  <c:v>419</c:v>
                </c:pt>
                <c:pt idx="511">
                  <c:v>330</c:v>
                </c:pt>
                <c:pt idx="512">
                  <c:v>650</c:v>
                </c:pt>
                <c:pt idx="513">
                  <c:v>314</c:v>
                </c:pt>
                <c:pt idx="514">
                  <c:v>503</c:v>
                </c:pt>
                <c:pt idx="515">
                  <c:v>206</c:v>
                </c:pt>
                <c:pt idx="516">
                  <c:v>203</c:v>
                </c:pt>
                <c:pt idx="517">
                  <c:v>225</c:v>
                </c:pt>
                <c:pt idx="518">
                  <c:v>541</c:v>
                </c:pt>
                <c:pt idx="519">
                  <c:v>435</c:v>
                </c:pt>
                <c:pt idx="520">
                  <c:v>503</c:v>
                </c:pt>
                <c:pt idx="521">
                  <c:v>920</c:v>
                </c:pt>
                <c:pt idx="522">
                  <c:v>959</c:v>
                </c:pt>
                <c:pt idx="523">
                  <c:v>740</c:v>
                </c:pt>
                <c:pt idx="524">
                  <c:v>630</c:v>
                </c:pt>
                <c:pt idx="525">
                  <c:v>518</c:v>
                </c:pt>
                <c:pt idx="526">
                  <c:v>213</c:v>
                </c:pt>
                <c:pt idx="527">
                  <c:v>503</c:v>
                </c:pt>
                <c:pt idx="528">
                  <c:v>715</c:v>
                </c:pt>
                <c:pt idx="529">
                  <c:v>503</c:v>
                </c:pt>
                <c:pt idx="530">
                  <c:v>801</c:v>
                </c:pt>
                <c:pt idx="531">
                  <c:v>509</c:v>
                </c:pt>
                <c:pt idx="532">
                  <c:v>985</c:v>
                </c:pt>
                <c:pt idx="533">
                  <c:v>432</c:v>
                </c:pt>
                <c:pt idx="534">
                  <c:v>325</c:v>
                </c:pt>
                <c:pt idx="535">
                  <c:v>815</c:v>
                </c:pt>
                <c:pt idx="536">
                  <c:v>815</c:v>
                </c:pt>
                <c:pt idx="537">
                  <c:v>636</c:v>
                </c:pt>
                <c:pt idx="538">
                  <c:v>417</c:v>
                </c:pt>
                <c:pt idx="539">
                  <c:v>405</c:v>
                </c:pt>
                <c:pt idx="540">
                  <c:v>414</c:v>
                </c:pt>
                <c:pt idx="541">
                  <c:v>405</c:v>
                </c:pt>
                <c:pt idx="542">
                  <c:v>715</c:v>
                </c:pt>
                <c:pt idx="543">
                  <c:v>937</c:v>
                </c:pt>
                <c:pt idx="544">
                  <c:v>234</c:v>
                </c:pt>
                <c:pt idx="545">
                  <c:v>209</c:v>
                </c:pt>
                <c:pt idx="546">
                  <c:v>417</c:v>
                </c:pt>
                <c:pt idx="547">
                  <c:v>503</c:v>
                </c:pt>
                <c:pt idx="548">
                  <c:v>425</c:v>
                </c:pt>
                <c:pt idx="549">
                  <c:v>475</c:v>
                </c:pt>
                <c:pt idx="550">
                  <c:v>318</c:v>
                </c:pt>
                <c:pt idx="551">
                  <c:v>971</c:v>
                </c:pt>
                <c:pt idx="552">
                  <c:v>435</c:v>
                </c:pt>
                <c:pt idx="553">
                  <c:v>541</c:v>
                </c:pt>
                <c:pt idx="554">
                  <c:v>262</c:v>
                </c:pt>
                <c:pt idx="555">
                  <c:v>860</c:v>
                </c:pt>
                <c:pt idx="556">
                  <c:v>419</c:v>
                </c:pt>
                <c:pt idx="557">
                  <c:v>708</c:v>
                </c:pt>
                <c:pt idx="558">
                  <c:v>585</c:v>
                </c:pt>
                <c:pt idx="559">
                  <c:v>510</c:v>
                </c:pt>
                <c:pt idx="560">
                  <c:v>541</c:v>
                </c:pt>
                <c:pt idx="561">
                  <c:v>920</c:v>
                </c:pt>
                <c:pt idx="562">
                  <c:v>541</c:v>
                </c:pt>
                <c:pt idx="563">
                  <c:v>435</c:v>
                </c:pt>
                <c:pt idx="564">
                  <c:v>509</c:v>
                </c:pt>
                <c:pt idx="565">
                  <c:v>318</c:v>
                </c:pt>
                <c:pt idx="566">
                  <c:v>214</c:v>
                </c:pt>
                <c:pt idx="567">
                  <c:v>936</c:v>
                </c:pt>
                <c:pt idx="568">
                  <c:v>210</c:v>
                </c:pt>
                <c:pt idx="569">
                  <c:v>225</c:v>
                </c:pt>
                <c:pt idx="570">
                  <c:v>225</c:v>
                </c:pt>
                <c:pt idx="571">
                  <c:v>505</c:v>
                </c:pt>
                <c:pt idx="572">
                  <c:v>918</c:v>
                </c:pt>
                <c:pt idx="573">
                  <c:v>505</c:v>
                </c:pt>
                <c:pt idx="574">
                  <c:v>225</c:v>
                </c:pt>
                <c:pt idx="575">
                  <c:v>504</c:v>
                </c:pt>
                <c:pt idx="576">
                  <c:v>405</c:v>
                </c:pt>
                <c:pt idx="577">
                  <c:v>956</c:v>
                </c:pt>
                <c:pt idx="578">
                  <c:v>817</c:v>
                </c:pt>
                <c:pt idx="579">
                  <c:v>409</c:v>
                </c:pt>
                <c:pt idx="580">
                  <c:v>918</c:v>
                </c:pt>
                <c:pt idx="581">
                  <c:v>918</c:v>
                </c:pt>
                <c:pt idx="582">
                  <c:v>918</c:v>
                </c:pt>
                <c:pt idx="583">
                  <c:v>337</c:v>
                </c:pt>
                <c:pt idx="584">
                  <c:v>505</c:v>
                </c:pt>
                <c:pt idx="585">
                  <c:v>337</c:v>
                </c:pt>
                <c:pt idx="586">
                  <c:v>580</c:v>
                </c:pt>
                <c:pt idx="587">
                  <c:v>972</c:v>
                </c:pt>
                <c:pt idx="588">
                  <c:v>972</c:v>
                </c:pt>
                <c:pt idx="589">
                  <c:v>505</c:v>
                </c:pt>
                <c:pt idx="590">
                  <c:v>405</c:v>
                </c:pt>
                <c:pt idx="591">
                  <c:v>318</c:v>
                </c:pt>
                <c:pt idx="592">
                  <c:v>505</c:v>
                </c:pt>
                <c:pt idx="593">
                  <c:v>405</c:v>
                </c:pt>
                <c:pt idx="594">
                  <c:v>505</c:v>
                </c:pt>
                <c:pt idx="595">
                  <c:v>918</c:v>
                </c:pt>
                <c:pt idx="596">
                  <c:v>225</c:v>
                </c:pt>
                <c:pt idx="597">
                  <c:v>505</c:v>
                </c:pt>
                <c:pt idx="598">
                  <c:v>580</c:v>
                </c:pt>
                <c:pt idx="599">
                  <c:v>281</c:v>
                </c:pt>
                <c:pt idx="600">
                  <c:v>432</c:v>
                </c:pt>
                <c:pt idx="601">
                  <c:v>817</c:v>
                </c:pt>
                <c:pt idx="602">
                  <c:v>985</c:v>
                </c:pt>
                <c:pt idx="603">
                  <c:v>337</c:v>
                </c:pt>
                <c:pt idx="604">
                  <c:v>505</c:v>
                </c:pt>
                <c:pt idx="605">
                  <c:v>918</c:v>
                </c:pt>
                <c:pt idx="606">
                  <c:v>505</c:v>
                </c:pt>
                <c:pt idx="607">
                  <c:v>318</c:v>
                </c:pt>
                <c:pt idx="608">
                  <c:v>225</c:v>
                </c:pt>
                <c:pt idx="609">
                  <c:v>918</c:v>
                </c:pt>
                <c:pt idx="610">
                  <c:v>432</c:v>
                </c:pt>
                <c:pt idx="611">
                  <c:v>806</c:v>
                </c:pt>
                <c:pt idx="612">
                  <c:v>915</c:v>
                </c:pt>
                <c:pt idx="613">
                  <c:v>580</c:v>
                </c:pt>
                <c:pt idx="614">
                  <c:v>918</c:v>
                </c:pt>
                <c:pt idx="615">
                  <c:v>405</c:v>
                </c:pt>
                <c:pt idx="616">
                  <c:v>985</c:v>
                </c:pt>
                <c:pt idx="617">
                  <c:v>505</c:v>
                </c:pt>
                <c:pt idx="618">
                  <c:v>337</c:v>
                </c:pt>
                <c:pt idx="619">
                  <c:v>405</c:v>
                </c:pt>
                <c:pt idx="620">
                  <c:v>409</c:v>
                </c:pt>
                <c:pt idx="621">
                  <c:v>254</c:v>
                </c:pt>
                <c:pt idx="622">
                  <c:v>505</c:v>
                </c:pt>
                <c:pt idx="623">
                  <c:v>918</c:v>
                </c:pt>
                <c:pt idx="624">
                  <c:v>985</c:v>
                </c:pt>
                <c:pt idx="625">
                  <c:v>505</c:v>
                </c:pt>
                <c:pt idx="626">
                  <c:v>580</c:v>
                </c:pt>
                <c:pt idx="627">
                  <c:v>505</c:v>
                </c:pt>
                <c:pt idx="628">
                  <c:v>918</c:v>
                </c:pt>
                <c:pt idx="629">
                  <c:v>985</c:v>
                </c:pt>
                <c:pt idx="630">
                  <c:v>505</c:v>
                </c:pt>
                <c:pt idx="631">
                  <c:v>580</c:v>
                </c:pt>
                <c:pt idx="632">
                  <c:v>860</c:v>
                </c:pt>
                <c:pt idx="633">
                  <c:v>203</c:v>
                </c:pt>
                <c:pt idx="634">
                  <c:v>203</c:v>
                </c:pt>
                <c:pt idx="635">
                  <c:v>203</c:v>
                </c:pt>
                <c:pt idx="636">
                  <c:v>203</c:v>
                </c:pt>
                <c:pt idx="637">
                  <c:v>959</c:v>
                </c:pt>
                <c:pt idx="638">
                  <c:v>203</c:v>
                </c:pt>
                <c:pt idx="639">
                  <c:v>959</c:v>
                </c:pt>
                <c:pt idx="640">
                  <c:v>561</c:v>
                </c:pt>
                <c:pt idx="641">
                  <c:v>239</c:v>
                </c:pt>
                <c:pt idx="642">
                  <c:v>407</c:v>
                </c:pt>
                <c:pt idx="643">
                  <c:v>857</c:v>
                </c:pt>
                <c:pt idx="644">
                  <c:v>315</c:v>
                </c:pt>
                <c:pt idx="645">
                  <c:v>239</c:v>
                </c:pt>
                <c:pt idx="646">
                  <c:v>845</c:v>
                </c:pt>
                <c:pt idx="647">
                  <c:v>781</c:v>
                </c:pt>
                <c:pt idx="648">
                  <c:v>718</c:v>
                </c:pt>
                <c:pt idx="649">
                  <c:v>386</c:v>
                </c:pt>
                <c:pt idx="650">
                  <c:v>845</c:v>
                </c:pt>
                <c:pt idx="651">
                  <c:v>315</c:v>
                </c:pt>
                <c:pt idx="652">
                  <c:v>516</c:v>
                </c:pt>
                <c:pt idx="653">
                  <c:v>716</c:v>
                </c:pt>
                <c:pt idx="654">
                  <c:v>518</c:v>
                </c:pt>
                <c:pt idx="655">
                  <c:v>772</c:v>
                </c:pt>
                <c:pt idx="656">
                  <c:v>561</c:v>
                </c:pt>
                <c:pt idx="657">
                  <c:v>754</c:v>
                </c:pt>
                <c:pt idx="658">
                  <c:v>978</c:v>
                </c:pt>
                <c:pt idx="659">
                  <c:v>347</c:v>
                </c:pt>
                <c:pt idx="660">
                  <c:v>754</c:v>
                </c:pt>
                <c:pt idx="661">
                  <c:v>347</c:v>
                </c:pt>
                <c:pt idx="662">
                  <c:v>508</c:v>
                </c:pt>
                <c:pt idx="663">
                  <c:v>646</c:v>
                </c:pt>
                <c:pt idx="664">
                  <c:v>561</c:v>
                </c:pt>
                <c:pt idx="665">
                  <c:v>631</c:v>
                </c:pt>
                <c:pt idx="666">
                  <c:v>914</c:v>
                </c:pt>
                <c:pt idx="667">
                  <c:v>518</c:v>
                </c:pt>
                <c:pt idx="668">
                  <c:v>315</c:v>
                </c:pt>
                <c:pt idx="669">
                  <c:v>813</c:v>
                </c:pt>
                <c:pt idx="670">
                  <c:v>407</c:v>
                </c:pt>
                <c:pt idx="671">
                  <c:v>754</c:v>
                </c:pt>
                <c:pt idx="672">
                  <c:v>351</c:v>
                </c:pt>
                <c:pt idx="673">
                  <c:v>845</c:v>
                </c:pt>
                <c:pt idx="674">
                  <c:v>305</c:v>
                </c:pt>
                <c:pt idx="675">
                  <c:v>212</c:v>
                </c:pt>
                <c:pt idx="676">
                  <c:v>351</c:v>
                </c:pt>
                <c:pt idx="677">
                  <c:v>718</c:v>
                </c:pt>
                <c:pt idx="678">
                  <c:v>607</c:v>
                </c:pt>
                <c:pt idx="679">
                  <c:v>716</c:v>
                </c:pt>
                <c:pt idx="680">
                  <c:v>716</c:v>
                </c:pt>
                <c:pt idx="681">
                  <c:v>718</c:v>
                </c:pt>
                <c:pt idx="682">
                  <c:v>772</c:v>
                </c:pt>
                <c:pt idx="683">
                  <c:v>321</c:v>
                </c:pt>
                <c:pt idx="684">
                  <c:v>954</c:v>
                </c:pt>
                <c:pt idx="685">
                  <c:v>857</c:v>
                </c:pt>
                <c:pt idx="686">
                  <c:v>716</c:v>
                </c:pt>
                <c:pt idx="687">
                  <c:v>727</c:v>
                </c:pt>
                <c:pt idx="688">
                  <c:v>914</c:v>
                </c:pt>
                <c:pt idx="689">
                  <c:v>508</c:v>
                </c:pt>
                <c:pt idx="690">
                  <c:v>212</c:v>
                </c:pt>
                <c:pt idx="691">
                  <c:v>904</c:v>
                </c:pt>
                <c:pt idx="692">
                  <c:v>585</c:v>
                </c:pt>
                <c:pt idx="693">
                  <c:v>631</c:v>
                </c:pt>
                <c:pt idx="694">
                  <c:v>585</c:v>
                </c:pt>
                <c:pt idx="695">
                  <c:v>718</c:v>
                </c:pt>
                <c:pt idx="696">
                  <c:v>607</c:v>
                </c:pt>
                <c:pt idx="697">
                  <c:v>904</c:v>
                </c:pt>
                <c:pt idx="698">
                  <c:v>772</c:v>
                </c:pt>
                <c:pt idx="699">
                  <c:v>786</c:v>
                </c:pt>
                <c:pt idx="700">
                  <c:v>857</c:v>
                </c:pt>
                <c:pt idx="701">
                  <c:v>607</c:v>
                </c:pt>
                <c:pt idx="702">
                  <c:v>813</c:v>
                </c:pt>
                <c:pt idx="703">
                  <c:v>914</c:v>
                </c:pt>
                <c:pt idx="704">
                  <c:v>617</c:v>
                </c:pt>
                <c:pt idx="705">
                  <c:v>917</c:v>
                </c:pt>
                <c:pt idx="706">
                  <c:v>727</c:v>
                </c:pt>
                <c:pt idx="707">
                  <c:v>585</c:v>
                </c:pt>
                <c:pt idx="708">
                  <c:v>518</c:v>
                </c:pt>
                <c:pt idx="709">
                  <c:v>516</c:v>
                </c:pt>
                <c:pt idx="710">
                  <c:v>914</c:v>
                </c:pt>
                <c:pt idx="711">
                  <c:v>727</c:v>
                </c:pt>
                <c:pt idx="712">
                  <c:v>386</c:v>
                </c:pt>
                <c:pt idx="713">
                  <c:v>407</c:v>
                </c:pt>
                <c:pt idx="714">
                  <c:v>351</c:v>
                </c:pt>
                <c:pt idx="715">
                  <c:v>315</c:v>
                </c:pt>
                <c:pt idx="716">
                  <c:v>305</c:v>
                </c:pt>
                <c:pt idx="717">
                  <c:v>845</c:v>
                </c:pt>
                <c:pt idx="718">
                  <c:v>857</c:v>
                </c:pt>
                <c:pt idx="719">
                  <c:v>518</c:v>
                </c:pt>
                <c:pt idx="720">
                  <c:v>631</c:v>
                </c:pt>
                <c:pt idx="721">
                  <c:v>716</c:v>
                </c:pt>
                <c:pt idx="722">
                  <c:v>718</c:v>
                </c:pt>
                <c:pt idx="723">
                  <c:v>518</c:v>
                </c:pt>
                <c:pt idx="724">
                  <c:v>719</c:v>
                </c:pt>
                <c:pt idx="725">
                  <c:v>815</c:v>
                </c:pt>
                <c:pt idx="726">
                  <c:v>303</c:v>
                </c:pt>
                <c:pt idx="727">
                  <c:v>312</c:v>
                </c:pt>
                <c:pt idx="728">
                  <c:v>614</c:v>
                </c:pt>
                <c:pt idx="729">
                  <c:v>970</c:v>
                </c:pt>
                <c:pt idx="730">
                  <c:v>815</c:v>
                </c:pt>
                <c:pt idx="731">
                  <c:v>303</c:v>
                </c:pt>
                <c:pt idx="732">
                  <c:v>815</c:v>
                </c:pt>
                <c:pt idx="733">
                  <c:v>567</c:v>
                </c:pt>
                <c:pt idx="734">
                  <c:v>719</c:v>
                </c:pt>
                <c:pt idx="735">
                  <c:v>708</c:v>
                </c:pt>
                <c:pt idx="736">
                  <c:v>815</c:v>
                </c:pt>
                <c:pt idx="737">
                  <c:v>234</c:v>
                </c:pt>
                <c:pt idx="738">
                  <c:v>614</c:v>
                </c:pt>
                <c:pt idx="739">
                  <c:v>720</c:v>
                </c:pt>
                <c:pt idx="740">
                  <c:v>641</c:v>
                </c:pt>
                <c:pt idx="741">
                  <c:v>715</c:v>
                </c:pt>
                <c:pt idx="742">
                  <c:v>816</c:v>
                </c:pt>
                <c:pt idx="743">
                  <c:v>715</c:v>
                </c:pt>
                <c:pt idx="744">
                  <c:v>314</c:v>
                </c:pt>
                <c:pt idx="745">
                  <c:v>608</c:v>
                </c:pt>
                <c:pt idx="746">
                  <c:v>712</c:v>
                </c:pt>
                <c:pt idx="747">
                  <c:v>641</c:v>
                </c:pt>
                <c:pt idx="748">
                  <c:v>573</c:v>
                </c:pt>
                <c:pt idx="749">
                  <c:v>563</c:v>
                </c:pt>
                <c:pt idx="750">
                  <c:v>563</c:v>
                </c:pt>
                <c:pt idx="751">
                  <c:v>417</c:v>
                </c:pt>
                <c:pt idx="752">
                  <c:v>970</c:v>
                </c:pt>
                <c:pt idx="753">
                  <c:v>815</c:v>
                </c:pt>
                <c:pt idx="754">
                  <c:v>303</c:v>
                </c:pt>
                <c:pt idx="755">
                  <c:v>847</c:v>
                </c:pt>
                <c:pt idx="756">
                  <c:v>970</c:v>
                </c:pt>
                <c:pt idx="757">
                  <c:v>815</c:v>
                </c:pt>
                <c:pt idx="758">
                  <c:v>303</c:v>
                </c:pt>
                <c:pt idx="759">
                  <c:v>224</c:v>
                </c:pt>
                <c:pt idx="760">
                  <c:v>440</c:v>
                </c:pt>
                <c:pt idx="761">
                  <c:v>970</c:v>
                </c:pt>
                <c:pt idx="762">
                  <c:v>312</c:v>
                </c:pt>
                <c:pt idx="763">
                  <c:v>630</c:v>
                </c:pt>
                <c:pt idx="764">
                  <c:v>330</c:v>
                </c:pt>
                <c:pt idx="765">
                  <c:v>630</c:v>
                </c:pt>
                <c:pt idx="766">
                  <c:v>419</c:v>
                </c:pt>
                <c:pt idx="767">
                  <c:v>719</c:v>
                </c:pt>
                <c:pt idx="768">
                  <c:v>641</c:v>
                </c:pt>
                <c:pt idx="769">
                  <c:v>262</c:v>
                </c:pt>
                <c:pt idx="770">
                  <c:v>563</c:v>
                </c:pt>
                <c:pt idx="771">
                  <c:v>573</c:v>
                </c:pt>
                <c:pt idx="772">
                  <c:v>262</c:v>
                </c:pt>
                <c:pt idx="773">
                  <c:v>314</c:v>
                </c:pt>
                <c:pt idx="774">
                  <c:v>920</c:v>
                </c:pt>
                <c:pt idx="775">
                  <c:v>712</c:v>
                </c:pt>
                <c:pt idx="776">
                  <c:v>712</c:v>
                </c:pt>
                <c:pt idx="777">
                  <c:v>712</c:v>
                </c:pt>
                <c:pt idx="778">
                  <c:v>319</c:v>
                </c:pt>
                <c:pt idx="779">
                  <c:v>720</c:v>
                </c:pt>
                <c:pt idx="780">
                  <c:v>630</c:v>
                </c:pt>
                <c:pt idx="781">
                  <c:v>970</c:v>
                </c:pt>
                <c:pt idx="782">
                  <c:v>630</c:v>
                </c:pt>
                <c:pt idx="783">
                  <c:v>719</c:v>
                </c:pt>
                <c:pt idx="784">
                  <c:v>847</c:v>
                </c:pt>
                <c:pt idx="785">
                  <c:v>970</c:v>
                </c:pt>
                <c:pt idx="786">
                  <c:v>815</c:v>
                </c:pt>
                <c:pt idx="787">
                  <c:v>740</c:v>
                </c:pt>
                <c:pt idx="788">
                  <c:v>303</c:v>
                </c:pt>
                <c:pt idx="789">
                  <c:v>309</c:v>
                </c:pt>
                <c:pt idx="790">
                  <c:v>630</c:v>
                </c:pt>
                <c:pt idx="791">
                  <c:v>513</c:v>
                </c:pt>
                <c:pt idx="792">
                  <c:v>740</c:v>
                </c:pt>
                <c:pt idx="793">
                  <c:v>719</c:v>
                </c:pt>
                <c:pt idx="794">
                  <c:v>319</c:v>
                </c:pt>
                <c:pt idx="795">
                  <c:v>715</c:v>
                </c:pt>
                <c:pt idx="796">
                  <c:v>573</c:v>
                </c:pt>
                <c:pt idx="797">
                  <c:v>715</c:v>
                </c:pt>
                <c:pt idx="798">
                  <c:v>314</c:v>
                </c:pt>
                <c:pt idx="799">
                  <c:v>715</c:v>
                </c:pt>
                <c:pt idx="800">
                  <c:v>641</c:v>
                </c:pt>
                <c:pt idx="801">
                  <c:v>319</c:v>
                </c:pt>
                <c:pt idx="802">
                  <c:v>641</c:v>
                </c:pt>
                <c:pt idx="803">
                  <c:v>641</c:v>
                </c:pt>
                <c:pt idx="804">
                  <c:v>573</c:v>
                </c:pt>
                <c:pt idx="805">
                  <c:v>719</c:v>
                </c:pt>
                <c:pt idx="806">
                  <c:v>815</c:v>
                </c:pt>
                <c:pt idx="807">
                  <c:v>970</c:v>
                </c:pt>
                <c:pt idx="808">
                  <c:v>773</c:v>
                </c:pt>
                <c:pt idx="809">
                  <c:v>419</c:v>
                </c:pt>
                <c:pt idx="810">
                  <c:v>719</c:v>
                </c:pt>
                <c:pt idx="811">
                  <c:v>815</c:v>
                </c:pt>
                <c:pt idx="812">
                  <c:v>970</c:v>
                </c:pt>
                <c:pt idx="813">
                  <c:v>312</c:v>
                </c:pt>
                <c:pt idx="814">
                  <c:v>513</c:v>
                </c:pt>
                <c:pt idx="815">
                  <c:v>720</c:v>
                </c:pt>
                <c:pt idx="816">
                  <c:v>708</c:v>
                </c:pt>
                <c:pt idx="817">
                  <c:v>815</c:v>
                </c:pt>
                <c:pt idx="818">
                  <c:v>419</c:v>
                </c:pt>
                <c:pt idx="819">
                  <c:v>419</c:v>
                </c:pt>
                <c:pt idx="820">
                  <c:v>970</c:v>
                </c:pt>
                <c:pt idx="821">
                  <c:v>641</c:v>
                </c:pt>
                <c:pt idx="822">
                  <c:v>920</c:v>
                </c:pt>
                <c:pt idx="823">
                  <c:v>573</c:v>
                </c:pt>
                <c:pt idx="824">
                  <c:v>414</c:v>
                </c:pt>
                <c:pt idx="825">
                  <c:v>573</c:v>
                </c:pt>
                <c:pt idx="826">
                  <c:v>262</c:v>
                </c:pt>
                <c:pt idx="827">
                  <c:v>319</c:v>
                </c:pt>
                <c:pt idx="828">
                  <c:v>515</c:v>
                </c:pt>
                <c:pt idx="829">
                  <c:v>417</c:v>
                </c:pt>
                <c:pt idx="830">
                  <c:v>515</c:v>
                </c:pt>
                <c:pt idx="831">
                  <c:v>515</c:v>
                </c:pt>
                <c:pt idx="832">
                  <c:v>573</c:v>
                </c:pt>
                <c:pt idx="833">
                  <c:v>720</c:v>
                </c:pt>
                <c:pt idx="834">
                  <c:v>847</c:v>
                </c:pt>
                <c:pt idx="835">
                  <c:v>970</c:v>
                </c:pt>
                <c:pt idx="836">
                  <c:v>847</c:v>
                </c:pt>
                <c:pt idx="837">
                  <c:v>719</c:v>
                </c:pt>
                <c:pt idx="838">
                  <c:v>815</c:v>
                </c:pt>
                <c:pt idx="839">
                  <c:v>303</c:v>
                </c:pt>
                <c:pt idx="840">
                  <c:v>630</c:v>
                </c:pt>
                <c:pt idx="841">
                  <c:v>234</c:v>
                </c:pt>
                <c:pt idx="842">
                  <c:v>970</c:v>
                </c:pt>
                <c:pt idx="843">
                  <c:v>708</c:v>
                </c:pt>
                <c:pt idx="844">
                  <c:v>708</c:v>
                </c:pt>
                <c:pt idx="845">
                  <c:v>614</c:v>
                </c:pt>
                <c:pt idx="846">
                  <c:v>309</c:v>
                </c:pt>
                <c:pt idx="847">
                  <c:v>740</c:v>
                </c:pt>
                <c:pt idx="848">
                  <c:v>970</c:v>
                </c:pt>
                <c:pt idx="849">
                  <c:v>319</c:v>
                </c:pt>
                <c:pt idx="850">
                  <c:v>920</c:v>
                </c:pt>
                <c:pt idx="851">
                  <c:v>712</c:v>
                </c:pt>
                <c:pt idx="852">
                  <c:v>573</c:v>
                </c:pt>
                <c:pt idx="853">
                  <c:v>608</c:v>
                </c:pt>
                <c:pt idx="854">
                  <c:v>573</c:v>
                </c:pt>
                <c:pt idx="855">
                  <c:v>715</c:v>
                </c:pt>
                <c:pt idx="856">
                  <c:v>641</c:v>
                </c:pt>
                <c:pt idx="857">
                  <c:v>641</c:v>
                </c:pt>
                <c:pt idx="858">
                  <c:v>563</c:v>
                </c:pt>
                <c:pt idx="859">
                  <c:v>641</c:v>
                </c:pt>
                <c:pt idx="860">
                  <c:v>720</c:v>
                </c:pt>
                <c:pt idx="861">
                  <c:v>312</c:v>
                </c:pt>
                <c:pt idx="862">
                  <c:v>720</c:v>
                </c:pt>
                <c:pt idx="863">
                  <c:v>773</c:v>
                </c:pt>
                <c:pt idx="864">
                  <c:v>303</c:v>
                </c:pt>
                <c:pt idx="865">
                  <c:v>312</c:v>
                </c:pt>
                <c:pt idx="866">
                  <c:v>970</c:v>
                </c:pt>
                <c:pt idx="867">
                  <c:v>708</c:v>
                </c:pt>
                <c:pt idx="868">
                  <c:v>937</c:v>
                </c:pt>
                <c:pt idx="869">
                  <c:v>970</c:v>
                </c:pt>
                <c:pt idx="870">
                  <c:v>618</c:v>
                </c:pt>
                <c:pt idx="871">
                  <c:v>312</c:v>
                </c:pt>
                <c:pt idx="872">
                  <c:v>513</c:v>
                </c:pt>
                <c:pt idx="873">
                  <c:v>513</c:v>
                </c:pt>
                <c:pt idx="874">
                  <c:v>719</c:v>
                </c:pt>
                <c:pt idx="875">
                  <c:v>712</c:v>
                </c:pt>
                <c:pt idx="876">
                  <c:v>414</c:v>
                </c:pt>
                <c:pt idx="877">
                  <c:v>573</c:v>
                </c:pt>
                <c:pt idx="878">
                  <c:v>262</c:v>
                </c:pt>
                <c:pt idx="879">
                  <c:v>573</c:v>
                </c:pt>
                <c:pt idx="880">
                  <c:v>262</c:v>
                </c:pt>
                <c:pt idx="881">
                  <c:v>515</c:v>
                </c:pt>
                <c:pt idx="882">
                  <c:v>515</c:v>
                </c:pt>
                <c:pt idx="883">
                  <c:v>641</c:v>
                </c:pt>
                <c:pt idx="884">
                  <c:v>563</c:v>
                </c:pt>
                <c:pt idx="885">
                  <c:v>816</c:v>
                </c:pt>
                <c:pt idx="886">
                  <c:v>951</c:v>
                </c:pt>
                <c:pt idx="887">
                  <c:v>714</c:v>
                </c:pt>
                <c:pt idx="888">
                  <c:v>818</c:v>
                </c:pt>
                <c:pt idx="889">
                  <c:v>626</c:v>
                </c:pt>
                <c:pt idx="890">
                  <c:v>562</c:v>
                </c:pt>
                <c:pt idx="891">
                  <c:v>562</c:v>
                </c:pt>
                <c:pt idx="892">
                  <c:v>661</c:v>
                </c:pt>
                <c:pt idx="893">
                  <c:v>562</c:v>
                </c:pt>
                <c:pt idx="894">
                  <c:v>562</c:v>
                </c:pt>
                <c:pt idx="895">
                  <c:v>971</c:v>
                </c:pt>
                <c:pt idx="896">
                  <c:v>435</c:v>
                </c:pt>
                <c:pt idx="897">
                  <c:v>425</c:v>
                </c:pt>
                <c:pt idx="898">
                  <c:v>503</c:v>
                </c:pt>
                <c:pt idx="899">
                  <c:v>253</c:v>
                </c:pt>
                <c:pt idx="900">
                  <c:v>971</c:v>
                </c:pt>
                <c:pt idx="901">
                  <c:v>435</c:v>
                </c:pt>
                <c:pt idx="902">
                  <c:v>971</c:v>
                </c:pt>
                <c:pt idx="903">
                  <c:v>435</c:v>
                </c:pt>
                <c:pt idx="904">
                  <c:v>206</c:v>
                </c:pt>
                <c:pt idx="905">
                  <c:v>206</c:v>
                </c:pt>
                <c:pt idx="906">
                  <c:v>702</c:v>
                </c:pt>
                <c:pt idx="907">
                  <c:v>801</c:v>
                </c:pt>
                <c:pt idx="908">
                  <c:v>775</c:v>
                </c:pt>
                <c:pt idx="909">
                  <c:v>206</c:v>
                </c:pt>
                <c:pt idx="910">
                  <c:v>702</c:v>
                </c:pt>
                <c:pt idx="911">
                  <c:v>971</c:v>
                </c:pt>
                <c:pt idx="912">
                  <c:v>702</c:v>
                </c:pt>
                <c:pt idx="913">
                  <c:v>435</c:v>
                </c:pt>
                <c:pt idx="914">
                  <c:v>702</c:v>
                </c:pt>
                <c:pt idx="915">
                  <c:v>541</c:v>
                </c:pt>
                <c:pt idx="916">
                  <c:v>775</c:v>
                </c:pt>
                <c:pt idx="917">
                  <c:v>702</c:v>
                </c:pt>
                <c:pt idx="918">
                  <c:v>435</c:v>
                </c:pt>
                <c:pt idx="919">
                  <c:v>909</c:v>
                </c:pt>
                <c:pt idx="920">
                  <c:v>707</c:v>
                </c:pt>
                <c:pt idx="921">
                  <c:v>619</c:v>
                </c:pt>
                <c:pt idx="922">
                  <c:v>951</c:v>
                </c:pt>
                <c:pt idx="923">
                  <c:v>559</c:v>
                </c:pt>
                <c:pt idx="924">
                  <c:v>818</c:v>
                </c:pt>
                <c:pt idx="925">
                  <c:v>213</c:v>
                </c:pt>
                <c:pt idx="926">
                  <c:v>213</c:v>
                </c:pt>
                <c:pt idx="927">
                  <c:v>213</c:v>
                </c:pt>
                <c:pt idx="928">
                  <c:v>801</c:v>
                </c:pt>
                <c:pt idx="929">
                  <c:v>253</c:v>
                </c:pt>
                <c:pt idx="930">
                  <c:v>503</c:v>
                </c:pt>
                <c:pt idx="931">
                  <c:v>801</c:v>
                </c:pt>
                <c:pt idx="932">
                  <c:v>971</c:v>
                </c:pt>
                <c:pt idx="933">
                  <c:v>425</c:v>
                </c:pt>
                <c:pt idx="934">
                  <c:v>775</c:v>
                </c:pt>
                <c:pt idx="935">
                  <c:v>435</c:v>
                </c:pt>
                <c:pt idx="936">
                  <c:v>775</c:v>
                </c:pt>
                <c:pt idx="937">
                  <c:v>206</c:v>
                </c:pt>
                <c:pt idx="938">
                  <c:v>702</c:v>
                </c:pt>
                <c:pt idx="939">
                  <c:v>971</c:v>
                </c:pt>
                <c:pt idx="940">
                  <c:v>702</c:v>
                </c:pt>
                <c:pt idx="941">
                  <c:v>702</c:v>
                </c:pt>
                <c:pt idx="942">
                  <c:v>702</c:v>
                </c:pt>
                <c:pt idx="943">
                  <c:v>971</c:v>
                </c:pt>
                <c:pt idx="944">
                  <c:v>702</c:v>
                </c:pt>
                <c:pt idx="945">
                  <c:v>971</c:v>
                </c:pt>
                <c:pt idx="946">
                  <c:v>714</c:v>
                </c:pt>
                <c:pt idx="947">
                  <c:v>209</c:v>
                </c:pt>
                <c:pt idx="948">
                  <c:v>951</c:v>
                </c:pt>
                <c:pt idx="949">
                  <c:v>707</c:v>
                </c:pt>
                <c:pt idx="950">
                  <c:v>916</c:v>
                </c:pt>
                <c:pt idx="951">
                  <c:v>530</c:v>
                </c:pt>
                <c:pt idx="952">
                  <c:v>626</c:v>
                </c:pt>
                <c:pt idx="953">
                  <c:v>415</c:v>
                </c:pt>
                <c:pt idx="954">
                  <c:v>916</c:v>
                </c:pt>
                <c:pt idx="955">
                  <c:v>435</c:v>
                </c:pt>
                <c:pt idx="956">
                  <c:v>509</c:v>
                </c:pt>
                <c:pt idx="957">
                  <c:v>971</c:v>
                </c:pt>
                <c:pt idx="958">
                  <c:v>253</c:v>
                </c:pt>
                <c:pt idx="959">
                  <c:v>435</c:v>
                </c:pt>
                <c:pt idx="960">
                  <c:v>253</c:v>
                </c:pt>
                <c:pt idx="961">
                  <c:v>775</c:v>
                </c:pt>
                <c:pt idx="962">
                  <c:v>435</c:v>
                </c:pt>
                <c:pt idx="963">
                  <c:v>702</c:v>
                </c:pt>
                <c:pt idx="964">
                  <c:v>509</c:v>
                </c:pt>
                <c:pt idx="965">
                  <c:v>775</c:v>
                </c:pt>
                <c:pt idx="966">
                  <c:v>541</c:v>
                </c:pt>
                <c:pt idx="967">
                  <c:v>775</c:v>
                </c:pt>
                <c:pt idx="968">
                  <c:v>702</c:v>
                </c:pt>
                <c:pt idx="969">
                  <c:v>702</c:v>
                </c:pt>
                <c:pt idx="970">
                  <c:v>971</c:v>
                </c:pt>
                <c:pt idx="971">
                  <c:v>775</c:v>
                </c:pt>
                <c:pt idx="972">
                  <c:v>503</c:v>
                </c:pt>
                <c:pt idx="973">
                  <c:v>435</c:v>
                </c:pt>
                <c:pt idx="974">
                  <c:v>650</c:v>
                </c:pt>
                <c:pt idx="975">
                  <c:v>415</c:v>
                </c:pt>
                <c:pt idx="976">
                  <c:v>909</c:v>
                </c:pt>
                <c:pt idx="977">
                  <c:v>818</c:v>
                </c:pt>
                <c:pt idx="978">
                  <c:v>714</c:v>
                </c:pt>
                <c:pt idx="979">
                  <c:v>805</c:v>
                </c:pt>
                <c:pt idx="980">
                  <c:v>925</c:v>
                </c:pt>
                <c:pt idx="981">
                  <c:v>951</c:v>
                </c:pt>
                <c:pt idx="982">
                  <c:v>831</c:v>
                </c:pt>
                <c:pt idx="983">
                  <c:v>971</c:v>
                </c:pt>
                <c:pt idx="984">
                  <c:v>435</c:v>
                </c:pt>
                <c:pt idx="985">
                  <c:v>206</c:v>
                </c:pt>
                <c:pt idx="986">
                  <c:v>503</c:v>
                </c:pt>
                <c:pt idx="987">
                  <c:v>360</c:v>
                </c:pt>
                <c:pt idx="988">
                  <c:v>503</c:v>
                </c:pt>
                <c:pt idx="989">
                  <c:v>435</c:v>
                </c:pt>
                <c:pt idx="990">
                  <c:v>503</c:v>
                </c:pt>
                <c:pt idx="991">
                  <c:v>435</c:v>
                </c:pt>
                <c:pt idx="992">
                  <c:v>360</c:v>
                </c:pt>
                <c:pt idx="993">
                  <c:v>206</c:v>
                </c:pt>
                <c:pt idx="994">
                  <c:v>775</c:v>
                </c:pt>
                <c:pt idx="995">
                  <c:v>435</c:v>
                </c:pt>
                <c:pt idx="996">
                  <c:v>702</c:v>
                </c:pt>
                <c:pt idx="997">
                  <c:v>360</c:v>
                </c:pt>
                <c:pt idx="998">
                  <c:v>775</c:v>
                </c:pt>
                <c:pt idx="999">
                  <c:v>541</c:v>
                </c:pt>
                <c:pt idx="1000">
                  <c:v>775</c:v>
                </c:pt>
                <c:pt idx="1001">
                  <c:v>435</c:v>
                </c:pt>
                <c:pt idx="1002">
                  <c:v>775</c:v>
                </c:pt>
                <c:pt idx="1003">
                  <c:v>971</c:v>
                </c:pt>
                <c:pt idx="1004">
                  <c:v>775</c:v>
                </c:pt>
                <c:pt idx="1005">
                  <c:v>702</c:v>
                </c:pt>
                <c:pt idx="1006">
                  <c:v>435</c:v>
                </c:pt>
                <c:pt idx="1007">
                  <c:v>626</c:v>
                </c:pt>
                <c:pt idx="1008">
                  <c:v>213</c:v>
                </c:pt>
                <c:pt idx="1009">
                  <c:v>916</c:v>
                </c:pt>
                <c:pt idx="1010">
                  <c:v>213</c:v>
                </c:pt>
                <c:pt idx="1011">
                  <c:v>951</c:v>
                </c:pt>
                <c:pt idx="1012">
                  <c:v>916</c:v>
                </c:pt>
                <c:pt idx="1013">
                  <c:v>760</c:v>
                </c:pt>
                <c:pt idx="1014">
                  <c:v>510</c:v>
                </c:pt>
                <c:pt idx="1015">
                  <c:v>805</c:v>
                </c:pt>
                <c:pt idx="1016">
                  <c:v>435</c:v>
                </c:pt>
                <c:pt idx="1017">
                  <c:v>509</c:v>
                </c:pt>
                <c:pt idx="1018">
                  <c:v>971</c:v>
                </c:pt>
                <c:pt idx="1019">
                  <c:v>435</c:v>
                </c:pt>
                <c:pt idx="1020">
                  <c:v>541</c:v>
                </c:pt>
                <c:pt idx="1021">
                  <c:v>253</c:v>
                </c:pt>
                <c:pt idx="1022">
                  <c:v>775</c:v>
                </c:pt>
                <c:pt idx="1023">
                  <c:v>801</c:v>
                </c:pt>
                <c:pt idx="1024">
                  <c:v>702</c:v>
                </c:pt>
                <c:pt idx="1025">
                  <c:v>206</c:v>
                </c:pt>
                <c:pt idx="1026">
                  <c:v>702</c:v>
                </c:pt>
                <c:pt idx="1027">
                  <c:v>541</c:v>
                </c:pt>
                <c:pt idx="1028">
                  <c:v>775</c:v>
                </c:pt>
                <c:pt idx="1029">
                  <c:v>775</c:v>
                </c:pt>
                <c:pt idx="1030">
                  <c:v>702</c:v>
                </c:pt>
                <c:pt idx="1031">
                  <c:v>503</c:v>
                </c:pt>
                <c:pt idx="1032">
                  <c:v>775</c:v>
                </c:pt>
                <c:pt idx="1033">
                  <c:v>971</c:v>
                </c:pt>
                <c:pt idx="1034">
                  <c:v>951</c:v>
                </c:pt>
                <c:pt idx="1035">
                  <c:v>209</c:v>
                </c:pt>
                <c:pt idx="1036">
                  <c:v>209</c:v>
                </c:pt>
                <c:pt idx="1037">
                  <c:v>530</c:v>
                </c:pt>
                <c:pt idx="1038">
                  <c:v>949</c:v>
                </c:pt>
                <c:pt idx="1039">
                  <c:v>530</c:v>
                </c:pt>
                <c:pt idx="1040">
                  <c:v>916</c:v>
                </c:pt>
                <c:pt idx="1041">
                  <c:v>661</c:v>
                </c:pt>
                <c:pt idx="1042">
                  <c:v>323</c:v>
                </c:pt>
                <c:pt idx="1043">
                  <c:v>801</c:v>
                </c:pt>
                <c:pt idx="1044">
                  <c:v>206</c:v>
                </c:pt>
                <c:pt idx="1045">
                  <c:v>971</c:v>
                </c:pt>
                <c:pt idx="1046">
                  <c:v>360</c:v>
                </c:pt>
                <c:pt idx="1047">
                  <c:v>435</c:v>
                </c:pt>
                <c:pt idx="1048">
                  <c:v>360</c:v>
                </c:pt>
                <c:pt idx="1049">
                  <c:v>775</c:v>
                </c:pt>
                <c:pt idx="1050">
                  <c:v>435</c:v>
                </c:pt>
                <c:pt idx="1051">
                  <c:v>702</c:v>
                </c:pt>
                <c:pt idx="1052">
                  <c:v>253</c:v>
                </c:pt>
                <c:pt idx="1053">
                  <c:v>702</c:v>
                </c:pt>
                <c:pt idx="1054">
                  <c:v>503</c:v>
                </c:pt>
                <c:pt idx="1055">
                  <c:v>775</c:v>
                </c:pt>
                <c:pt idx="1056">
                  <c:v>775</c:v>
                </c:pt>
                <c:pt idx="1057">
                  <c:v>775</c:v>
                </c:pt>
                <c:pt idx="1058">
                  <c:v>971</c:v>
                </c:pt>
                <c:pt idx="1059">
                  <c:v>775</c:v>
                </c:pt>
                <c:pt idx="1060">
                  <c:v>503</c:v>
                </c:pt>
                <c:pt idx="1061">
                  <c:v>435</c:v>
                </c:pt>
              </c:numCache>
            </c:numRef>
          </c:xVal>
          <c:yVal>
            <c:numRef>
              <c:f>Map!$E$2:$E$1063</c:f>
              <c:numCache>
                <c:formatCode>General</c:formatCode>
                <c:ptCount val="1062"/>
                <c:pt idx="0">
                  <c:v>51</c:v>
                </c:pt>
                <c:pt idx="1">
                  <c:v>52</c:v>
                </c:pt>
                <c:pt idx="2">
                  <c:v>43</c:v>
                </c:pt>
                <c:pt idx="3">
                  <c:v>38</c:v>
                </c:pt>
                <c:pt idx="4">
                  <c:v>72</c:v>
                </c:pt>
                <c:pt idx="5">
                  <c:v>0</c:v>
                </c:pt>
                <c:pt idx="6">
                  <c:v>47</c:v>
                </c:pt>
                <c:pt idx="7">
                  <c:v>27</c:v>
                </c:pt>
                <c:pt idx="8">
                  <c:v>31</c:v>
                </c:pt>
                <c:pt idx="9">
                  <c:v>40</c:v>
                </c:pt>
                <c:pt idx="10">
                  <c:v>49</c:v>
                </c:pt>
                <c:pt idx="11">
                  <c:v>45</c:v>
                </c:pt>
                <c:pt idx="12">
                  <c:v>45</c:v>
                </c:pt>
                <c:pt idx="13">
                  <c:v>60</c:v>
                </c:pt>
                <c:pt idx="14">
                  <c:v>34</c:v>
                </c:pt>
                <c:pt idx="15">
                  <c:v>54</c:v>
                </c:pt>
                <c:pt idx="16">
                  <c:v>45</c:v>
                </c:pt>
                <c:pt idx="17">
                  <c:v>48</c:v>
                </c:pt>
                <c:pt idx="18">
                  <c:v>49</c:v>
                </c:pt>
                <c:pt idx="19">
                  <c:v>48</c:v>
                </c:pt>
                <c:pt idx="20">
                  <c:v>40</c:v>
                </c:pt>
                <c:pt idx="21">
                  <c:v>82</c:v>
                </c:pt>
                <c:pt idx="22">
                  <c:v>91</c:v>
                </c:pt>
                <c:pt idx="23">
                  <c:v>40</c:v>
                </c:pt>
                <c:pt idx="24">
                  <c:v>50</c:v>
                </c:pt>
                <c:pt idx="25">
                  <c:v>40</c:v>
                </c:pt>
                <c:pt idx="26">
                  <c:v>52</c:v>
                </c:pt>
                <c:pt idx="27">
                  <c:v>75</c:v>
                </c:pt>
                <c:pt idx="28">
                  <c:v>46</c:v>
                </c:pt>
                <c:pt idx="29">
                  <c:v>55</c:v>
                </c:pt>
                <c:pt idx="30">
                  <c:v>50</c:v>
                </c:pt>
                <c:pt idx="31">
                  <c:v>57</c:v>
                </c:pt>
                <c:pt idx="32">
                  <c:v>36</c:v>
                </c:pt>
                <c:pt idx="33">
                  <c:v>33</c:v>
                </c:pt>
                <c:pt idx="34">
                  <c:v>31</c:v>
                </c:pt>
                <c:pt idx="35">
                  <c:v>36</c:v>
                </c:pt>
                <c:pt idx="36">
                  <c:v>49</c:v>
                </c:pt>
                <c:pt idx="37">
                  <c:v>54</c:v>
                </c:pt>
                <c:pt idx="38">
                  <c:v>46</c:v>
                </c:pt>
                <c:pt idx="39">
                  <c:v>43</c:v>
                </c:pt>
                <c:pt idx="40">
                  <c:v>44</c:v>
                </c:pt>
                <c:pt idx="41">
                  <c:v>53</c:v>
                </c:pt>
                <c:pt idx="42">
                  <c:v>54</c:v>
                </c:pt>
                <c:pt idx="43">
                  <c:v>54</c:v>
                </c:pt>
                <c:pt idx="44">
                  <c:v>46</c:v>
                </c:pt>
                <c:pt idx="45">
                  <c:v>43</c:v>
                </c:pt>
                <c:pt idx="46">
                  <c:v>47</c:v>
                </c:pt>
                <c:pt idx="47">
                  <c:v>36</c:v>
                </c:pt>
                <c:pt idx="48">
                  <c:v>61</c:v>
                </c:pt>
                <c:pt idx="49">
                  <c:v>43</c:v>
                </c:pt>
                <c:pt idx="50">
                  <c:v>54</c:v>
                </c:pt>
                <c:pt idx="51">
                  <c:v>47</c:v>
                </c:pt>
                <c:pt idx="52">
                  <c:v>54</c:v>
                </c:pt>
                <c:pt idx="53">
                  <c:v>65</c:v>
                </c:pt>
                <c:pt idx="54">
                  <c:v>80</c:v>
                </c:pt>
                <c:pt idx="55">
                  <c:v>54</c:v>
                </c:pt>
                <c:pt idx="56">
                  <c:v>41</c:v>
                </c:pt>
                <c:pt idx="57">
                  <c:v>54</c:v>
                </c:pt>
                <c:pt idx="58">
                  <c:v>31</c:v>
                </c:pt>
                <c:pt idx="59">
                  <c:v>34</c:v>
                </c:pt>
                <c:pt idx="60">
                  <c:v>33</c:v>
                </c:pt>
                <c:pt idx="61">
                  <c:v>48</c:v>
                </c:pt>
                <c:pt idx="62">
                  <c:v>55</c:v>
                </c:pt>
                <c:pt idx="63">
                  <c:v>49</c:v>
                </c:pt>
                <c:pt idx="64">
                  <c:v>39</c:v>
                </c:pt>
                <c:pt idx="65">
                  <c:v>49</c:v>
                </c:pt>
                <c:pt idx="66">
                  <c:v>41</c:v>
                </c:pt>
                <c:pt idx="67">
                  <c:v>92</c:v>
                </c:pt>
                <c:pt idx="68">
                  <c:v>68</c:v>
                </c:pt>
                <c:pt idx="69">
                  <c:v>63</c:v>
                </c:pt>
                <c:pt idx="70">
                  <c:v>92</c:v>
                </c:pt>
                <c:pt idx="71">
                  <c:v>55</c:v>
                </c:pt>
                <c:pt idx="72">
                  <c:v>51</c:v>
                </c:pt>
                <c:pt idx="73">
                  <c:v>52</c:v>
                </c:pt>
                <c:pt idx="74">
                  <c:v>43</c:v>
                </c:pt>
                <c:pt idx="75">
                  <c:v>38</c:v>
                </c:pt>
                <c:pt idx="76">
                  <c:v>72</c:v>
                </c:pt>
                <c:pt idx="77">
                  <c:v>0</c:v>
                </c:pt>
                <c:pt idx="78">
                  <c:v>47</c:v>
                </c:pt>
                <c:pt idx="79">
                  <c:v>27</c:v>
                </c:pt>
                <c:pt idx="80">
                  <c:v>31</c:v>
                </c:pt>
                <c:pt idx="81">
                  <c:v>40</c:v>
                </c:pt>
                <c:pt idx="82">
                  <c:v>49</c:v>
                </c:pt>
                <c:pt idx="83">
                  <c:v>45</c:v>
                </c:pt>
                <c:pt idx="84">
                  <c:v>45</c:v>
                </c:pt>
                <c:pt idx="85">
                  <c:v>60</c:v>
                </c:pt>
                <c:pt idx="86">
                  <c:v>34</c:v>
                </c:pt>
                <c:pt idx="87">
                  <c:v>54</c:v>
                </c:pt>
                <c:pt idx="88">
                  <c:v>45</c:v>
                </c:pt>
                <c:pt idx="89">
                  <c:v>48</c:v>
                </c:pt>
                <c:pt idx="90">
                  <c:v>49</c:v>
                </c:pt>
                <c:pt idx="91">
                  <c:v>48</c:v>
                </c:pt>
                <c:pt idx="92">
                  <c:v>40</c:v>
                </c:pt>
                <c:pt idx="93">
                  <c:v>82</c:v>
                </c:pt>
                <c:pt idx="94">
                  <c:v>91</c:v>
                </c:pt>
                <c:pt idx="95">
                  <c:v>40</c:v>
                </c:pt>
                <c:pt idx="96">
                  <c:v>50</c:v>
                </c:pt>
                <c:pt idx="97">
                  <c:v>40</c:v>
                </c:pt>
                <c:pt idx="98">
                  <c:v>52</c:v>
                </c:pt>
                <c:pt idx="99">
                  <c:v>75</c:v>
                </c:pt>
                <c:pt idx="100">
                  <c:v>46</c:v>
                </c:pt>
                <c:pt idx="101">
                  <c:v>55</c:v>
                </c:pt>
                <c:pt idx="102">
                  <c:v>50</c:v>
                </c:pt>
                <c:pt idx="103">
                  <c:v>57</c:v>
                </c:pt>
                <c:pt idx="104">
                  <c:v>36</c:v>
                </c:pt>
                <c:pt idx="105">
                  <c:v>33</c:v>
                </c:pt>
                <c:pt idx="106">
                  <c:v>31</c:v>
                </c:pt>
                <c:pt idx="107">
                  <c:v>36</c:v>
                </c:pt>
                <c:pt idx="108">
                  <c:v>49</c:v>
                </c:pt>
                <c:pt idx="109">
                  <c:v>54</c:v>
                </c:pt>
                <c:pt idx="110">
                  <c:v>46</c:v>
                </c:pt>
                <c:pt idx="111">
                  <c:v>43</c:v>
                </c:pt>
                <c:pt idx="112">
                  <c:v>44</c:v>
                </c:pt>
                <c:pt idx="113">
                  <c:v>53</c:v>
                </c:pt>
                <c:pt idx="114">
                  <c:v>54</c:v>
                </c:pt>
                <c:pt idx="115">
                  <c:v>54</c:v>
                </c:pt>
                <c:pt idx="116">
                  <c:v>46</c:v>
                </c:pt>
                <c:pt idx="117">
                  <c:v>43</c:v>
                </c:pt>
                <c:pt idx="118">
                  <c:v>47</c:v>
                </c:pt>
                <c:pt idx="119">
                  <c:v>36</c:v>
                </c:pt>
                <c:pt idx="120">
                  <c:v>61</c:v>
                </c:pt>
                <c:pt idx="121">
                  <c:v>43</c:v>
                </c:pt>
                <c:pt idx="122">
                  <c:v>54</c:v>
                </c:pt>
                <c:pt idx="123">
                  <c:v>47</c:v>
                </c:pt>
                <c:pt idx="124">
                  <c:v>54</c:v>
                </c:pt>
                <c:pt idx="125">
                  <c:v>65</c:v>
                </c:pt>
                <c:pt idx="126">
                  <c:v>80</c:v>
                </c:pt>
                <c:pt idx="127">
                  <c:v>54</c:v>
                </c:pt>
                <c:pt idx="128">
                  <c:v>41</c:v>
                </c:pt>
                <c:pt idx="129">
                  <c:v>54</c:v>
                </c:pt>
                <c:pt idx="130">
                  <c:v>31</c:v>
                </c:pt>
                <c:pt idx="131">
                  <c:v>34</c:v>
                </c:pt>
                <c:pt idx="132">
                  <c:v>33</c:v>
                </c:pt>
                <c:pt idx="133">
                  <c:v>48</c:v>
                </c:pt>
                <c:pt idx="134">
                  <c:v>55</c:v>
                </c:pt>
                <c:pt idx="135">
                  <c:v>49</c:v>
                </c:pt>
                <c:pt idx="136">
                  <c:v>39</c:v>
                </c:pt>
                <c:pt idx="137">
                  <c:v>49</c:v>
                </c:pt>
                <c:pt idx="138">
                  <c:v>41</c:v>
                </c:pt>
                <c:pt idx="139">
                  <c:v>92</c:v>
                </c:pt>
                <c:pt idx="140">
                  <c:v>68</c:v>
                </c:pt>
                <c:pt idx="141">
                  <c:v>63</c:v>
                </c:pt>
                <c:pt idx="142">
                  <c:v>92</c:v>
                </c:pt>
                <c:pt idx="143">
                  <c:v>55</c:v>
                </c:pt>
                <c:pt idx="144">
                  <c:v>39</c:v>
                </c:pt>
                <c:pt idx="145">
                  <c:v>80</c:v>
                </c:pt>
                <c:pt idx="146">
                  <c:v>54</c:v>
                </c:pt>
                <c:pt idx="147">
                  <c:v>54</c:v>
                </c:pt>
                <c:pt idx="148">
                  <c:v>27</c:v>
                </c:pt>
                <c:pt idx="149">
                  <c:v>76</c:v>
                </c:pt>
                <c:pt idx="150">
                  <c:v>22</c:v>
                </c:pt>
                <c:pt idx="151">
                  <c:v>23</c:v>
                </c:pt>
                <c:pt idx="152">
                  <c:v>79</c:v>
                </c:pt>
                <c:pt idx="153">
                  <c:v>65</c:v>
                </c:pt>
                <c:pt idx="154">
                  <c:v>46</c:v>
                </c:pt>
                <c:pt idx="155">
                  <c:v>60</c:v>
                </c:pt>
                <c:pt idx="156">
                  <c:v>60</c:v>
                </c:pt>
                <c:pt idx="157">
                  <c:v>40</c:v>
                </c:pt>
                <c:pt idx="158">
                  <c:v>36</c:v>
                </c:pt>
                <c:pt idx="159">
                  <c:v>55</c:v>
                </c:pt>
                <c:pt idx="160">
                  <c:v>40</c:v>
                </c:pt>
                <c:pt idx="161">
                  <c:v>28</c:v>
                </c:pt>
                <c:pt idx="162">
                  <c:v>31</c:v>
                </c:pt>
                <c:pt idx="163">
                  <c:v>32</c:v>
                </c:pt>
                <c:pt idx="164">
                  <c:v>50</c:v>
                </c:pt>
                <c:pt idx="165">
                  <c:v>0</c:v>
                </c:pt>
                <c:pt idx="166">
                  <c:v>82</c:v>
                </c:pt>
                <c:pt idx="167">
                  <c:v>22</c:v>
                </c:pt>
                <c:pt idx="168">
                  <c:v>44</c:v>
                </c:pt>
                <c:pt idx="169">
                  <c:v>33</c:v>
                </c:pt>
                <c:pt idx="170">
                  <c:v>44</c:v>
                </c:pt>
                <c:pt idx="171">
                  <c:v>31</c:v>
                </c:pt>
                <c:pt idx="172">
                  <c:v>69</c:v>
                </c:pt>
                <c:pt idx="173">
                  <c:v>49</c:v>
                </c:pt>
                <c:pt idx="174">
                  <c:v>49</c:v>
                </c:pt>
                <c:pt idx="175">
                  <c:v>43</c:v>
                </c:pt>
                <c:pt idx="176">
                  <c:v>41</c:v>
                </c:pt>
                <c:pt idx="177">
                  <c:v>47</c:v>
                </c:pt>
                <c:pt idx="178">
                  <c:v>43</c:v>
                </c:pt>
                <c:pt idx="179">
                  <c:v>43</c:v>
                </c:pt>
                <c:pt idx="180">
                  <c:v>46</c:v>
                </c:pt>
                <c:pt idx="181">
                  <c:v>53</c:v>
                </c:pt>
                <c:pt idx="182">
                  <c:v>33</c:v>
                </c:pt>
                <c:pt idx="183">
                  <c:v>34</c:v>
                </c:pt>
                <c:pt idx="184">
                  <c:v>0</c:v>
                </c:pt>
                <c:pt idx="185">
                  <c:v>43</c:v>
                </c:pt>
                <c:pt idx="186">
                  <c:v>31</c:v>
                </c:pt>
                <c:pt idx="187">
                  <c:v>23</c:v>
                </c:pt>
                <c:pt idx="188">
                  <c:v>41</c:v>
                </c:pt>
                <c:pt idx="189">
                  <c:v>46</c:v>
                </c:pt>
                <c:pt idx="190">
                  <c:v>43</c:v>
                </c:pt>
                <c:pt idx="191">
                  <c:v>33</c:v>
                </c:pt>
                <c:pt idx="192">
                  <c:v>49</c:v>
                </c:pt>
                <c:pt idx="193">
                  <c:v>55</c:v>
                </c:pt>
                <c:pt idx="194">
                  <c:v>39</c:v>
                </c:pt>
                <c:pt idx="195">
                  <c:v>80</c:v>
                </c:pt>
                <c:pt idx="196">
                  <c:v>54</c:v>
                </c:pt>
                <c:pt idx="197">
                  <c:v>54</c:v>
                </c:pt>
                <c:pt idx="198">
                  <c:v>27</c:v>
                </c:pt>
                <c:pt idx="199">
                  <c:v>76</c:v>
                </c:pt>
                <c:pt idx="200">
                  <c:v>22</c:v>
                </c:pt>
                <c:pt idx="201">
                  <c:v>23</c:v>
                </c:pt>
                <c:pt idx="202">
                  <c:v>79</c:v>
                </c:pt>
                <c:pt idx="203">
                  <c:v>65</c:v>
                </c:pt>
                <c:pt idx="204">
                  <c:v>46</c:v>
                </c:pt>
                <c:pt idx="205">
                  <c:v>60</c:v>
                </c:pt>
                <c:pt idx="206">
                  <c:v>60</c:v>
                </c:pt>
                <c:pt idx="207">
                  <c:v>40</c:v>
                </c:pt>
                <c:pt idx="208">
                  <c:v>36</c:v>
                </c:pt>
                <c:pt idx="209">
                  <c:v>55</c:v>
                </c:pt>
                <c:pt idx="210">
                  <c:v>40</c:v>
                </c:pt>
                <c:pt idx="211">
                  <c:v>28</c:v>
                </c:pt>
                <c:pt idx="212">
                  <c:v>31</c:v>
                </c:pt>
                <c:pt idx="213">
                  <c:v>32</c:v>
                </c:pt>
                <c:pt idx="214">
                  <c:v>50</c:v>
                </c:pt>
                <c:pt idx="215">
                  <c:v>0</c:v>
                </c:pt>
                <c:pt idx="216">
                  <c:v>82</c:v>
                </c:pt>
                <c:pt idx="217">
                  <c:v>22</c:v>
                </c:pt>
                <c:pt idx="218">
                  <c:v>44</c:v>
                </c:pt>
                <c:pt idx="219">
                  <c:v>33</c:v>
                </c:pt>
                <c:pt idx="220">
                  <c:v>44</c:v>
                </c:pt>
                <c:pt idx="221">
                  <c:v>31</c:v>
                </c:pt>
                <c:pt idx="222">
                  <c:v>69</c:v>
                </c:pt>
                <c:pt idx="223">
                  <c:v>49</c:v>
                </c:pt>
                <c:pt idx="224">
                  <c:v>49</c:v>
                </c:pt>
                <c:pt idx="225">
                  <c:v>43</c:v>
                </c:pt>
                <c:pt idx="226">
                  <c:v>41</c:v>
                </c:pt>
                <c:pt idx="227">
                  <c:v>47</c:v>
                </c:pt>
                <c:pt idx="228">
                  <c:v>43</c:v>
                </c:pt>
                <c:pt idx="229">
                  <c:v>43</c:v>
                </c:pt>
                <c:pt idx="230">
                  <c:v>46</c:v>
                </c:pt>
                <c:pt idx="231">
                  <c:v>53</c:v>
                </c:pt>
                <c:pt idx="232">
                  <c:v>33</c:v>
                </c:pt>
                <c:pt idx="233">
                  <c:v>34</c:v>
                </c:pt>
                <c:pt idx="234">
                  <c:v>0</c:v>
                </c:pt>
                <c:pt idx="235">
                  <c:v>43</c:v>
                </c:pt>
                <c:pt idx="236">
                  <c:v>31</c:v>
                </c:pt>
                <c:pt idx="237">
                  <c:v>23</c:v>
                </c:pt>
                <c:pt idx="238">
                  <c:v>41</c:v>
                </c:pt>
                <c:pt idx="239">
                  <c:v>46</c:v>
                </c:pt>
                <c:pt idx="240">
                  <c:v>43</c:v>
                </c:pt>
                <c:pt idx="241">
                  <c:v>33</c:v>
                </c:pt>
                <c:pt idx="242">
                  <c:v>49</c:v>
                </c:pt>
                <c:pt idx="243">
                  <c:v>55</c:v>
                </c:pt>
                <c:pt idx="244">
                  <c:v>39</c:v>
                </c:pt>
                <c:pt idx="245">
                  <c:v>39</c:v>
                </c:pt>
                <c:pt idx="246">
                  <c:v>86</c:v>
                </c:pt>
                <c:pt idx="247">
                  <c:v>46</c:v>
                </c:pt>
                <c:pt idx="248">
                  <c:v>31</c:v>
                </c:pt>
                <c:pt idx="249">
                  <c:v>45</c:v>
                </c:pt>
                <c:pt idx="250">
                  <c:v>32</c:v>
                </c:pt>
                <c:pt idx="251">
                  <c:v>31</c:v>
                </c:pt>
                <c:pt idx="252">
                  <c:v>39</c:v>
                </c:pt>
                <c:pt idx="253">
                  <c:v>24</c:v>
                </c:pt>
                <c:pt idx="254">
                  <c:v>0</c:v>
                </c:pt>
                <c:pt idx="255">
                  <c:v>45</c:v>
                </c:pt>
                <c:pt idx="256">
                  <c:v>60</c:v>
                </c:pt>
                <c:pt idx="257">
                  <c:v>32</c:v>
                </c:pt>
                <c:pt idx="258">
                  <c:v>54</c:v>
                </c:pt>
                <c:pt idx="259">
                  <c:v>22</c:v>
                </c:pt>
                <c:pt idx="260">
                  <c:v>35</c:v>
                </c:pt>
                <c:pt idx="261">
                  <c:v>29</c:v>
                </c:pt>
                <c:pt idx="262">
                  <c:v>29</c:v>
                </c:pt>
                <c:pt idx="263">
                  <c:v>34</c:v>
                </c:pt>
                <c:pt idx="264">
                  <c:v>32</c:v>
                </c:pt>
                <c:pt idx="265">
                  <c:v>0</c:v>
                </c:pt>
                <c:pt idx="266">
                  <c:v>33</c:v>
                </c:pt>
                <c:pt idx="267">
                  <c:v>82</c:v>
                </c:pt>
                <c:pt idx="268">
                  <c:v>82</c:v>
                </c:pt>
                <c:pt idx="269">
                  <c:v>35</c:v>
                </c:pt>
                <c:pt idx="270">
                  <c:v>34</c:v>
                </c:pt>
                <c:pt idx="271">
                  <c:v>33</c:v>
                </c:pt>
                <c:pt idx="272">
                  <c:v>0</c:v>
                </c:pt>
                <c:pt idx="273">
                  <c:v>44</c:v>
                </c:pt>
                <c:pt idx="274">
                  <c:v>29</c:v>
                </c:pt>
                <c:pt idx="275">
                  <c:v>33</c:v>
                </c:pt>
                <c:pt idx="276">
                  <c:v>46</c:v>
                </c:pt>
                <c:pt idx="277">
                  <c:v>30</c:v>
                </c:pt>
                <c:pt idx="278">
                  <c:v>29</c:v>
                </c:pt>
                <c:pt idx="279">
                  <c:v>24</c:v>
                </c:pt>
                <c:pt idx="280">
                  <c:v>0</c:v>
                </c:pt>
                <c:pt idx="281">
                  <c:v>31</c:v>
                </c:pt>
                <c:pt idx="282">
                  <c:v>34</c:v>
                </c:pt>
                <c:pt idx="283">
                  <c:v>39</c:v>
                </c:pt>
                <c:pt idx="284">
                  <c:v>31</c:v>
                </c:pt>
                <c:pt idx="285">
                  <c:v>38</c:v>
                </c:pt>
                <c:pt idx="286">
                  <c:v>39</c:v>
                </c:pt>
                <c:pt idx="287">
                  <c:v>0</c:v>
                </c:pt>
                <c:pt idx="288">
                  <c:v>41</c:v>
                </c:pt>
                <c:pt idx="289">
                  <c:v>38</c:v>
                </c:pt>
                <c:pt idx="290">
                  <c:v>43</c:v>
                </c:pt>
                <c:pt idx="291">
                  <c:v>39</c:v>
                </c:pt>
                <c:pt idx="292">
                  <c:v>39</c:v>
                </c:pt>
                <c:pt idx="293">
                  <c:v>86</c:v>
                </c:pt>
                <c:pt idx="294">
                  <c:v>46</c:v>
                </c:pt>
                <c:pt idx="295">
                  <c:v>31</c:v>
                </c:pt>
                <c:pt idx="296">
                  <c:v>45</c:v>
                </c:pt>
                <c:pt idx="297">
                  <c:v>32</c:v>
                </c:pt>
                <c:pt idx="298">
                  <c:v>31</c:v>
                </c:pt>
                <c:pt idx="299">
                  <c:v>39</c:v>
                </c:pt>
                <c:pt idx="300">
                  <c:v>24</c:v>
                </c:pt>
                <c:pt idx="301">
                  <c:v>0</c:v>
                </c:pt>
                <c:pt idx="302">
                  <c:v>45</c:v>
                </c:pt>
                <c:pt idx="303">
                  <c:v>60</c:v>
                </c:pt>
                <c:pt idx="304">
                  <c:v>32</c:v>
                </c:pt>
                <c:pt idx="305">
                  <c:v>54</c:v>
                </c:pt>
                <c:pt idx="306">
                  <c:v>22</c:v>
                </c:pt>
                <c:pt idx="307">
                  <c:v>35</c:v>
                </c:pt>
                <c:pt idx="308">
                  <c:v>29</c:v>
                </c:pt>
                <c:pt idx="309">
                  <c:v>29</c:v>
                </c:pt>
                <c:pt idx="310">
                  <c:v>34</c:v>
                </c:pt>
                <c:pt idx="311">
                  <c:v>32</c:v>
                </c:pt>
                <c:pt idx="312">
                  <c:v>0</c:v>
                </c:pt>
                <c:pt idx="313">
                  <c:v>33</c:v>
                </c:pt>
                <c:pt idx="314">
                  <c:v>82</c:v>
                </c:pt>
                <c:pt idx="315">
                  <c:v>82</c:v>
                </c:pt>
                <c:pt idx="316">
                  <c:v>35</c:v>
                </c:pt>
                <c:pt idx="317">
                  <c:v>34</c:v>
                </c:pt>
                <c:pt idx="318">
                  <c:v>33</c:v>
                </c:pt>
                <c:pt idx="319">
                  <c:v>0</c:v>
                </c:pt>
                <c:pt idx="320">
                  <c:v>44</c:v>
                </c:pt>
                <c:pt idx="321">
                  <c:v>29</c:v>
                </c:pt>
                <c:pt idx="322">
                  <c:v>33</c:v>
                </c:pt>
                <c:pt idx="323">
                  <c:v>46</c:v>
                </c:pt>
                <c:pt idx="324">
                  <c:v>30</c:v>
                </c:pt>
                <c:pt idx="325">
                  <c:v>29</c:v>
                </c:pt>
                <c:pt idx="326">
                  <c:v>24</c:v>
                </c:pt>
                <c:pt idx="327">
                  <c:v>0</c:v>
                </c:pt>
                <c:pt idx="328">
                  <c:v>31</c:v>
                </c:pt>
                <c:pt idx="329">
                  <c:v>34</c:v>
                </c:pt>
                <c:pt idx="330">
                  <c:v>39</c:v>
                </c:pt>
                <c:pt idx="331">
                  <c:v>31</c:v>
                </c:pt>
                <c:pt idx="332">
                  <c:v>38</c:v>
                </c:pt>
                <c:pt idx="333">
                  <c:v>39</c:v>
                </c:pt>
                <c:pt idx="334">
                  <c:v>0</c:v>
                </c:pt>
                <c:pt idx="335">
                  <c:v>41</c:v>
                </c:pt>
                <c:pt idx="336">
                  <c:v>38</c:v>
                </c:pt>
                <c:pt idx="337">
                  <c:v>43</c:v>
                </c:pt>
                <c:pt idx="338">
                  <c:v>51</c:v>
                </c:pt>
                <c:pt idx="339">
                  <c:v>52</c:v>
                </c:pt>
                <c:pt idx="340">
                  <c:v>43</c:v>
                </c:pt>
                <c:pt idx="341">
                  <c:v>51</c:v>
                </c:pt>
                <c:pt idx="342">
                  <c:v>72</c:v>
                </c:pt>
                <c:pt idx="343">
                  <c:v>48</c:v>
                </c:pt>
                <c:pt idx="344">
                  <c:v>60</c:v>
                </c:pt>
                <c:pt idx="345">
                  <c:v>52</c:v>
                </c:pt>
                <c:pt idx="346">
                  <c:v>56</c:v>
                </c:pt>
                <c:pt idx="347">
                  <c:v>56</c:v>
                </c:pt>
                <c:pt idx="348">
                  <c:v>45</c:v>
                </c:pt>
                <c:pt idx="349">
                  <c:v>52</c:v>
                </c:pt>
                <c:pt idx="350">
                  <c:v>46</c:v>
                </c:pt>
                <c:pt idx="351">
                  <c:v>52</c:v>
                </c:pt>
                <c:pt idx="352">
                  <c:v>59</c:v>
                </c:pt>
                <c:pt idx="353">
                  <c:v>59</c:v>
                </c:pt>
                <c:pt idx="354">
                  <c:v>50</c:v>
                </c:pt>
                <c:pt idx="355">
                  <c:v>53</c:v>
                </c:pt>
                <c:pt idx="356">
                  <c:v>54</c:v>
                </c:pt>
                <c:pt idx="357">
                  <c:v>43</c:v>
                </c:pt>
                <c:pt idx="358">
                  <c:v>61</c:v>
                </c:pt>
                <c:pt idx="359">
                  <c:v>55</c:v>
                </c:pt>
                <c:pt idx="360">
                  <c:v>82</c:v>
                </c:pt>
                <c:pt idx="361">
                  <c:v>61</c:v>
                </c:pt>
                <c:pt idx="362">
                  <c:v>53</c:v>
                </c:pt>
                <c:pt idx="363">
                  <c:v>47</c:v>
                </c:pt>
                <c:pt idx="364">
                  <c:v>54</c:v>
                </c:pt>
                <c:pt idx="365">
                  <c:v>67</c:v>
                </c:pt>
                <c:pt idx="366">
                  <c:v>54</c:v>
                </c:pt>
                <c:pt idx="367">
                  <c:v>63</c:v>
                </c:pt>
                <c:pt idx="368">
                  <c:v>49</c:v>
                </c:pt>
                <c:pt idx="369">
                  <c:v>50</c:v>
                </c:pt>
                <c:pt idx="370">
                  <c:v>52</c:v>
                </c:pt>
                <c:pt idx="371">
                  <c:v>55</c:v>
                </c:pt>
                <c:pt idx="372">
                  <c:v>49</c:v>
                </c:pt>
                <c:pt idx="373">
                  <c:v>41</c:v>
                </c:pt>
                <c:pt idx="374">
                  <c:v>54</c:v>
                </c:pt>
                <c:pt idx="375">
                  <c:v>65</c:v>
                </c:pt>
                <c:pt idx="376">
                  <c:v>52</c:v>
                </c:pt>
                <c:pt idx="377">
                  <c:v>48</c:v>
                </c:pt>
                <c:pt idx="378">
                  <c:v>49</c:v>
                </c:pt>
                <c:pt idx="379">
                  <c:v>50</c:v>
                </c:pt>
                <c:pt idx="380">
                  <c:v>51</c:v>
                </c:pt>
                <c:pt idx="381">
                  <c:v>52</c:v>
                </c:pt>
                <c:pt idx="382">
                  <c:v>43</c:v>
                </c:pt>
                <c:pt idx="383">
                  <c:v>51</c:v>
                </c:pt>
                <c:pt idx="384">
                  <c:v>72</c:v>
                </c:pt>
                <c:pt idx="385">
                  <c:v>48</c:v>
                </c:pt>
                <c:pt idx="386">
                  <c:v>60</c:v>
                </c:pt>
                <c:pt idx="387">
                  <c:v>52</c:v>
                </c:pt>
                <c:pt idx="388">
                  <c:v>56</c:v>
                </c:pt>
                <c:pt idx="389">
                  <c:v>56</c:v>
                </c:pt>
                <c:pt idx="390">
                  <c:v>45</c:v>
                </c:pt>
                <c:pt idx="391">
                  <c:v>52</c:v>
                </c:pt>
                <c:pt idx="392">
                  <c:v>46</c:v>
                </c:pt>
                <c:pt idx="393">
                  <c:v>52</c:v>
                </c:pt>
                <c:pt idx="394">
                  <c:v>59</c:v>
                </c:pt>
                <c:pt idx="395">
                  <c:v>59</c:v>
                </c:pt>
                <c:pt idx="396">
                  <c:v>50</c:v>
                </c:pt>
                <c:pt idx="397">
                  <c:v>53</c:v>
                </c:pt>
                <c:pt idx="398">
                  <c:v>54</c:v>
                </c:pt>
                <c:pt idx="399">
                  <c:v>43</c:v>
                </c:pt>
                <c:pt idx="400">
                  <c:v>61</c:v>
                </c:pt>
                <c:pt idx="401">
                  <c:v>55</c:v>
                </c:pt>
                <c:pt idx="402">
                  <c:v>82</c:v>
                </c:pt>
                <c:pt idx="403">
                  <c:v>61</c:v>
                </c:pt>
                <c:pt idx="404">
                  <c:v>53</c:v>
                </c:pt>
                <c:pt idx="405">
                  <c:v>47</c:v>
                </c:pt>
                <c:pt idx="406">
                  <c:v>54</c:v>
                </c:pt>
                <c:pt idx="407">
                  <c:v>67</c:v>
                </c:pt>
                <c:pt idx="408">
                  <c:v>54</c:v>
                </c:pt>
                <c:pt idx="409">
                  <c:v>63</c:v>
                </c:pt>
                <c:pt idx="410">
                  <c:v>49</c:v>
                </c:pt>
                <c:pt idx="411">
                  <c:v>50</c:v>
                </c:pt>
                <c:pt idx="412">
                  <c:v>52</c:v>
                </c:pt>
                <c:pt idx="413">
                  <c:v>55</c:v>
                </c:pt>
                <c:pt idx="414">
                  <c:v>49</c:v>
                </c:pt>
                <c:pt idx="415">
                  <c:v>41</c:v>
                </c:pt>
                <c:pt idx="416">
                  <c:v>54</c:v>
                </c:pt>
                <c:pt idx="417">
                  <c:v>65</c:v>
                </c:pt>
                <c:pt idx="418">
                  <c:v>52</c:v>
                </c:pt>
                <c:pt idx="419">
                  <c:v>48</c:v>
                </c:pt>
                <c:pt idx="420">
                  <c:v>49</c:v>
                </c:pt>
                <c:pt idx="421">
                  <c:v>50</c:v>
                </c:pt>
                <c:pt idx="422">
                  <c:v>21</c:v>
                </c:pt>
                <c:pt idx="423">
                  <c:v>27</c:v>
                </c:pt>
                <c:pt idx="424">
                  <c:v>56</c:v>
                </c:pt>
                <c:pt idx="425">
                  <c:v>54</c:v>
                </c:pt>
                <c:pt idx="426">
                  <c:v>21</c:v>
                </c:pt>
                <c:pt idx="427">
                  <c:v>39</c:v>
                </c:pt>
                <c:pt idx="428">
                  <c:v>23</c:v>
                </c:pt>
                <c:pt idx="429">
                  <c:v>21</c:v>
                </c:pt>
                <c:pt idx="430">
                  <c:v>25</c:v>
                </c:pt>
                <c:pt idx="431">
                  <c:v>21</c:v>
                </c:pt>
                <c:pt idx="432">
                  <c:v>0</c:v>
                </c:pt>
                <c:pt idx="433">
                  <c:v>34</c:v>
                </c:pt>
                <c:pt idx="434">
                  <c:v>21</c:v>
                </c:pt>
                <c:pt idx="435">
                  <c:v>25</c:v>
                </c:pt>
                <c:pt idx="436">
                  <c:v>34</c:v>
                </c:pt>
                <c:pt idx="437">
                  <c:v>21</c:v>
                </c:pt>
                <c:pt idx="438">
                  <c:v>39</c:v>
                </c:pt>
                <c:pt idx="439">
                  <c:v>46</c:v>
                </c:pt>
                <c:pt idx="440">
                  <c:v>22</c:v>
                </c:pt>
                <c:pt idx="441">
                  <c:v>34</c:v>
                </c:pt>
                <c:pt idx="442">
                  <c:v>22</c:v>
                </c:pt>
                <c:pt idx="443">
                  <c:v>33</c:v>
                </c:pt>
                <c:pt idx="444">
                  <c:v>29</c:v>
                </c:pt>
                <c:pt idx="445">
                  <c:v>25</c:v>
                </c:pt>
                <c:pt idx="446">
                  <c:v>15</c:v>
                </c:pt>
                <c:pt idx="447">
                  <c:v>32</c:v>
                </c:pt>
                <c:pt idx="448">
                  <c:v>35</c:v>
                </c:pt>
                <c:pt idx="449">
                  <c:v>34</c:v>
                </c:pt>
                <c:pt idx="450">
                  <c:v>24</c:v>
                </c:pt>
                <c:pt idx="451">
                  <c:v>38</c:v>
                </c:pt>
                <c:pt idx="452">
                  <c:v>23</c:v>
                </c:pt>
                <c:pt idx="453">
                  <c:v>16</c:v>
                </c:pt>
                <c:pt idx="454">
                  <c:v>31</c:v>
                </c:pt>
                <c:pt idx="455">
                  <c:v>20</c:v>
                </c:pt>
                <c:pt idx="456">
                  <c:v>29</c:v>
                </c:pt>
                <c:pt idx="457">
                  <c:v>24</c:v>
                </c:pt>
                <c:pt idx="458">
                  <c:v>24</c:v>
                </c:pt>
                <c:pt idx="459">
                  <c:v>16</c:v>
                </c:pt>
                <c:pt idx="460">
                  <c:v>29</c:v>
                </c:pt>
                <c:pt idx="461">
                  <c:v>21</c:v>
                </c:pt>
                <c:pt idx="462">
                  <c:v>27</c:v>
                </c:pt>
                <c:pt idx="463">
                  <c:v>56</c:v>
                </c:pt>
                <c:pt idx="464">
                  <c:v>54</c:v>
                </c:pt>
                <c:pt idx="465">
                  <c:v>21</c:v>
                </c:pt>
                <c:pt idx="466">
                  <c:v>39</c:v>
                </c:pt>
                <c:pt idx="467">
                  <c:v>23</c:v>
                </c:pt>
                <c:pt idx="468">
                  <c:v>21</c:v>
                </c:pt>
                <c:pt idx="469">
                  <c:v>25</c:v>
                </c:pt>
                <c:pt idx="470">
                  <c:v>21</c:v>
                </c:pt>
                <c:pt idx="471">
                  <c:v>0</c:v>
                </c:pt>
                <c:pt idx="472">
                  <c:v>34</c:v>
                </c:pt>
                <c:pt idx="473">
                  <c:v>21</c:v>
                </c:pt>
                <c:pt idx="474">
                  <c:v>25</c:v>
                </c:pt>
                <c:pt idx="475">
                  <c:v>34</c:v>
                </c:pt>
                <c:pt idx="476">
                  <c:v>21</c:v>
                </c:pt>
                <c:pt idx="477">
                  <c:v>39</c:v>
                </c:pt>
                <c:pt idx="478">
                  <c:v>46</c:v>
                </c:pt>
                <c:pt idx="479">
                  <c:v>22</c:v>
                </c:pt>
                <c:pt idx="480">
                  <c:v>34</c:v>
                </c:pt>
                <c:pt idx="481">
                  <c:v>22</c:v>
                </c:pt>
                <c:pt idx="482">
                  <c:v>33</c:v>
                </c:pt>
                <c:pt idx="483">
                  <c:v>29</c:v>
                </c:pt>
                <c:pt idx="484">
                  <c:v>25</c:v>
                </c:pt>
                <c:pt idx="485">
                  <c:v>15</c:v>
                </c:pt>
                <c:pt idx="486">
                  <c:v>32</c:v>
                </c:pt>
                <c:pt idx="487">
                  <c:v>35</c:v>
                </c:pt>
                <c:pt idx="488">
                  <c:v>34</c:v>
                </c:pt>
                <c:pt idx="489">
                  <c:v>24</c:v>
                </c:pt>
                <c:pt idx="490">
                  <c:v>38</c:v>
                </c:pt>
                <c:pt idx="491">
                  <c:v>23</c:v>
                </c:pt>
                <c:pt idx="492">
                  <c:v>16</c:v>
                </c:pt>
                <c:pt idx="493">
                  <c:v>31</c:v>
                </c:pt>
                <c:pt idx="494">
                  <c:v>20</c:v>
                </c:pt>
                <c:pt idx="495">
                  <c:v>29</c:v>
                </c:pt>
                <c:pt idx="496">
                  <c:v>24</c:v>
                </c:pt>
                <c:pt idx="497">
                  <c:v>24</c:v>
                </c:pt>
                <c:pt idx="498">
                  <c:v>16</c:v>
                </c:pt>
                <c:pt idx="499">
                  <c:v>29</c:v>
                </c:pt>
                <c:pt idx="500">
                  <c:v>76</c:v>
                </c:pt>
                <c:pt idx="501">
                  <c:v>52</c:v>
                </c:pt>
                <c:pt idx="502">
                  <c:v>76</c:v>
                </c:pt>
                <c:pt idx="503">
                  <c:v>72</c:v>
                </c:pt>
                <c:pt idx="504">
                  <c:v>65</c:v>
                </c:pt>
                <c:pt idx="505">
                  <c:v>32</c:v>
                </c:pt>
                <c:pt idx="506">
                  <c:v>82</c:v>
                </c:pt>
                <c:pt idx="507">
                  <c:v>56</c:v>
                </c:pt>
                <c:pt idx="508">
                  <c:v>91</c:v>
                </c:pt>
                <c:pt idx="509">
                  <c:v>60</c:v>
                </c:pt>
                <c:pt idx="510">
                  <c:v>55</c:v>
                </c:pt>
                <c:pt idx="511">
                  <c:v>59</c:v>
                </c:pt>
                <c:pt idx="512">
                  <c:v>75</c:v>
                </c:pt>
                <c:pt idx="513">
                  <c:v>69</c:v>
                </c:pt>
                <c:pt idx="514">
                  <c:v>46</c:v>
                </c:pt>
                <c:pt idx="515">
                  <c:v>75</c:v>
                </c:pt>
                <c:pt idx="516">
                  <c:v>61</c:v>
                </c:pt>
                <c:pt idx="517">
                  <c:v>47</c:v>
                </c:pt>
                <c:pt idx="518">
                  <c:v>52</c:v>
                </c:pt>
                <c:pt idx="519">
                  <c:v>53</c:v>
                </c:pt>
                <c:pt idx="520">
                  <c:v>59</c:v>
                </c:pt>
                <c:pt idx="521">
                  <c:v>53</c:v>
                </c:pt>
                <c:pt idx="522">
                  <c:v>54</c:v>
                </c:pt>
                <c:pt idx="523">
                  <c:v>46</c:v>
                </c:pt>
                <c:pt idx="524">
                  <c:v>67</c:v>
                </c:pt>
                <c:pt idx="525">
                  <c:v>54</c:v>
                </c:pt>
                <c:pt idx="526">
                  <c:v>67</c:v>
                </c:pt>
                <c:pt idx="527">
                  <c:v>41</c:v>
                </c:pt>
                <c:pt idx="528">
                  <c:v>65</c:v>
                </c:pt>
                <c:pt idx="529">
                  <c:v>47</c:v>
                </c:pt>
                <c:pt idx="530">
                  <c:v>49</c:v>
                </c:pt>
                <c:pt idx="531">
                  <c:v>65</c:v>
                </c:pt>
                <c:pt idx="532">
                  <c:v>68</c:v>
                </c:pt>
                <c:pt idx="533">
                  <c:v>76</c:v>
                </c:pt>
                <c:pt idx="534">
                  <c:v>52</c:v>
                </c:pt>
                <c:pt idx="535">
                  <c:v>76</c:v>
                </c:pt>
                <c:pt idx="536">
                  <c:v>72</c:v>
                </c:pt>
                <c:pt idx="537">
                  <c:v>65</c:v>
                </c:pt>
                <c:pt idx="538">
                  <c:v>32</c:v>
                </c:pt>
                <c:pt idx="539">
                  <c:v>82</c:v>
                </c:pt>
                <c:pt idx="540">
                  <c:v>56</c:v>
                </c:pt>
                <c:pt idx="541">
                  <c:v>91</c:v>
                </c:pt>
                <c:pt idx="542">
                  <c:v>60</c:v>
                </c:pt>
                <c:pt idx="543">
                  <c:v>55</c:v>
                </c:pt>
                <c:pt idx="544">
                  <c:v>59</c:v>
                </c:pt>
                <c:pt idx="545">
                  <c:v>75</c:v>
                </c:pt>
                <c:pt idx="546">
                  <c:v>69</c:v>
                </c:pt>
                <c:pt idx="547">
                  <c:v>46</c:v>
                </c:pt>
                <c:pt idx="548">
                  <c:v>75</c:v>
                </c:pt>
                <c:pt idx="549">
                  <c:v>61</c:v>
                </c:pt>
                <c:pt idx="550">
                  <c:v>47</c:v>
                </c:pt>
                <c:pt idx="551">
                  <c:v>52</c:v>
                </c:pt>
                <c:pt idx="552">
                  <c:v>53</c:v>
                </c:pt>
                <c:pt idx="553">
                  <c:v>59</c:v>
                </c:pt>
                <c:pt idx="554">
                  <c:v>53</c:v>
                </c:pt>
                <c:pt idx="555">
                  <c:v>54</c:v>
                </c:pt>
                <c:pt idx="556">
                  <c:v>46</c:v>
                </c:pt>
                <c:pt idx="557">
                  <c:v>67</c:v>
                </c:pt>
                <c:pt idx="558">
                  <c:v>54</c:v>
                </c:pt>
                <c:pt idx="559">
                  <c:v>67</c:v>
                </c:pt>
                <c:pt idx="560">
                  <c:v>41</c:v>
                </c:pt>
                <c:pt idx="561">
                  <c:v>65</c:v>
                </c:pt>
                <c:pt idx="562">
                  <c:v>47</c:v>
                </c:pt>
                <c:pt idx="563">
                  <c:v>49</c:v>
                </c:pt>
                <c:pt idx="564">
                  <c:v>65</c:v>
                </c:pt>
                <c:pt idx="565">
                  <c:v>68</c:v>
                </c:pt>
                <c:pt idx="566">
                  <c:v>39</c:v>
                </c:pt>
                <c:pt idx="567">
                  <c:v>239</c:v>
                </c:pt>
                <c:pt idx="568">
                  <c:v>123</c:v>
                </c:pt>
                <c:pt idx="569">
                  <c:v>48</c:v>
                </c:pt>
                <c:pt idx="570">
                  <c:v>48</c:v>
                </c:pt>
                <c:pt idx="571">
                  <c:v>45</c:v>
                </c:pt>
                <c:pt idx="572">
                  <c:v>90</c:v>
                </c:pt>
                <c:pt idx="573">
                  <c:v>25</c:v>
                </c:pt>
                <c:pt idx="574">
                  <c:v>103</c:v>
                </c:pt>
                <c:pt idx="575">
                  <c:v>79</c:v>
                </c:pt>
                <c:pt idx="576">
                  <c:v>96</c:v>
                </c:pt>
                <c:pt idx="577">
                  <c:v>225</c:v>
                </c:pt>
                <c:pt idx="578">
                  <c:v>75</c:v>
                </c:pt>
                <c:pt idx="579">
                  <c:v>118</c:v>
                </c:pt>
                <c:pt idx="580">
                  <c:v>78</c:v>
                </c:pt>
                <c:pt idx="581">
                  <c:v>88</c:v>
                </c:pt>
                <c:pt idx="582">
                  <c:v>102</c:v>
                </c:pt>
                <c:pt idx="583">
                  <c:v>101</c:v>
                </c:pt>
                <c:pt idx="584">
                  <c:v>15</c:v>
                </c:pt>
                <c:pt idx="585">
                  <c:v>82</c:v>
                </c:pt>
                <c:pt idx="586">
                  <c:v>94</c:v>
                </c:pt>
                <c:pt idx="587">
                  <c:v>241</c:v>
                </c:pt>
                <c:pt idx="588">
                  <c:v>123</c:v>
                </c:pt>
                <c:pt idx="589">
                  <c:v>92</c:v>
                </c:pt>
                <c:pt idx="590">
                  <c:v>88</c:v>
                </c:pt>
                <c:pt idx="591">
                  <c:v>49</c:v>
                </c:pt>
                <c:pt idx="592">
                  <c:v>48</c:v>
                </c:pt>
                <c:pt idx="593">
                  <c:v>81</c:v>
                </c:pt>
                <c:pt idx="594">
                  <c:v>20</c:v>
                </c:pt>
                <c:pt idx="595">
                  <c:v>134</c:v>
                </c:pt>
                <c:pt idx="596">
                  <c:v>94</c:v>
                </c:pt>
                <c:pt idx="597">
                  <c:v>16</c:v>
                </c:pt>
                <c:pt idx="598">
                  <c:v>105</c:v>
                </c:pt>
                <c:pt idx="599">
                  <c:v>39</c:v>
                </c:pt>
                <c:pt idx="600">
                  <c:v>239</c:v>
                </c:pt>
                <c:pt idx="601">
                  <c:v>123</c:v>
                </c:pt>
                <c:pt idx="602">
                  <c:v>48</c:v>
                </c:pt>
                <c:pt idx="603">
                  <c:v>48</c:v>
                </c:pt>
                <c:pt idx="604">
                  <c:v>45</c:v>
                </c:pt>
                <c:pt idx="605">
                  <c:v>90</c:v>
                </c:pt>
                <c:pt idx="606">
                  <c:v>25</c:v>
                </c:pt>
                <c:pt idx="607">
                  <c:v>103</c:v>
                </c:pt>
                <c:pt idx="608">
                  <c:v>79</c:v>
                </c:pt>
                <c:pt idx="609">
                  <c:v>96</c:v>
                </c:pt>
                <c:pt idx="610">
                  <c:v>225</c:v>
                </c:pt>
                <c:pt idx="611">
                  <c:v>75</c:v>
                </c:pt>
                <c:pt idx="612">
                  <c:v>118</c:v>
                </c:pt>
                <c:pt idx="613">
                  <c:v>78</c:v>
                </c:pt>
                <c:pt idx="614">
                  <c:v>88</c:v>
                </c:pt>
                <c:pt idx="615">
                  <c:v>102</c:v>
                </c:pt>
                <c:pt idx="616">
                  <c:v>101</c:v>
                </c:pt>
                <c:pt idx="617">
                  <c:v>15</c:v>
                </c:pt>
                <c:pt idx="618">
                  <c:v>82</c:v>
                </c:pt>
                <c:pt idx="619">
                  <c:v>94</c:v>
                </c:pt>
                <c:pt idx="620">
                  <c:v>241</c:v>
                </c:pt>
                <c:pt idx="621">
                  <c:v>123</c:v>
                </c:pt>
                <c:pt idx="622">
                  <c:v>92</c:v>
                </c:pt>
                <c:pt idx="623">
                  <c:v>88</c:v>
                </c:pt>
                <c:pt idx="624">
                  <c:v>49</c:v>
                </c:pt>
                <c:pt idx="625">
                  <c:v>48</c:v>
                </c:pt>
                <c:pt idx="626">
                  <c:v>81</c:v>
                </c:pt>
                <c:pt idx="627">
                  <c:v>20</c:v>
                </c:pt>
                <c:pt idx="628">
                  <c:v>134</c:v>
                </c:pt>
                <c:pt idx="629">
                  <c:v>94</c:v>
                </c:pt>
                <c:pt idx="630">
                  <c:v>16</c:v>
                </c:pt>
                <c:pt idx="631">
                  <c:v>105</c:v>
                </c:pt>
                <c:pt idx="632">
                  <c:v>125</c:v>
                </c:pt>
                <c:pt idx="633">
                  <c:v>60</c:v>
                </c:pt>
                <c:pt idx="634">
                  <c:v>130</c:v>
                </c:pt>
                <c:pt idx="635">
                  <c:v>115</c:v>
                </c:pt>
                <c:pt idx="636">
                  <c:v>125</c:v>
                </c:pt>
                <c:pt idx="637">
                  <c:v>60</c:v>
                </c:pt>
                <c:pt idx="638">
                  <c:v>130</c:v>
                </c:pt>
                <c:pt idx="639">
                  <c:v>115</c:v>
                </c:pt>
                <c:pt idx="640">
                  <c:v>91</c:v>
                </c:pt>
                <c:pt idx="641">
                  <c:v>86</c:v>
                </c:pt>
                <c:pt idx="642">
                  <c:v>82</c:v>
                </c:pt>
                <c:pt idx="643">
                  <c:v>72</c:v>
                </c:pt>
                <c:pt idx="644">
                  <c:v>260</c:v>
                </c:pt>
                <c:pt idx="645">
                  <c:v>96</c:v>
                </c:pt>
                <c:pt idx="646">
                  <c:v>125</c:v>
                </c:pt>
                <c:pt idx="647">
                  <c:v>161</c:v>
                </c:pt>
                <c:pt idx="648">
                  <c:v>239</c:v>
                </c:pt>
                <c:pt idx="649">
                  <c:v>22</c:v>
                </c:pt>
                <c:pt idx="650">
                  <c:v>255</c:v>
                </c:pt>
                <c:pt idx="651">
                  <c:v>239</c:v>
                </c:pt>
                <c:pt idx="652">
                  <c:v>108</c:v>
                </c:pt>
                <c:pt idx="653">
                  <c:v>123</c:v>
                </c:pt>
                <c:pt idx="654">
                  <c:v>76</c:v>
                </c:pt>
                <c:pt idx="655">
                  <c:v>102</c:v>
                </c:pt>
                <c:pt idx="656">
                  <c:v>77</c:v>
                </c:pt>
                <c:pt idx="657">
                  <c:v>78</c:v>
                </c:pt>
                <c:pt idx="658">
                  <c:v>75</c:v>
                </c:pt>
                <c:pt idx="659">
                  <c:v>249</c:v>
                </c:pt>
                <c:pt idx="660">
                  <c:v>94</c:v>
                </c:pt>
                <c:pt idx="661">
                  <c:v>121</c:v>
                </c:pt>
                <c:pt idx="662">
                  <c:v>181</c:v>
                </c:pt>
                <c:pt idx="663">
                  <c:v>211</c:v>
                </c:pt>
                <c:pt idx="664">
                  <c:v>22</c:v>
                </c:pt>
                <c:pt idx="665">
                  <c:v>245</c:v>
                </c:pt>
                <c:pt idx="666">
                  <c:v>225</c:v>
                </c:pt>
                <c:pt idx="667">
                  <c:v>81</c:v>
                </c:pt>
                <c:pt idx="668">
                  <c:v>118</c:v>
                </c:pt>
                <c:pt idx="669">
                  <c:v>134</c:v>
                </c:pt>
                <c:pt idx="670">
                  <c:v>83</c:v>
                </c:pt>
                <c:pt idx="671">
                  <c:v>88</c:v>
                </c:pt>
                <c:pt idx="672">
                  <c:v>67</c:v>
                </c:pt>
                <c:pt idx="673">
                  <c:v>279</c:v>
                </c:pt>
                <c:pt idx="674">
                  <c:v>105</c:v>
                </c:pt>
                <c:pt idx="675">
                  <c:v>135</c:v>
                </c:pt>
                <c:pt idx="676">
                  <c:v>153</c:v>
                </c:pt>
                <c:pt idx="677">
                  <c:v>250</c:v>
                </c:pt>
                <c:pt idx="678">
                  <c:v>294</c:v>
                </c:pt>
                <c:pt idx="679">
                  <c:v>241</c:v>
                </c:pt>
                <c:pt idx="680">
                  <c:v>86</c:v>
                </c:pt>
                <c:pt idx="681">
                  <c:v>123</c:v>
                </c:pt>
                <c:pt idx="682">
                  <c:v>91</c:v>
                </c:pt>
                <c:pt idx="683">
                  <c:v>86</c:v>
                </c:pt>
                <c:pt idx="684">
                  <c:v>82</c:v>
                </c:pt>
                <c:pt idx="685">
                  <c:v>72</c:v>
                </c:pt>
                <c:pt idx="686">
                  <c:v>260</c:v>
                </c:pt>
                <c:pt idx="687">
                  <c:v>96</c:v>
                </c:pt>
                <c:pt idx="688">
                  <c:v>125</c:v>
                </c:pt>
                <c:pt idx="689">
                  <c:v>161</c:v>
                </c:pt>
                <c:pt idx="690">
                  <c:v>239</c:v>
                </c:pt>
                <c:pt idx="691">
                  <c:v>22</c:v>
                </c:pt>
                <c:pt idx="692">
                  <c:v>255</c:v>
                </c:pt>
                <c:pt idx="693">
                  <c:v>239</c:v>
                </c:pt>
                <c:pt idx="694">
                  <c:v>108</c:v>
                </c:pt>
                <c:pt idx="695">
                  <c:v>123</c:v>
                </c:pt>
                <c:pt idx="696">
                  <c:v>76</c:v>
                </c:pt>
                <c:pt idx="697">
                  <c:v>102</c:v>
                </c:pt>
                <c:pt idx="698">
                  <c:v>77</c:v>
                </c:pt>
                <c:pt idx="699">
                  <c:v>78</c:v>
                </c:pt>
                <c:pt idx="700">
                  <c:v>75</c:v>
                </c:pt>
                <c:pt idx="701">
                  <c:v>249</c:v>
                </c:pt>
                <c:pt idx="702">
                  <c:v>94</c:v>
                </c:pt>
                <c:pt idx="703">
                  <c:v>121</c:v>
                </c:pt>
                <c:pt idx="704">
                  <c:v>181</c:v>
                </c:pt>
                <c:pt idx="705">
                  <c:v>211</c:v>
                </c:pt>
                <c:pt idx="706">
                  <c:v>22</c:v>
                </c:pt>
                <c:pt idx="707">
                  <c:v>245</c:v>
                </c:pt>
                <c:pt idx="708">
                  <c:v>225</c:v>
                </c:pt>
                <c:pt idx="709">
                  <c:v>81</c:v>
                </c:pt>
                <c:pt idx="710">
                  <c:v>118</c:v>
                </c:pt>
                <c:pt idx="711">
                  <c:v>134</c:v>
                </c:pt>
                <c:pt idx="712">
                  <c:v>83</c:v>
                </c:pt>
                <c:pt idx="713">
                  <c:v>88</c:v>
                </c:pt>
                <c:pt idx="714">
                  <c:v>67</c:v>
                </c:pt>
                <c:pt idx="715">
                  <c:v>279</c:v>
                </c:pt>
                <c:pt idx="716">
                  <c:v>105</c:v>
                </c:pt>
                <c:pt idx="717">
                  <c:v>135</c:v>
                </c:pt>
                <c:pt idx="718">
                  <c:v>153</c:v>
                </c:pt>
                <c:pt idx="719">
                  <c:v>250</c:v>
                </c:pt>
                <c:pt idx="720">
                  <c:v>294</c:v>
                </c:pt>
                <c:pt idx="721">
                  <c:v>241</c:v>
                </c:pt>
                <c:pt idx="722">
                  <c:v>86</c:v>
                </c:pt>
                <c:pt idx="723">
                  <c:v>123</c:v>
                </c:pt>
                <c:pt idx="724">
                  <c:v>108</c:v>
                </c:pt>
                <c:pt idx="725">
                  <c:v>122</c:v>
                </c:pt>
                <c:pt idx="726">
                  <c:v>72</c:v>
                </c:pt>
                <c:pt idx="727">
                  <c:v>239</c:v>
                </c:pt>
                <c:pt idx="728">
                  <c:v>54</c:v>
                </c:pt>
                <c:pt idx="729">
                  <c:v>123</c:v>
                </c:pt>
                <c:pt idx="730">
                  <c:v>154</c:v>
                </c:pt>
                <c:pt idx="731">
                  <c:v>76</c:v>
                </c:pt>
                <c:pt idx="732">
                  <c:v>257</c:v>
                </c:pt>
                <c:pt idx="733">
                  <c:v>161</c:v>
                </c:pt>
                <c:pt idx="734">
                  <c:v>161</c:v>
                </c:pt>
                <c:pt idx="735">
                  <c:v>123</c:v>
                </c:pt>
                <c:pt idx="736">
                  <c:v>108</c:v>
                </c:pt>
                <c:pt idx="737">
                  <c:v>82</c:v>
                </c:pt>
                <c:pt idx="738">
                  <c:v>91</c:v>
                </c:pt>
                <c:pt idx="739">
                  <c:v>90</c:v>
                </c:pt>
                <c:pt idx="740">
                  <c:v>10</c:v>
                </c:pt>
                <c:pt idx="741">
                  <c:v>86</c:v>
                </c:pt>
                <c:pt idx="742">
                  <c:v>79</c:v>
                </c:pt>
                <c:pt idx="743">
                  <c:v>96</c:v>
                </c:pt>
                <c:pt idx="744">
                  <c:v>40</c:v>
                </c:pt>
                <c:pt idx="745">
                  <c:v>80</c:v>
                </c:pt>
                <c:pt idx="746">
                  <c:v>257</c:v>
                </c:pt>
                <c:pt idx="747">
                  <c:v>122</c:v>
                </c:pt>
                <c:pt idx="748">
                  <c:v>86</c:v>
                </c:pt>
                <c:pt idx="749">
                  <c:v>239</c:v>
                </c:pt>
                <c:pt idx="750">
                  <c:v>255</c:v>
                </c:pt>
                <c:pt idx="751">
                  <c:v>25</c:v>
                </c:pt>
                <c:pt idx="752">
                  <c:v>81</c:v>
                </c:pt>
                <c:pt idx="753">
                  <c:v>113</c:v>
                </c:pt>
                <c:pt idx="754">
                  <c:v>75</c:v>
                </c:pt>
                <c:pt idx="755">
                  <c:v>211</c:v>
                </c:pt>
                <c:pt idx="756">
                  <c:v>118</c:v>
                </c:pt>
                <c:pt idx="757">
                  <c:v>173</c:v>
                </c:pt>
                <c:pt idx="758">
                  <c:v>50</c:v>
                </c:pt>
                <c:pt idx="759">
                  <c:v>228</c:v>
                </c:pt>
                <c:pt idx="760">
                  <c:v>181</c:v>
                </c:pt>
                <c:pt idx="761">
                  <c:v>181</c:v>
                </c:pt>
                <c:pt idx="762">
                  <c:v>118</c:v>
                </c:pt>
                <c:pt idx="763">
                  <c:v>81</c:v>
                </c:pt>
                <c:pt idx="764">
                  <c:v>78</c:v>
                </c:pt>
                <c:pt idx="765">
                  <c:v>75</c:v>
                </c:pt>
                <c:pt idx="766">
                  <c:v>102</c:v>
                </c:pt>
                <c:pt idx="767">
                  <c:v>88</c:v>
                </c:pt>
                <c:pt idx="768">
                  <c:v>10</c:v>
                </c:pt>
                <c:pt idx="769">
                  <c:v>77</c:v>
                </c:pt>
                <c:pt idx="770">
                  <c:v>15</c:v>
                </c:pt>
                <c:pt idx="771">
                  <c:v>82</c:v>
                </c:pt>
                <c:pt idx="772">
                  <c:v>94</c:v>
                </c:pt>
                <c:pt idx="773">
                  <c:v>54</c:v>
                </c:pt>
                <c:pt idx="774">
                  <c:v>75</c:v>
                </c:pt>
                <c:pt idx="775">
                  <c:v>228</c:v>
                </c:pt>
                <c:pt idx="776">
                  <c:v>113</c:v>
                </c:pt>
                <c:pt idx="777">
                  <c:v>211</c:v>
                </c:pt>
                <c:pt idx="778">
                  <c:v>245</c:v>
                </c:pt>
                <c:pt idx="779">
                  <c:v>86</c:v>
                </c:pt>
                <c:pt idx="780">
                  <c:v>127</c:v>
                </c:pt>
                <c:pt idx="781">
                  <c:v>67</c:v>
                </c:pt>
                <c:pt idx="782">
                  <c:v>250</c:v>
                </c:pt>
                <c:pt idx="783">
                  <c:v>123</c:v>
                </c:pt>
                <c:pt idx="784">
                  <c:v>224</c:v>
                </c:pt>
                <c:pt idx="785">
                  <c:v>54</c:v>
                </c:pt>
                <c:pt idx="786">
                  <c:v>247</c:v>
                </c:pt>
                <c:pt idx="787">
                  <c:v>153</c:v>
                </c:pt>
                <c:pt idx="788">
                  <c:v>153</c:v>
                </c:pt>
                <c:pt idx="789">
                  <c:v>123</c:v>
                </c:pt>
                <c:pt idx="790">
                  <c:v>86</c:v>
                </c:pt>
                <c:pt idx="791">
                  <c:v>88</c:v>
                </c:pt>
                <c:pt idx="792">
                  <c:v>134</c:v>
                </c:pt>
                <c:pt idx="793">
                  <c:v>81</c:v>
                </c:pt>
                <c:pt idx="794">
                  <c:v>10</c:v>
                </c:pt>
                <c:pt idx="795">
                  <c:v>83</c:v>
                </c:pt>
                <c:pt idx="796">
                  <c:v>68</c:v>
                </c:pt>
                <c:pt idx="797">
                  <c:v>105</c:v>
                </c:pt>
                <c:pt idx="798">
                  <c:v>50</c:v>
                </c:pt>
                <c:pt idx="799">
                  <c:v>80</c:v>
                </c:pt>
                <c:pt idx="800">
                  <c:v>247</c:v>
                </c:pt>
                <c:pt idx="801">
                  <c:v>127</c:v>
                </c:pt>
                <c:pt idx="802">
                  <c:v>250</c:v>
                </c:pt>
                <c:pt idx="803">
                  <c:v>294</c:v>
                </c:pt>
                <c:pt idx="804">
                  <c:v>20</c:v>
                </c:pt>
                <c:pt idx="805">
                  <c:v>108</c:v>
                </c:pt>
                <c:pt idx="806">
                  <c:v>122</c:v>
                </c:pt>
                <c:pt idx="807">
                  <c:v>72</c:v>
                </c:pt>
                <c:pt idx="808">
                  <c:v>239</c:v>
                </c:pt>
                <c:pt idx="809">
                  <c:v>54</c:v>
                </c:pt>
                <c:pt idx="810">
                  <c:v>123</c:v>
                </c:pt>
                <c:pt idx="811">
                  <c:v>154</c:v>
                </c:pt>
                <c:pt idx="812">
                  <c:v>76</c:v>
                </c:pt>
                <c:pt idx="813">
                  <c:v>257</c:v>
                </c:pt>
                <c:pt idx="814">
                  <c:v>161</c:v>
                </c:pt>
                <c:pt idx="815">
                  <c:v>161</c:v>
                </c:pt>
                <c:pt idx="816">
                  <c:v>123</c:v>
                </c:pt>
                <c:pt idx="817">
                  <c:v>108</c:v>
                </c:pt>
                <c:pt idx="818">
                  <c:v>82</c:v>
                </c:pt>
                <c:pt idx="819">
                  <c:v>91</c:v>
                </c:pt>
                <c:pt idx="820">
                  <c:v>90</c:v>
                </c:pt>
                <c:pt idx="821">
                  <c:v>10</c:v>
                </c:pt>
                <c:pt idx="822">
                  <c:v>86</c:v>
                </c:pt>
                <c:pt idx="823">
                  <c:v>79</c:v>
                </c:pt>
                <c:pt idx="824">
                  <c:v>96</c:v>
                </c:pt>
                <c:pt idx="825">
                  <c:v>40</c:v>
                </c:pt>
                <c:pt idx="826">
                  <c:v>80</c:v>
                </c:pt>
                <c:pt idx="827">
                  <c:v>257</c:v>
                </c:pt>
                <c:pt idx="828">
                  <c:v>122</c:v>
                </c:pt>
                <c:pt idx="829">
                  <c:v>86</c:v>
                </c:pt>
                <c:pt idx="830">
                  <c:v>239</c:v>
                </c:pt>
                <c:pt idx="831">
                  <c:v>255</c:v>
                </c:pt>
                <c:pt idx="832">
                  <c:v>25</c:v>
                </c:pt>
                <c:pt idx="833">
                  <c:v>81</c:v>
                </c:pt>
                <c:pt idx="834">
                  <c:v>113</c:v>
                </c:pt>
                <c:pt idx="835">
                  <c:v>75</c:v>
                </c:pt>
                <c:pt idx="836">
                  <c:v>211</c:v>
                </c:pt>
                <c:pt idx="837">
                  <c:v>118</c:v>
                </c:pt>
                <c:pt idx="838">
                  <c:v>173</c:v>
                </c:pt>
                <c:pt idx="839">
                  <c:v>50</c:v>
                </c:pt>
                <c:pt idx="840">
                  <c:v>228</c:v>
                </c:pt>
                <c:pt idx="841">
                  <c:v>181</c:v>
                </c:pt>
                <c:pt idx="842">
                  <c:v>181</c:v>
                </c:pt>
                <c:pt idx="843">
                  <c:v>118</c:v>
                </c:pt>
                <c:pt idx="844">
                  <c:v>81</c:v>
                </c:pt>
                <c:pt idx="845">
                  <c:v>78</c:v>
                </c:pt>
                <c:pt idx="846">
                  <c:v>75</c:v>
                </c:pt>
                <c:pt idx="847">
                  <c:v>102</c:v>
                </c:pt>
                <c:pt idx="848">
                  <c:v>88</c:v>
                </c:pt>
                <c:pt idx="849">
                  <c:v>10</c:v>
                </c:pt>
                <c:pt idx="850">
                  <c:v>77</c:v>
                </c:pt>
                <c:pt idx="851">
                  <c:v>15</c:v>
                </c:pt>
                <c:pt idx="852">
                  <c:v>82</c:v>
                </c:pt>
                <c:pt idx="853">
                  <c:v>94</c:v>
                </c:pt>
                <c:pt idx="854">
                  <c:v>54</c:v>
                </c:pt>
                <c:pt idx="855">
                  <c:v>75</c:v>
                </c:pt>
                <c:pt idx="856">
                  <c:v>228</c:v>
                </c:pt>
                <c:pt idx="857">
                  <c:v>113</c:v>
                </c:pt>
                <c:pt idx="858">
                  <c:v>211</c:v>
                </c:pt>
                <c:pt idx="859">
                  <c:v>245</c:v>
                </c:pt>
                <c:pt idx="860">
                  <c:v>86</c:v>
                </c:pt>
                <c:pt idx="861">
                  <c:v>127</c:v>
                </c:pt>
                <c:pt idx="862">
                  <c:v>67</c:v>
                </c:pt>
                <c:pt idx="863">
                  <c:v>250</c:v>
                </c:pt>
                <c:pt idx="864">
                  <c:v>123</c:v>
                </c:pt>
                <c:pt idx="865">
                  <c:v>224</c:v>
                </c:pt>
                <c:pt idx="866">
                  <c:v>54</c:v>
                </c:pt>
                <c:pt idx="867">
                  <c:v>247</c:v>
                </c:pt>
                <c:pt idx="868">
                  <c:v>153</c:v>
                </c:pt>
                <c:pt idx="869">
                  <c:v>153</c:v>
                </c:pt>
                <c:pt idx="870">
                  <c:v>123</c:v>
                </c:pt>
                <c:pt idx="871">
                  <c:v>86</c:v>
                </c:pt>
                <c:pt idx="872">
                  <c:v>88</c:v>
                </c:pt>
                <c:pt idx="873">
                  <c:v>134</c:v>
                </c:pt>
                <c:pt idx="874">
                  <c:v>81</c:v>
                </c:pt>
                <c:pt idx="875">
                  <c:v>10</c:v>
                </c:pt>
                <c:pt idx="876">
                  <c:v>83</c:v>
                </c:pt>
                <c:pt idx="877">
                  <c:v>68</c:v>
                </c:pt>
                <c:pt idx="878">
                  <c:v>105</c:v>
                </c:pt>
                <c:pt idx="879">
                  <c:v>50</c:v>
                </c:pt>
                <c:pt idx="880">
                  <c:v>80</c:v>
                </c:pt>
                <c:pt idx="881">
                  <c:v>247</c:v>
                </c:pt>
                <c:pt idx="882">
                  <c:v>127</c:v>
                </c:pt>
                <c:pt idx="883">
                  <c:v>250</c:v>
                </c:pt>
                <c:pt idx="884">
                  <c:v>294</c:v>
                </c:pt>
                <c:pt idx="885">
                  <c:v>20</c:v>
                </c:pt>
                <c:pt idx="886">
                  <c:v>154</c:v>
                </c:pt>
                <c:pt idx="887">
                  <c:v>257</c:v>
                </c:pt>
                <c:pt idx="888">
                  <c:v>122</c:v>
                </c:pt>
                <c:pt idx="889">
                  <c:v>260</c:v>
                </c:pt>
                <c:pt idx="890">
                  <c:v>239</c:v>
                </c:pt>
                <c:pt idx="891">
                  <c:v>125</c:v>
                </c:pt>
                <c:pt idx="892">
                  <c:v>108</c:v>
                </c:pt>
                <c:pt idx="893">
                  <c:v>239</c:v>
                </c:pt>
                <c:pt idx="894">
                  <c:v>123</c:v>
                </c:pt>
                <c:pt idx="895">
                  <c:v>43</c:v>
                </c:pt>
                <c:pt idx="896">
                  <c:v>79</c:v>
                </c:pt>
                <c:pt idx="897">
                  <c:v>96</c:v>
                </c:pt>
                <c:pt idx="898">
                  <c:v>161</c:v>
                </c:pt>
                <c:pt idx="899">
                  <c:v>80</c:v>
                </c:pt>
                <c:pt idx="900">
                  <c:v>51</c:v>
                </c:pt>
                <c:pt idx="901">
                  <c:v>65</c:v>
                </c:pt>
                <c:pt idx="902">
                  <c:v>60</c:v>
                </c:pt>
                <c:pt idx="903">
                  <c:v>47</c:v>
                </c:pt>
                <c:pt idx="904">
                  <c:v>68</c:v>
                </c:pt>
                <c:pt idx="905">
                  <c:v>22</c:v>
                </c:pt>
                <c:pt idx="906">
                  <c:v>21</c:v>
                </c:pt>
                <c:pt idx="907">
                  <c:v>103</c:v>
                </c:pt>
                <c:pt idx="908">
                  <c:v>125</c:v>
                </c:pt>
                <c:pt idx="909">
                  <c:v>125</c:v>
                </c:pt>
                <c:pt idx="910">
                  <c:v>154</c:v>
                </c:pt>
                <c:pt idx="911">
                  <c:v>90</c:v>
                </c:pt>
                <c:pt idx="912">
                  <c:v>122</c:v>
                </c:pt>
                <c:pt idx="913">
                  <c:v>86</c:v>
                </c:pt>
                <c:pt idx="914">
                  <c:v>257</c:v>
                </c:pt>
                <c:pt idx="915">
                  <c:v>21</c:v>
                </c:pt>
                <c:pt idx="916">
                  <c:v>239</c:v>
                </c:pt>
                <c:pt idx="917">
                  <c:v>255</c:v>
                </c:pt>
                <c:pt idx="918">
                  <c:v>25</c:v>
                </c:pt>
                <c:pt idx="919">
                  <c:v>173</c:v>
                </c:pt>
                <c:pt idx="920">
                  <c:v>228</c:v>
                </c:pt>
                <c:pt idx="921">
                  <c:v>113</c:v>
                </c:pt>
                <c:pt idx="922">
                  <c:v>249</c:v>
                </c:pt>
                <c:pt idx="923">
                  <c:v>211</c:v>
                </c:pt>
                <c:pt idx="924">
                  <c:v>121</c:v>
                </c:pt>
                <c:pt idx="925">
                  <c:v>81</c:v>
                </c:pt>
                <c:pt idx="926">
                  <c:v>225</c:v>
                </c:pt>
                <c:pt idx="927">
                  <c:v>118</c:v>
                </c:pt>
                <c:pt idx="928">
                  <c:v>82</c:v>
                </c:pt>
                <c:pt idx="929">
                  <c:v>94</c:v>
                </c:pt>
                <c:pt idx="930">
                  <c:v>181</c:v>
                </c:pt>
                <c:pt idx="931">
                  <c:v>69</c:v>
                </c:pt>
                <c:pt idx="932">
                  <c:v>53</c:v>
                </c:pt>
                <c:pt idx="933">
                  <c:v>63</c:v>
                </c:pt>
                <c:pt idx="934">
                  <c:v>15</c:v>
                </c:pt>
                <c:pt idx="935">
                  <c:v>101</c:v>
                </c:pt>
                <c:pt idx="936">
                  <c:v>121</c:v>
                </c:pt>
                <c:pt idx="937">
                  <c:v>130</c:v>
                </c:pt>
                <c:pt idx="938">
                  <c:v>173</c:v>
                </c:pt>
                <c:pt idx="939">
                  <c:v>88</c:v>
                </c:pt>
                <c:pt idx="940">
                  <c:v>113</c:v>
                </c:pt>
                <c:pt idx="941">
                  <c:v>228</c:v>
                </c:pt>
                <c:pt idx="942">
                  <c:v>211</c:v>
                </c:pt>
                <c:pt idx="943">
                  <c:v>78</c:v>
                </c:pt>
                <c:pt idx="944">
                  <c:v>245</c:v>
                </c:pt>
                <c:pt idx="945">
                  <c:v>102</c:v>
                </c:pt>
                <c:pt idx="946">
                  <c:v>224</c:v>
                </c:pt>
                <c:pt idx="947">
                  <c:v>247</c:v>
                </c:pt>
                <c:pt idx="948">
                  <c:v>127</c:v>
                </c:pt>
                <c:pt idx="949">
                  <c:v>279</c:v>
                </c:pt>
                <c:pt idx="950">
                  <c:v>250</c:v>
                </c:pt>
                <c:pt idx="951">
                  <c:v>135</c:v>
                </c:pt>
                <c:pt idx="952">
                  <c:v>86</c:v>
                </c:pt>
                <c:pt idx="953">
                  <c:v>241</c:v>
                </c:pt>
                <c:pt idx="954">
                  <c:v>123</c:v>
                </c:pt>
                <c:pt idx="955">
                  <c:v>68</c:v>
                </c:pt>
                <c:pt idx="956">
                  <c:v>105</c:v>
                </c:pt>
                <c:pt idx="957">
                  <c:v>153</c:v>
                </c:pt>
                <c:pt idx="958">
                  <c:v>80</c:v>
                </c:pt>
                <c:pt idx="959">
                  <c:v>63</c:v>
                </c:pt>
                <c:pt idx="960">
                  <c:v>72</c:v>
                </c:pt>
                <c:pt idx="961">
                  <c:v>16</c:v>
                </c:pt>
                <c:pt idx="962">
                  <c:v>94</c:v>
                </c:pt>
                <c:pt idx="963">
                  <c:v>135</c:v>
                </c:pt>
                <c:pt idx="964">
                  <c:v>115</c:v>
                </c:pt>
                <c:pt idx="965">
                  <c:v>224</c:v>
                </c:pt>
                <c:pt idx="966">
                  <c:v>81</c:v>
                </c:pt>
                <c:pt idx="967">
                  <c:v>127</c:v>
                </c:pt>
                <c:pt idx="968">
                  <c:v>247</c:v>
                </c:pt>
                <c:pt idx="969">
                  <c:v>250</c:v>
                </c:pt>
                <c:pt idx="970">
                  <c:v>88</c:v>
                </c:pt>
                <c:pt idx="971">
                  <c:v>294</c:v>
                </c:pt>
                <c:pt idx="972">
                  <c:v>134</c:v>
                </c:pt>
                <c:pt idx="973">
                  <c:v>20</c:v>
                </c:pt>
                <c:pt idx="974">
                  <c:v>154</c:v>
                </c:pt>
                <c:pt idx="975">
                  <c:v>257</c:v>
                </c:pt>
                <c:pt idx="976">
                  <c:v>122</c:v>
                </c:pt>
                <c:pt idx="977">
                  <c:v>260</c:v>
                </c:pt>
                <c:pt idx="978">
                  <c:v>239</c:v>
                </c:pt>
                <c:pt idx="979">
                  <c:v>125</c:v>
                </c:pt>
                <c:pt idx="980">
                  <c:v>108</c:v>
                </c:pt>
                <c:pt idx="981">
                  <c:v>239</c:v>
                </c:pt>
                <c:pt idx="982">
                  <c:v>123</c:v>
                </c:pt>
                <c:pt idx="983">
                  <c:v>43</c:v>
                </c:pt>
                <c:pt idx="984">
                  <c:v>79</c:v>
                </c:pt>
                <c:pt idx="985">
                  <c:v>96</c:v>
                </c:pt>
                <c:pt idx="986">
                  <c:v>161</c:v>
                </c:pt>
                <c:pt idx="987">
                  <c:v>80</c:v>
                </c:pt>
                <c:pt idx="988">
                  <c:v>51</c:v>
                </c:pt>
                <c:pt idx="989">
                  <c:v>65</c:v>
                </c:pt>
                <c:pt idx="990">
                  <c:v>60</c:v>
                </c:pt>
                <c:pt idx="991">
                  <c:v>47</c:v>
                </c:pt>
                <c:pt idx="992">
                  <c:v>68</c:v>
                </c:pt>
                <c:pt idx="993">
                  <c:v>22</c:v>
                </c:pt>
                <c:pt idx="994">
                  <c:v>21</c:v>
                </c:pt>
                <c:pt idx="995">
                  <c:v>103</c:v>
                </c:pt>
                <c:pt idx="996">
                  <c:v>125</c:v>
                </c:pt>
                <c:pt idx="997">
                  <c:v>125</c:v>
                </c:pt>
                <c:pt idx="998">
                  <c:v>154</c:v>
                </c:pt>
                <c:pt idx="999">
                  <c:v>90</c:v>
                </c:pt>
                <c:pt idx="1000">
                  <c:v>122</c:v>
                </c:pt>
                <c:pt idx="1001">
                  <c:v>86</c:v>
                </c:pt>
                <c:pt idx="1002">
                  <c:v>257</c:v>
                </c:pt>
                <c:pt idx="1003">
                  <c:v>21</c:v>
                </c:pt>
                <c:pt idx="1004">
                  <c:v>239</c:v>
                </c:pt>
                <c:pt idx="1005">
                  <c:v>255</c:v>
                </c:pt>
                <c:pt idx="1006">
                  <c:v>25</c:v>
                </c:pt>
                <c:pt idx="1007">
                  <c:v>173</c:v>
                </c:pt>
                <c:pt idx="1008">
                  <c:v>228</c:v>
                </c:pt>
                <c:pt idx="1009">
                  <c:v>113</c:v>
                </c:pt>
                <c:pt idx="1010">
                  <c:v>249</c:v>
                </c:pt>
                <c:pt idx="1011">
                  <c:v>211</c:v>
                </c:pt>
                <c:pt idx="1012">
                  <c:v>121</c:v>
                </c:pt>
                <c:pt idx="1013">
                  <c:v>81</c:v>
                </c:pt>
                <c:pt idx="1014">
                  <c:v>225</c:v>
                </c:pt>
                <c:pt idx="1015">
                  <c:v>118</c:v>
                </c:pt>
                <c:pt idx="1016">
                  <c:v>82</c:v>
                </c:pt>
                <c:pt idx="1017">
                  <c:v>94</c:v>
                </c:pt>
                <c:pt idx="1018">
                  <c:v>181</c:v>
                </c:pt>
                <c:pt idx="1019">
                  <c:v>69</c:v>
                </c:pt>
                <c:pt idx="1020">
                  <c:v>53</c:v>
                </c:pt>
                <c:pt idx="1021">
                  <c:v>63</c:v>
                </c:pt>
                <c:pt idx="1022">
                  <c:v>15</c:v>
                </c:pt>
                <c:pt idx="1023">
                  <c:v>101</c:v>
                </c:pt>
                <c:pt idx="1024">
                  <c:v>121</c:v>
                </c:pt>
                <c:pt idx="1025">
                  <c:v>130</c:v>
                </c:pt>
                <c:pt idx="1026">
                  <c:v>173</c:v>
                </c:pt>
                <c:pt idx="1027">
                  <c:v>88</c:v>
                </c:pt>
                <c:pt idx="1028">
                  <c:v>113</c:v>
                </c:pt>
                <c:pt idx="1029">
                  <c:v>228</c:v>
                </c:pt>
                <c:pt idx="1030">
                  <c:v>211</c:v>
                </c:pt>
                <c:pt idx="1031">
                  <c:v>78</c:v>
                </c:pt>
                <c:pt idx="1032">
                  <c:v>245</c:v>
                </c:pt>
                <c:pt idx="1033">
                  <c:v>102</c:v>
                </c:pt>
                <c:pt idx="1034">
                  <c:v>224</c:v>
                </c:pt>
                <c:pt idx="1035">
                  <c:v>247</c:v>
                </c:pt>
                <c:pt idx="1036">
                  <c:v>127</c:v>
                </c:pt>
                <c:pt idx="1037">
                  <c:v>279</c:v>
                </c:pt>
                <c:pt idx="1038">
                  <c:v>250</c:v>
                </c:pt>
                <c:pt idx="1039">
                  <c:v>135</c:v>
                </c:pt>
                <c:pt idx="1040">
                  <c:v>86</c:v>
                </c:pt>
                <c:pt idx="1041">
                  <c:v>241</c:v>
                </c:pt>
                <c:pt idx="1042">
                  <c:v>123</c:v>
                </c:pt>
                <c:pt idx="1043">
                  <c:v>68</c:v>
                </c:pt>
                <c:pt idx="1044">
                  <c:v>105</c:v>
                </c:pt>
                <c:pt idx="1045">
                  <c:v>153</c:v>
                </c:pt>
                <c:pt idx="1046">
                  <c:v>80</c:v>
                </c:pt>
                <c:pt idx="1047">
                  <c:v>63</c:v>
                </c:pt>
                <c:pt idx="1048">
                  <c:v>72</c:v>
                </c:pt>
                <c:pt idx="1049">
                  <c:v>16</c:v>
                </c:pt>
                <c:pt idx="1050">
                  <c:v>94</c:v>
                </c:pt>
                <c:pt idx="1051">
                  <c:v>135</c:v>
                </c:pt>
                <c:pt idx="1052">
                  <c:v>115</c:v>
                </c:pt>
                <c:pt idx="1053">
                  <c:v>224</c:v>
                </c:pt>
                <c:pt idx="1054">
                  <c:v>81</c:v>
                </c:pt>
                <c:pt idx="1055">
                  <c:v>127</c:v>
                </c:pt>
                <c:pt idx="1056">
                  <c:v>247</c:v>
                </c:pt>
                <c:pt idx="1057">
                  <c:v>250</c:v>
                </c:pt>
                <c:pt idx="1058">
                  <c:v>88</c:v>
                </c:pt>
                <c:pt idx="1059">
                  <c:v>294</c:v>
                </c:pt>
                <c:pt idx="1060">
                  <c:v>134</c:v>
                </c:pt>
                <c:pt idx="1061">
                  <c:v>20</c:v>
                </c:pt>
              </c:numCache>
            </c:numRef>
          </c:yVal>
          <c:smooth val="0"/>
          <c:extLst>
            <c:ext xmlns:c16="http://schemas.microsoft.com/office/drawing/2014/chart" uri="{C3380CC4-5D6E-409C-BE32-E72D297353CC}">
              <c16:uniqueId val="{00000001-3B54-422C-B44F-79A187C1AF9F}"/>
            </c:ext>
          </c:extLst>
        </c:ser>
        <c:dLbls>
          <c:showLegendKey val="0"/>
          <c:showVal val="0"/>
          <c:showCatName val="0"/>
          <c:showSerName val="0"/>
          <c:showPercent val="0"/>
          <c:showBubbleSize val="0"/>
        </c:dLbls>
        <c:axId val="1633676448"/>
        <c:axId val="1633670208"/>
      </c:scatterChart>
      <c:valAx>
        <c:axId val="163367644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633670208"/>
        <c:crosses val="autoZero"/>
        <c:crossBetween val="midCat"/>
      </c:valAx>
      <c:valAx>
        <c:axId val="1633670208"/>
        <c:scaling>
          <c:orientation val="minMax"/>
        </c:scaling>
        <c:delete val="0"/>
        <c:axPos val="l"/>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crossAx val="16336764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rgbClr val="D3A77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D3A77B"/>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ome!A1"/><Relationship Id="rId13" Type="http://schemas.openxmlformats.org/officeDocument/2006/relationships/hyperlink" Target="#'Sales &amp; Profit analysis'!A1"/><Relationship Id="rId18" Type="http://schemas.openxmlformats.org/officeDocument/2006/relationships/image" Target="../media/image14.svg"/><Relationship Id="rId26" Type="http://schemas.openxmlformats.org/officeDocument/2006/relationships/image" Target="../media/image19.svg"/><Relationship Id="rId3" Type="http://schemas.openxmlformats.org/officeDocument/2006/relationships/image" Target="../media/image3.emf"/><Relationship Id="rId21" Type="http://schemas.openxmlformats.org/officeDocument/2006/relationships/hyperlink" Target="#'General View'!A1"/><Relationship Id="rId7" Type="http://schemas.openxmlformats.org/officeDocument/2006/relationships/image" Target="../media/image7.emf"/><Relationship Id="rId12" Type="http://schemas.openxmlformats.org/officeDocument/2006/relationships/hyperlink" Target="https://www.alamy.com/cafe-coffee-day-logo-on-a-wooden-wall-a-popular-coffee-chain-in-india-image329128325.html" TargetMode="External"/><Relationship Id="rId17" Type="http://schemas.openxmlformats.org/officeDocument/2006/relationships/image" Target="../media/image13.png"/><Relationship Id="rId25" Type="http://schemas.openxmlformats.org/officeDocument/2006/relationships/image" Target="../media/image18.png"/><Relationship Id="rId2" Type="http://schemas.openxmlformats.org/officeDocument/2006/relationships/image" Target="../media/image2.emf"/><Relationship Id="rId16" Type="http://schemas.openxmlformats.org/officeDocument/2006/relationships/hyperlink" Target="#'Profit &amp; COGS Analysis'!A1"/><Relationship Id="rId20" Type="http://schemas.openxmlformats.org/officeDocument/2006/relationships/hyperlink" Target="https://startupstorymedia.com/scaler-ed-tech-firm-obtained-applied-roots-online-learning-platform-for-50-million/" TargetMode="External"/><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0.jpeg"/><Relationship Id="rId24" Type="http://schemas.openxmlformats.org/officeDocument/2006/relationships/hyperlink" Target="#'Performance Analysis'!A1"/><Relationship Id="rId5" Type="http://schemas.openxmlformats.org/officeDocument/2006/relationships/image" Target="../media/image5.emf"/><Relationship Id="rId15" Type="http://schemas.openxmlformats.org/officeDocument/2006/relationships/image" Target="../media/image12.svg"/><Relationship Id="rId23" Type="http://schemas.openxmlformats.org/officeDocument/2006/relationships/image" Target="../media/image17.svg"/><Relationship Id="rId10" Type="http://schemas.openxmlformats.org/officeDocument/2006/relationships/image" Target="../media/image9.svg"/><Relationship Id="rId19" Type="http://schemas.openxmlformats.org/officeDocument/2006/relationships/image" Target="../media/image15.jpeg"/><Relationship Id="rId4" Type="http://schemas.openxmlformats.org/officeDocument/2006/relationships/image" Target="../media/image4.emf"/><Relationship Id="rId9" Type="http://schemas.openxmlformats.org/officeDocument/2006/relationships/image" Target="../media/image8.png"/><Relationship Id="rId14" Type="http://schemas.openxmlformats.org/officeDocument/2006/relationships/image" Target="../media/image11.png"/><Relationship Id="rId22" Type="http://schemas.openxmlformats.org/officeDocument/2006/relationships/image" Target="../media/image16.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hyperlink" Target="https://startupstorymedia.com/scaler-ed-tech-firm-obtained-applied-roots-online-learning-platform-for-50-million/" TargetMode="External"/><Relationship Id="rId18" Type="http://schemas.openxmlformats.org/officeDocument/2006/relationships/image" Target="../media/image18.png"/><Relationship Id="rId3" Type="http://schemas.openxmlformats.org/officeDocument/2006/relationships/image" Target="../media/image9.svg"/><Relationship Id="rId21" Type="http://schemas.openxmlformats.org/officeDocument/2006/relationships/chart" Target="../charts/chart2.xml"/><Relationship Id="rId7" Type="http://schemas.openxmlformats.org/officeDocument/2006/relationships/image" Target="../media/image11.png"/><Relationship Id="rId12" Type="http://schemas.openxmlformats.org/officeDocument/2006/relationships/image" Target="../media/image15.jpeg"/><Relationship Id="rId17" Type="http://schemas.openxmlformats.org/officeDocument/2006/relationships/hyperlink" Target="#'Performance Analysis'!A1"/><Relationship Id="rId2" Type="http://schemas.openxmlformats.org/officeDocument/2006/relationships/image" Target="../media/image8.png"/><Relationship Id="rId16" Type="http://schemas.openxmlformats.org/officeDocument/2006/relationships/image" Target="../media/image17.svg"/><Relationship Id="rId20" Type="http://schemas.openxmlformats.org/officeDocument/2006/relationships/chart" Target="../charts/chart1.xml"/><Relationship Id="rId1" Type="http://schemas.openxmlformats.org/officeDocument/2006/relationships/hyperlink" Target="#Home!A1"/><Relationship Id="rId6" Type="http://schemas.openxmlformats.org/officeDocument/2006/relationships/hyperlink" Target="#'Sales &amp; Profit analysis'!A1"/><Relationship Id="rId11" Type="http://schemas.openxmlformats.org/officeDocument/2006/relationships/image" Target="../media/image14.svg"/><Relationship Id="rId5" Type="http://schemas.openxmlformats.org/officeDocument/2006/relationships/hyperlink" Target="https://www.alamy.com/cafe-coffee-day-logo-on-a-wooden-wall-a-popular-coffee-chain-in-india-image329128325.html" TargetMode="External"/><Relationship Id="rId15" Type="http://schemas.openxmlformats.org/officeDocument/2006/relationships/image" Target="../media/image16.png"/><Relationship Id="rId10" Type="http://schemas.openxmlformats.org/officeDocument/2006/relationships/image" Target="../media/image13.png"/><Relationship Id="rId19" Type="http://schemas.openxmlformats.org/officeDocument/2006/relationships/image" Target="../media/image19.svg"/><Relationship Id="rId4" Type="http://schemas.openxmlformats.org/officeDocument/2006/relationships/image" Target="../media/image10.jpeg"/><Relationship Id="rId9" Type="http://schemas.openxmlformats.org/officeDocument/2006/relationships/hyperlink" Target="#'Profit &amp; COGS Analysis'!A1"/><Relationship Id="rId14" Type="http://schemas.openxmlformats.org/officeDocument/2006/relationships/hyperlink" Target="#'General View'!A1"/></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5.jpeg"/><Relationship Id="rId18" Type="http://schemas.openxmlformats.org/officeDocument/2006/relationships/hyperlink" Target="#'Performance Analysis'!A1"/><Relationship Id="rId3" Type="http://schemas.openxmlformats.org/officeDocument/2006/relationships/image" Target="../media/image8.png"/><Relationship Id="rId21" Type="http://schemas.openxmlformats.org/officeDocument/2006/relationships/chart" Target="../charts/chart4.xml"/><Relationship Id="rId7" Type="http://schemas.openxmlformats.org/officeDocument/2006/relationships/hyperlink" Target="#'Sales &amp; Profit analysis'!A1"/><Relationship Id="rId12" Type="http://schemas.openxmlformats.org/officeDocument/2006/relationships/image" Target="../media/image14.svg"/><Relationship Id="rId17" Type="http://schemas.openxmlformats.org/officeDocument/2006/relationships/image" Target="../media/image17.svg"/><Relationship Id="rId2" Type="http://schemas.openxmlformats.org/officeDocument/2006/relationships/hyperlink" Target="#Home!A1"/><Relationship Id="rId16" Type="http://schemas.openxmlformats.org/officeDocument/2006/relationships/image" Target="../media/image16.png"/><Relationship Id="rId20" Type="http://schemas.openxmlformats.org/officeDocument/2006/relationships/image" Target="../media/image19.svg"/><Relationship Id="rId1" Type="http://schemas.openxmlformats.org/officeDocument/2006/relationships/chart" Target="../charts/chart3.xml"/><Relationship Id="rId6" Type="http://schemas.openxmlformats.org/officeDocument/2006/relationships/hyperlink" Target="https://www.alamy.com/cafe-coffee-day-logo-on-a-wooden-wall-a-popular-coffee-chain-in-india-image329128325.html" TargetMode="External"/><Relationship Id="rId11" Type="http://schemas.openxmlformats.org/officeDocument/2006/relationships/image" Target="../media/image13.png"/><Relationship Id="rId5" Type="http://schemas.openxmlformats.org/officeDocument/2006/relationships/image" Target="../media/image10.jpeg"/><Relationship Id="rId15" Type="http://schemas.openxmlformats.org/officeDocument/2006/relationships/hyperlink" Target="#'General View'!A1"/><Relationship Id="rId10" Type="http://schemas.openxmlformats.org/officeDocument/2006/relationships/hyperlink" Target="#'Profit &amp; COGS Analysis'!A1"/><Relationship Id="rId19" Type="http://schemas.openxmlformats.org/officeDocument/2006/relationships/image" Target="../media/image18.png"/><Relationship Id="rId4" Type="http://schemas.openxmlformats.org/officeDocument/2006/relationships/image" Target="../media/image9.svg"/><Relationship Id="rId9" Type="http://schemas.openxmlformats.org/officeDocument/2006/relationships/image" Target="../media/image12.svg"/><Relationship Id="rId14" Type="http://schemas.openxmlformats.org/officeDocument/2006/relationships/hyperlink" Target="https://startupstorymedia.com/scaler-ed-tech-firm-obtained-applied-roots-online-learning-platform-for-50-million/"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alamy.com/cafe-coffee-day-logo-on-a-wooden-wall-a-popular-coffee-chain-in-india-image329128325.html" TargetMode="External"/><Relationship Id="rId13" Type="http://schemas.openxmlformats.org/officeDocument/2006/relationships/image" Target="../media/image13.png"/><Relationship Id="rId18" Type="http://schemas.openxmlformats.org/officeDocument/2006/relationships/image" Target="../media/image16.png"/><Relationship Id="rId3" Type="http://schemas.openxmlformats.org/officeDocument/2006/relationships/chart" Target="../charts/chart7.xml"/><Relationship Id="rId21" Type="http://schemas.openxmlformats.org/officeDocument/2006/relationships/image" Target="../media/image18.png"/><Relationship Id="rId7" Type="http://schemas.openxmlformats.org/officeDocument/2006/relationships/image" Target="../media/image10.jpeg"/><Relationship Id="rId12" Type="http://schemas.openxmlformats.org/officeDocument/2006/relationships/hyperlink" Target="#'Profit &amp; COGS Analysis'!A1"/><Relationship Id="rId17" Type="http://schemas.openxmlformats.org/officeDocument/2006/relationships/hyperlink" Target="#'General View'!A1"/><Relationship Id="rId2" Type="http://schemas.openxmlformats.org/officeDocument/2006/relationships/chart" Target="../charts/chart6.xml"/><Relationship Id="rId16" Type="http://schemas.openxmlformats.org/officeDocument/2006/relationships/hyperlink" Target="https://startupstorymedia.com/scaler-ed-tech-firm-obtained-applied-roots-online-learning-platform-for-50-million/" TargetMode="External"/><Relationship Id="rId20" Type="http://schemas.openxmlformats.org/officeDocument/2006/relationships/hyperlink" Target="#'Performance Analysis'!A1"/><Relationship Id="rId1" Type="http://schemas.openxmlformats.org/officeDocument/2006/relationships/chart" Target="../charts/chart5.xml"/><Relationship Id="rId6" Type="http://schemas.openxmlformats.org/officeDocument/2006/relationships/image" Target="../media/image9.svg"/><Relationship Id="rId11" Type="http://schemas.openxmlformats.org/officeDocument/2006/relationships/image" Target="../media/image12.svg"/><Relationship Id="rId5" Type="http://schemas.openxmlformats.org/officeDocument/2006/relationships/image" Target="../media/image8.png"/><Relationship Id="rId15" Type="http://schemas.openxmlformats.org/officeDocument/2006/relationships/image" Target="../media/image15.jpeg"/><Relationship Id="rId10" Type="http://schemas.openxmlformats.org/officeDocument/2006/relationships/image" Target="../media/image11.png"/><Relationship Id="rId19" Type="http://schemas.openxmlformats.org/officeDocument/2006/relationships/image" Target="../media/image17.svg"/><Relationship Id="rId4" Type="http://schemas.openxmlformats.org/officeDocument/2006/relationships/hyperlink" Target="#Home!A1"/><Relationship Id="rId9" Type="http://schemas.openxmlformats.org/officeDocument/2006/relationships/hyperlink" Target="#'Sales &amp; Profit analysis'!A1"/><Relationship Id="rId14" Type="http://schemas.openxmlformats.org/officeDocument/2006/relationships/image" Target="../media/image14.svg"/><Relationship Id="rId22" Type="http://schemas.openxmlformats.org/officeDocument/2006/relationships/image" Target="../media/image19.svg"/></Relationships>
</file>

<file path=xl/drawings/_rels/drawing5.xml.rels><?xml version="1.0" encoding="UTF-8" standalone="yes"?>
<Relationships xmlns="http://schemas.openxmlformats.org/package/2006/relationships"><Relationship Id="rId13" Type="http://schemas.openxmlformats.org/officeDocument/2006/relationships/image" Target="../media/image28.svg"/><Relationship Id="rId18" Type="http://schemas.openxmlformats.org/officeDocument/2006/relationships/image" Target="../media/image14.svg"/><Relationship Id="rId26" Type="http://schemas.openxmlformats.org/officeDocument/2006/relationships/image" Target="../media/image11.png"/><Relationship Id="rId39" Type="http://schemas.openxmlformats.org/officeDocument/2006/relationships/hyperlink" Target="https://kaysix.fr/portfolio" TargetMode="External"/><Relationship Id="rId21" Type="http://schemas.openxmlformats.org/officeDocument/2006/relationships/image" Target="../media/image17.svg"/><Relationship Id="rId34" Type="http://schemas.openxmlformats.org/officeDocument/2006/relationships/hyperlink" Target="#insights!A1"/><Relationship Id="rId7" Type="http://schemas.openxmlformats.org/officeDocument/2006/relationships/image" Target="../media/image24.svg"/><Relationship Id="rId12" Type="http://schemas.openxmlformats.org/officeDocument/2006/relationships/image" Target="../media/image27.png"/><Relationship Id="rId17" Type="http://schemas.openxmlformats.org/officeDocument/2006/relationships/image" Target="../media/image13.png"/><Relationship Id="rId25" Type="http://schemas.openxmlformats.org/officeDocument/2006/relationships/hyperlink" Target="#'Sales &amp; Profit analysis'!A1"/><Relationship Id="rId33" Type="http://schemas.openxmlformats.org/officeDocument/2006/relationships/image" Target="../media/image19.svg"/><Relationship Id="rId38" Type="http://schemas.openxmlformats.org/officeDocument/2006/relationships/image" Target="../media/image36.png"/><Relationship Id="rId2" Type="http://schemas.openxmlformats.org/officeDocument/2006/relationships/hyperlink" Target="https://feedingtrends.com/cafe-coffee-day-ccd-facts-brand-story-business-countries-marketing" TargetMode="External"/><Relationship Id="rId16" Type="http://schemas.openxmlformats.org/officeDocument/2006/relationships/hyperlink" Target="#'Profit &amp; COGS Analysis'!A1"/><Relationship Id="rId20" Type="http://schemas.openxmlformats.org/officeDocument/2006/relationships/image" Target="../media/image16.png"/><Relationship Id="rId29" Type="http://schemas.openxmlformats.org/officeDocument/2006/relationships/image" Target="../media/image32.png"/><Relationship Id="rId1" Type="http://schemas.openxmlformats.org/officeDocument/2006/relationships/image" Target="../media/image20.jpg"/><Relationship Id="rId6" Type="http://schemas.openxmlformats.org/officeDocument/2006/relationships/image" Target="../media/image23.png"/><Relationship Id="rId11" Type="http://schemas.openxmlformats.org/officeDocument/2006/relationships/hyperlink" Target="https://github.com/Suvetha-Bharath" TargetMode="External"/><Relationship Id="rId24" Type="http://schemas.openxmlformats.org/officeDocument/2006/relationships/image" Target="../media/image31.svg"/><Relationship Id="rId32" Type="http://schemas.openxmlformats.org/officeDocument/2006/relationships/image" Target="../media/image18.png"/><Relationship Id="rId37" Type="http://schemas.openxmlformats.org/officeDocument/2006/relationships/hyperlink" Target="https://www.datascienceportfol.io/suvethabharath20" TargetMode="External"/><Relationship Id="rId5" Type="http://schemas.openxmlformats.org/officeDocument/2006/relationships/hyperlink" Target="https://www.linkedin.com/in/suvetha-bharath-a96340273/" TargetMode="External"/><Relationship Id="rId15" Type="http://schemas.openxmlformats.org/officeDocument/2006/relationships/hyperlink" Target="https://startupstorymedia.com/scaler-ed-tech-firm-obtained-applied-roots-online-learning-platform-for-50-million/" TargetMode="External"/><Relationship Id="rId23" Type="http://schemas.openxmlformats.org/officeDocument/2006/relationships/image" Target="../media/image30.png"/><Relationship Id="rId28" Type="http://schemas.openxmlformats.org/officeDocument/2006/relationships/hyperlink" Target="#Recommendations!A1"/><Relationship Id="rId36" Type="http://schemas.openxmlformats.org/officeDocument/2006/relationships/image" Target="../media/image35.svg"/><Relationship Id="rId10" Type="http://schemas.openxmlformats.org/officeDocument/2006/relationships/image" Target="../media/image26.svg"/><Relationship Id="rId19" Type="http://schemas.openxmlformats.org/officeDocument/2006/relationships/hyperlink" Target="#'General View'!A1"/><Relationship Id="rId31" Type="http://schemas.openxmlformats.org/officeDocument/2006/relationships/hyperlink" Target="#'Performance Analysis'!A1"/><Relationship Id="rId4" Type="http://schemas.openxmlformats.org/officeDocument/2006/relationships/image" Target="../media/image22.svg"/><Relationship Id="rId9" Type="http://schemas.openxmlformats.org/officeDocument/2006/relationships/image" Target="../media/image25.png"/><Relationship Id="rId14" Type="http://schemas.openxmlformats.org/officeDocument/2006/relationships/image" Target="../media/image29.jpeg"/><Relationship Id="rId22" Type="http://schemas.openxmlformats.org/officeDocument/2006/relationships/hyperlink" Target="#info!A1"/><Relationship Id="rId27" Type="http://schemas.openxmlformats.org/officeDocument/2006/relationships/image" Target="../media/image12.svg"/><Relationship Id="rId30" Type="http://schemas.openxmlformats.org/officeDocument/2006/relationships/image" Target="../media/image33.svg"/><Relationship Id="rId35" Type="http://schemas.openxmlformats.org/officeDocument/2006/relationships/image" Target="../media/image34.png"/><Relationship Id="rId8" Type="http://schemas.openxmlformats.org/officeDocument/2006/relationships/hyperlink" Target="mailto:mailtosuvethabharath20@gmail.com" TargetMode="External"/><Relationship Id="rId3" Type="http://schemas.openxmlformats.org/officeDocument/2006/relationships/image" Target="../media/image21.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hyperlink" Target="https://startupstorymedia.com/scaler-ed-tech-firm-obtained-applied-roots-online-learning-platform-for-50-million/" TargetMode="External"/><Relationship Id="rId18" Type="http://schemas.openxmlformats.org/officeDocument/2006/relationships/image" Target="../media/image18.png"/><Relationship Id="rId3" Type="http://schemas.openxmlformats.org/officeDocument/2006/relationships/image" Target="../media/image9.svg"/><Relationship Id="rId21" Type="http://schemas.openxmlformats.org/officeDocument/2006/relationships/image" Target="../media/image37.png"/><Relationship Id="rId7" Type="http://schemas.openxmlformats.org/officeDocument/2006/relationships/image" Target="../media/image11.png"/><Relationship Id="rId12" Type="http://schemas.openxmlformats.org/officeDocument/2006/relationships/image" Target="../media/image15.jpeg"/><Relationship Id="rId17" Type="http://schemas.openxmlformats.org/officeDocument/2006/relationships/hyperlink" Target="#'Performance Analysis'!A1"/><Relationship Id="rId2" Type="http://schemas.openxmlformats.org/officeDocument/2006/relationships/image" Target="../media/image8.png"/><Relationship Id="rId16" Type="http://schemas.openxmlformats.org/officeDocument/2006/relationships/image" Target="../media/image17.svg"/><Relationship Id="rId20" Type="http://schemas.openxmlformats.org/officeDocument/2006/relationships/hyperlink" Target="#insights!A1"/><Relationship Id="rId1" Type="http://schemas.openxmlformats.org/officeDocument/2006/relationships/hyperlink" Target="#Home!A1"/><Relationship Id="rId6" Type="http://schemas.openxmlformats.org/officeDocument/2006/relationships/hyperlink" Target="#'Sales &amp; Profit analysis'!A1"/><Relationship Id="rId11" Type="http://schemas.openxmlformats.org/officeDocument/2006/relationships/image" Target="../media/image14.svg"/><Relationship Id="rId5" Type="http://schemas.openxmlformats.org/officeDocument/2006/relationships/hyperlink" Target="https://www.alamy.com/cafe-coffee-day-logo-on-a-wooden-wall-a-popular-coffee-chain-in-india-image329128325.html" TargetMode="External"/><Relationship Id="rId15" Type="http://schemas.openxmlformats.org/officeDocument/2006/relationships/image" Target="../media/image16.png"/><Relationship Id="rId10" Type="http://schemas.openxmlformats.org/officeDocument/2006/relationships/image" Target="../media/image13.png"/><Relationship Id="rId19" Type="http://schemas.openxmlformats.org/officeDocument/2006/relationships/image" Target="../media/image19.svg"/><Relationship Id="rId4" Type="http://schemas.openxmlformats.org/officeDocument/2006/relationships/image" Target="../media/image10.jpeg"/><Relationship Id="rId9" Type="http://schemas.openxmlformats.org/officeDocument/2006/relationships/hyperlink" Target="#'Profit &amp; COGS Analysis'!A1"/><Relationship Id="rId14" Type="http://schemas.openxmlformats.org/officeDocument/2006/relationships/hyperlink" Target="#'General View'!A1"/><Relationship Id="rId22" Type="http://schemas.openxmlformats.org/officeDocument/2006/relationships/hyperlink" Target="https://freepngimg.com/png/24745-right-arrow-photo"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hyperlink" Target="https://startupstorymedia.com/scaler-ed-tech-firm-obtained-applied-roots-online-learning-platform-for-50-million/" TargetMode="External"/><Relationship Id="rId18" Type="http://schemas.openxmlformats.org/officeDocument/2006/relationships/image" Target="../media/image18.png"/><Relationship Id="rId3" Type="http://schemas.openxmlformats.org/officeDocument/2006/relationships/image" Target="../media/image9.svg"/><Relationship Id="rId21" Type="http://schemas.openxmlformats.org/officeDocument/2006/relationships/image" Target="../media/image37.png"/><Relationship Id="rId7" Type="http://schemas.openxmlformats.org/officeDocument/2006/relationships/image" Target="../media/image11.png"/><Relationship Id="rId12" Type="http://schemas.openxmlformats.org/officeDocument/2006/relationships/image" Target="../media/image15.jpeg"/><Relationship Id="rId17" Type="http://schemas.openxmlformats.org/officeDocument/2006/relationships/hyperlink" Target="#'Performance Analysis'!A1"/><Relationship Id="rId2" Type="http://schemas.openxmlformats.org/officeDocument/2006/relationships/image" Target="../media/image8.png"/><Relationship Id="rId16" Type="http://schemas.openxmlformats.org/officeDocument/2006/relationships/image" Target="../media/image17.svg"/><Relationship Id="rId20" Type="http://schemas.openxmlformats.org/officeDocument/2006/relationships/hyperlink" Target="#Recommendations!A1"/><Relationship Id="rId1" Type="http://schemas.openxmlformats.org/officeDocument/2006/relationships/hyperlink" Target="#Home!A1"/><Relationship Id="rId6" Type="http://schemas.openxmlformats.org/officeDocument/2006/relationships/hyperlink" Target="#'Sales &amp; Profit analysis'!A1"/><Relationship Id="rId11" Type="http://schemas.openxmlformats.org/officeDocument/2006/relationships/image" Target="../media/image14.svg"/><Relationship Id="rId5" Type="http://schemas.openxmlformats.org/officeDocument/2006/relationships/hyperlink" Target="https://www.alamy.com/cafe-coffee-day-logo-on-a-wooden-wall-a-popular-coffee-chain-in-india-image329128325.html" TargetMode="External"/><Relationship Id="rId15" Type="http://schemas.openxmlformats.org/officeDocument/2006/relationships/image" Target="../media/image16.png"/><Relationship Id="rId10" Type="http://schemas.openxmlformats.org/officeDocument/2006/relationships/image" Target="../media/image13.png"/><Relationship Id="rId19" Type="http://schemas.openxmlformats.org/officeDocument/2006/relationships/image" Target="../media/image19.svg"/><Relationship Id="rId4" Type="http://schemas.openxmlformats.org/officeDocument/2006/relationships/image" Target="../media/image10.jpeg"/><Relationship Id="rId9" Type="http://schemas.openxmlformats.org/officeDocument/2006/relationships/hyperlink" Target="#'Profit &amp; COGS Analysis'!A1"/><Relationship Id="rId14" Type="http://schemas.openxmlformats.org/officeDocument/2006/relationships/hyperlink" Target="#'General View'!A1"/><Relationship Id="rId22" Type="http://schemas.openxmlformats.org/officeDocument/2006/relationships/hyperlink" Target="https://freepngimg.com/png/24745-right-arrow-photo" TargetMode="External"/></Relationships>
</file>

<file path=xl/drawings/_rels/drawing8.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hyperlink" Target="https://startupstorymedia.com/scaler-ed-tech-firm-obtained-applied-roots-online-learning-platform-for-50-million/" TargetMode="External"/><Relationship Id="rId18" Type="http://schemas.openxmlformats.org/officeDocument/2006/relationships/image" Target="../media/image18.png"/><Relationship Id="rId3" Type="http://schemas.openxmlformats.org/officeDocument/2006/relationships/image" Target="../media/image9.svg"/><Relationship Id="rId21" Type="http://schemas.openxmlformats.org/officeDocument/2006/relationships/image" Target="../media/image37.png"/><Relationship Id="rId7" Type="http://schemas.openxmlformats.org/officeDocument/2006/relationships/image" Target="../media/image11.png"/><Relationship Id="rId12" Type="http://schemas.openxmlformats.org/officeDocument/2006/relationships/image" Target="../media/image15.jpeg"/><Relationship Id="rId17" Type="http://schemas.openxmlformats.org/officeDocument/2006/relationships/hyperlink" Target="#'Performance Analysis'!A1"/><Relationship Id="rId2" Type="http://schemas.openxmlformats.org/officeDocument/2006/relationships/image" Target="../media/image8.png"/><Relationship Id="rId16" Type="http://schemas.openxmlformats.org/officeDocument/2006/relationships/image" Target="../media/image17.svg"/><Relationship Id="rId20" Type="http://schemas.openxmlformats.org/officeDocument/2006/relationships/hyperlink" Target="#Ty!A1"/><Relationship Id="rId1" Type="http://schemas.openxmlformats.org/officeDocument/2006/relationships/hyperlink" Target="#Home!A1"/><Relationship Id="rId6" Type="http://schemas.openxmlformats.org/officeDocument/2006/relationships/hyperlink" Target="#'Sales &amp; Profit analysis'!A1"/><Relationship Id="rId11" Type="http://schemas.openxmlformats.org/officeDocument/2006/relationships/image" Target="../media/image14.svg"/><Relationship Id="rId5" Type="http://schemas.openxmlformats.org/officeDocument/2006/relationships/hyperlink" Target="https://www.alamy.com/cafe-coffee-day-logo-on-a-wooden-wall-a-popular-coffee-chain-in-india-image329128325.html" TargetMode="External"/><Relationship Id="rId15" Type="http://schemas.openxmlformats.org/officeDocument/2006/relationships/image" Target="../media/image16.png"/><Relationship Id="rId10" Type="http://schemas.openxmlformats.org/officeDocument/2006/relationships/image" Target="../media/image13.png"/><Relationship Id="rId19" Type="http://schemas.openxmlformats.org/officeDocument/2006/relationships/image" Target="../media/image19.svg"/><Relationship Id="rId4" Type="http://schemas.openxmlformats.org/officeDocument/2006/relationships/image" Target="../media/image10.jpeg"/><Relationship Id="rId9" Type="http://schemas.openxmlformats.org/officeDocument/2006/relationships/hyperlink" Target="#'Profit &amp; COGS Analysis'!A1"/><Relationship Id="rId14" Type="http://schemas.openxmlformats.org/officeDocument/2006/relationships/hyperlink" Target="#'General View'!A1"/><Relationship Id="rId22" Type="http://schemas.openxmlformats.org/officeDocument/2006/relationships/hyperlink" Target="https://freepngimg.com/png/24745-right-arrow-photo" TargetMode="External"/></Relationships>
</file>

<file path=xl/drawings/_rels/drawing9.xml.rels><?xml version="1.0" encoding="UTF-8" standalone="yes"?>
<Relationships xmlns="http://schemas.openxmlformats.org/package/2006/relationships"><Relationship Id="rId2" Type="http://schemas.openxmlformats.org/officeDocument/2006/relationships/hyperlink" Target="https://www.thehindubusinessline.com/companies/caf%C3%A9-coffee-day-still-brewing-losses-and-at-cross-roads/article67135246.ece" TargetMode="External"/><Relationship Id="rId1" Type="http://schemas.openxmlformats.org/officeDocument/2006/relationships/image" Target="../media/image38.jpeg"/></Relationships>
</file>

<file path=xl/drawings/_rels/drawing10.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xdr:col>
      <xdr:colOff>163286</xdr:colOff>
      <xdr:row>0</xdr:row>
      <xdr:rowOff>111035</xdr:rowOff>
    </xdr:from>
    <xdr:to>
      <xdr:col>12</xdr:col>
      <xdr:colOff>566057</xdr:colOff>
      <xdr:row>4</xdr:row>
      <xdr:rowOff>17417</xdr:rowOff>
    </xdr:to>
    <xdr:sp macro="" textlink="">
      <xdr:nvSpPr>
        <xdr:cNvPr id="2" name="TextBox 1">
          <a:extLst>
            <a:ext uri="{FF2B5EF4-FFF2-40B4-BE49-F238E27FC236}">
              <a16:creationId xmlns:a16="http://schemas.microsoft.com/office/drawing/2014/main" id="{86E20E55-945C-4B98-B749-850C114C4532}"/>
            </a:ext>
          </a:extLst>
        </xdr:cNvPr>
        <xdr:cNvSpPr txBox="1"/>
      </xdr:nvSpPr>
      <xdr:spPr>
        <a:xfrm>
          <a:off x="1545772" y="111035"/>
          <a:ext cx="14216742" cy="646611"/>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kern="1200">
              <a:solidFill>
                <a:srgbClr val="996633"/>
              </a:solidFill>
            </a:rPr>
            <a:t>Performance</a:t>
          </a:r>
          <a:r>
            <a:rPr lang="en-US" sz="2400" b="1" kern="1200" baseline="0">
              <a:solidFill>
                <a:srgbClr val="996633"/>
              </a:solidFill>
            </a:rPr>
            <a:t> Analysis</a:t>
          </a:r>
          <a:endParaRPr lang="en-US" sz="2400" b="1" kern="1200">
            <a:solidFill>
              <a:srgbClr val="996633"/>
            </a:solidFill>
          </a:endParaRPr>
        </a:p>
      </xdr:txBody>
    </xdr:sp>
    <xdr:clientData/>
  </xdr:twoCellAnchor>
  <xdr:twoCellAnchor>
    <xdr:from>
      <xdr:col>3</xdr:col>
      <xdr:colOff>20774</xdr:colOff>
      <xdr:row>6</xdr:row>
      <xdr:rowOff>144055</xdr:rowOff>
    </xdr:from>
    <xdr:to>
      <xdr:col>4</xdr:col>
      <xdr:colOff>50800</xdr:colOff>
      <xdr:row>8</xdr:row>
      <xdr:rowOff>105955</xdr:rowOff>
    </xdr:to>
    <xdr:sp macro="" textlink="">
      <xdr:nvSpPr>
        <xdr:cNvPr id="11" name="TextBox 10">
          <a:extLst>
            <a:ext uri="{FF2B5EF4-FFF2-40B4-BE49-F238E27FC236}">
              <a16:creationId xmlns:a16="http://schemas.microsoft.com/office/drawing/2014/main" id="{7E23985A-6BFC-4EB2-A145-FFE1EC0A7012}"/>
            </a:ext>
          </a:extLst>
        </xdr:cNvPr>
        <xdr:cNvSpPr txBox="1"/>
      </xdr:nvSpPr>
      <xdr:spPr>
        <a:xfrm>
          <a:off x="3699148" y="1241335"/>
          <a:ext cx="1279252"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 Profit</a:t>
          </a:r>
        </a:p>
      </xdr:txBody>
    </xdr:sp>
    <xdr:clientData/>
  </xdr:twoCellAnchor>
  <xdr:twoCellAnchor>
    <xdr:from>
      <xdr:col>4</xdr:col>
      <xdr:colOff>253272</xdr:colOff>
      <xdr:row>6</xdr:row>
      <xdr:rowOff>111760</xdr:rowOff>
    </xdr:from>
    <xdr:to>
      <xdr:col>5</xdr:col>
      <xdr:colOff>514530</xdr:colOff>
      <xdr:row>8</xdr:row>
      <xdr:rowOff>59510</xdr:rowOff>
    </xdr:to>
    <xdr:sp macro="" textlink="">
      <xdr:nvSpPr>
        <xdr:cNvPr id="12" name="TextBox 11">
          <a:extLst>
            <a:ext uri="{FF2B5EF4-FFF2-40B4-BE49-F238E27FC236}">
              <a16:creationId xmlns:a16="http://schemas.microsoft.com/office/drawing/2014/main" id="{CAA964DB-4726-4365-A646-F92DFF344229}"/>
            </a:ext>
          </a:extLst>
        </xdr:cNvPr>
        <xdr:cNvSpPr txBox="1"/>
      </xdr:nvSpPr>
      <xdr:spPr>
        <a:xfrm>
          <a:off x="5383344" y="1209040"/>
          <a:ext cx="1741716" cy="313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a:t>
          </a:r>
          <a:r>
            <a:rPr lang="en-US" sz="1400" b="1" baseline="0">
              <a:solidFill>
                <a:srgbClr val="996633"/>
              </a:solidFill>
              <a:latin typeface="+mn-lt"/>
            </a:rPr>
            <a:t> Expenses</a:t>
          </a:r>
          <a:endParaRPr lang="en-US" sz="1400" b="1">
            <a:solidFill>
              <a:srgbClr val="996633"/>
            </a:solidFill>
            <a:latin typeface="+mn-lt"/>
          </a:endParaRPr>
        </a:p>
      </xdr:txBody>
    </xdr:sp>
    <xdr:clientData/>
  </xdr:twoCellAnchor>
  <xdr:twoCellAnchor>
    <xdr:from>
      <xdr:col>1</xdr:col>
      <xdr:colOff>136066</xdr:colOff>
      <xdr:row>5</xdr:row>
      <xdr:rowOff>21765</xdr:rowOff>
    </xdr:from>
    <xdr:to>
      <xdr:col>5</xdr:col>
      <xdr:colOff>386443</xdr:colOff>
      <xdr:row>20</xdr:row>
      <xdr:rowOff>108857</xdr:rowOff>
    </xdr:to>
    <xdr:sp macro="" textlink="">
      <xdr:nvSpPr>
        <xdr:cNvPr id="25" name="TextBox 24">
          <a:extLst>
            <a:ext uri="{FF2B5EF4-FFF2-40B4-BE49-F238E27FC236}">
              <a16:creationId xmlns:a16="http://schemas.microsoft.com/office/drawing/2014/main" id="{ED277E3C-573E-9716-CAEF-D658ACF53E5D}"/>
            </a:ext>
          </a:extLst>
        </xdr:cNvPr>
        <xdr:cNvSpPr txBox="1"/>
      </xdr:nvSpPr>
      <xdr:spPr>
        <a:xfrm>
          <a:off x="1491332" y="947051"/>
          <a:ext cx="5377554" cy="2862949"/>
        </a:xfrm>
        <a:prstGeom prst="rect">
          <a:avLst/>
        </a:prstGeom>
        <a:noFill/>
        <a:ln w="635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310242</xdr:colOff>
      <xdr:row>7</xdr:row>
      <xdr:rowOff>108856</xdr:rowOff>
    </xdr:from>
    <xdr:to>
      <xdr:col>3</xdr:col>
      <xdr:colOff>348339</xdr:colOff>
      <xdr:row>9</xdr:row>
      <xdr:rowOff>97971</xdr:rowOff>
    </xdr:to>
    <xdr:sp macro="" textlink="">
      <xdr:nvSpPr>
        <xdr:cNvPr id="26" name="TextBox 25">
          <a:extLst>
            <a:ext uri="{FF2B5EF4-FFF2-40B4-BE49-F238E27FC236}">
              <a16:creationId xmlns:a16="http://schemas.microsoft.com/office/drawing/2014/main" id="{D639CC75-625D-47CF-8097-D0B38D1EDFBA}"/>
            </a:ext>
          </a:extLst>
        </xdr:cNvPr>
        <xdr:cNvSpPr txBox="1"/>
      </xdr:nvSpPr>
      <xdr:spPr>
        <a:xfrm>
          <a:off x="1839684" y="1404256"/>
          <a:ext cx="2514594"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rgbClr val="D3A77B"/>
              </a:solidFill>
            </a:rPr>
            <a:t>Best</a:t>
          </a:r>
          <a:r>
            <a:rPr lang="en-US" sz="1600" b="1" u="sng" baseline="0">
              <a:solidFill>
                <a:srgbClr val="D3A77B"/>
              </a:solidFill>
            </a:rPr>
            <a:t> Performing Stores </a:t>
          </a:r>
          <a:endParaRPr lang="en-US" sz="1600" b="1" u="sng">
            <a:solidFill>
              <a:srgbClr val="D3A77B"/>
            </a:solidFill>
          </a:endParaRPr>
        </a:p>
      </xdr:txBody>
    </xdr:sp>
    <xdr:clientData/>
  </xdr:twoCellAnchor>
  <xdr:twoCellAnchor>
    <xdr:from>
      <xdr:col>1</xdr:col>
      <xdr:colOff>125182</xdr:colOff>
      <xdr:row>5</xdr:row>
      <xdr:rowOff>32661</xdr:rowOff>
    </xdr:from>
    <xdr:to>
      <xdr:col>5</xdr:col>
      <xdr:colOff>386443</xdr:colOff>
      <xdr:row>7</xdr:row>
      <xdr:rowOff>87086</xdr:rowOff>
    </xdr:to>
    <xdr:sp macro="" textlink="">
      <xdr:nvSpPr>
        <xdr:cNvPr id="23" name="TextBox 22">
          <a:extLst>
            <a:ext uri="{FF2B5EF4-FFF2-40B4-BE49-F238E27FC236}">
              <a16:creationId xmlns:a16="http://schemas.microsoft.com/office/drawing/2014/main" id="{603C3094-B847-D61E-13CE-806395A1E95C}"/>
            </a:ext>
          </a:extLst>
        </xdr:cNvPr>
        <xdr:cNvSpPr txBox="1"/>
      </xdr:nvSpPr>
      <xdr:spPr>
        <a:xfrm>
          <a:off x="1469564" y="957947"/>
          <a:ext cx="5399322" cy="424539"/>
        </a:xfrm>
        <a:prstGeom prst="rect">
          <a:avLst/>
        </a:prstGeom>
        <a:noFill/>
        <a:ln w="9525"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none">
              <a:solidFill>
                <a:srgbClr val="D3A77B"/>
              </a:solidFill>
            </a:rPr>
            <a:t>Actual</a:t>
          </a:r>
          <a:r>
            <a:rPr lang="en-US" sz="1800" b="1" u="none" baseline="0">
              <a:solidFill>
                <a:srgbClr val="D3A77B"/>
              </a:solidFill>
            </a:rPr>
            <a:t> sales VS Target Sales</a:t>
          </a:r>
          <a:endParaRPr lang="en-US" sz="1800" b="1" u="none">
            <a:solidFill>
              <a:srgbClr val="D3A77B"/>
            </a:solidFill>
          </a:endParaRPr>
        </a:p>
      </xdr:txBody>
    </xdr:sp>
    <xdr:clientData/>
  </xdr:twoCellAnchor>
  <xdr:twoCellAnchor>
    <xdr:from>
      <xdr:col>3</xdr:col>
      <xdr:colOff>353784</xdr:colOff>
      <xdr:row>7</xdr:row>
      <xdr:rowOff>87087</xdr:rowOff>
    </xdr:from>
    <xdr:to>
      <xdr:col>5</xdr:col>
      <xdr:colOff>457199</xdr:colOff>
      <xdr:row>10</xdr:row>
      <xdr:rowOff>32658</xdr:rowOff>
    </xdr:to>
    <xdr:sp macro="" textlink="">
      <xdr:nvSpPr>
        <xdr:cNvPr id="27" name="TextBox 26">
          <a:extLst>
            <a:ext uri="{FF2B5EF4-FFF2-40B4-BE49-F238E27FC236}">
              <a16:creationId xmlns:a16="http://schemas.microsoft.com/office/drawing/2014/main" id="{3ECA3FE1-926C-47FB-A492-EA6001C8A347}"/>
            </a:ext>
          </a:extLst>
        </xdr:cNvPr>
        <xdr:cNvSpPr txBox="1"/>
      </xdr:nvSpPr>
      <xdr:spPr>
        <a:xfrm>
          <a:off x="4365169" y="1382487"/>
          <a:ext cx="2645230" cy="50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baseline="0">
              <a:solidFill>
                <a:srgbClr val="D3A77B"/>
              </a:solidFill>
            </a:rPr>
            <a:t>Worst Performing Stores </a:t>
          </a:r>
          <a:endParaRPr lang="en-US" sz="1600" b="1" u="sng">
            <a:solidFill>
              <a:srgbClr val="D3A77B"/>
            </a:solidFill>
          </a:endParaRPr>
        </a:p>
      </xdr:txBody>
    </xdr:sp>
    <xdr:clientData/>
  </xdr:twoCellAnchor>
  <xdr:twoCellAnchor>
    <xdr:from>
      <xdr:col>5</xdr:col>
      <xdr:colOff>527957</xdr:colOff>
      <xdr:row>4</xdr:row>
      <xdr:rowOff>174171</xdr:rowOff>
    </xdr:from>
    <xdr:to>
      <xdr:col>10</xdr:col>
      <xdr:colOff>168732</xdr:colOff>
      <xdr:row>20</xdr:row>
      <xdr:rowOff>119742</xdr:rowOff>
    </xdr:to>
    <xdr:sp macro="" textlink="">
      <xdr:nvSpPr>
        <xdr:cNvPr id="33" name="TextBox 32">
          <a:extLst>
            <a:ext uri="{FF2B5EF4-FFF2-40B4-BE49-F238E27FC236}">
              <a16:creationId xmlns:a16="http://schemas.microsoft.com/office/drawing/2014/main" id="{744B61F3-0EA4-4F08-AD34-AFF8FB88EB77}"/>
            </a:ext>
          </a:extLst>
        </xdr:cNvPr>
        <xdr:cNvSpPr txBox="1"/>
      </xdr:nvSpPr>
      <xdr:spPr>
        <a:xfrm>
          <a:off x="7151914" y="914400"/>
          <a:ext cx="5377550" cy="2906485"/>
        </a:xfrm>
        <a:prstGeom prst="rect">
          <a:avLst/>
        </a:prstGeom>
        <a:noFill/>
        <a:ln w="635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5</xdr:col>
      <xdr:colOff>527957</xdr:colOff>
      <xdr:row>4</xdr:row>
      <xdr:rowOff>163285</xdr:rowOff>
    </xdr:from>
    <xdr:to>
      <xdr:col>10</xdr:col>
      <xdr:colOff>174171</xdr:colOff>
      <xdr:row>7</xdr:row>
      <xdr:rowOff>43543</xdr:rowOff>
    </xdr:to>
    <xdr:sp macro="" textlink="">
      <xdr:nvSpPr>
        <xdr:cNvPr id="32" name="TextBox 31">
          <a:extLst>
            <a:ext uri="{FF2B5EF4-FFF2-40B4-BE49-F238E27FC236}">
              <a16:creationId xmlns:a16="http://schemas.microsoft.com/office/drawing/2014/main" id="{FA967852-AEC9-4E82-9029-B524496156E3}"/>
            </a:ext>
          </a:extLst>
        </xdr:cNvPr>
        <xdr:cNvSpPr txBox="1"/>
      </xdr:nvSpPr>
      <xdr:spPr>
        <a:xfrm>
          <a:off x="7151914" y="903514"/>
          <a:ext cx="5388428" cy="435429"/>
        </a:xfrm>
        <a:prstGeom prst="rect">
          <a:avLst/>
        </a:prstGeom>
        <a:noFill/>
        <a:ln w="9525"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none">
              <a:solidFill>
                <a:srgbClr val="D3A77B"/>
              </a:solidFill>
            </a:rPr>
            <a:t>Actual</a:t>
          </a:r>
          <a:r>
            <a:rPr lang="en-US" sz="1800" b="1" u="none" baseline="0">
              <a:solidFill>
                <a:srgbClr val="D3A77B"/>
              </a:solidFill>
            </a:rPr>
            <a:t> Profit VS Target Profit</a:t>
          </a:r>
          <a:endParaRPr lang="en-US" sz="1800" b="1" u="none">
            <a:solidFill>
              <a:srgbClr val="D3A77B"/>
            </a:solidFill>
          </a:endParaRPr>
        </a:p>
      </xdr:txBody>
    </xdr:sp>
    <xdr:clientData/>
  </xdr:twoCellAnchor>
  <xdr:twoCellAnchor>
    <xdr:from>
      <xdr:col>6</xdr:col>
      <xdr:colOff>119741</xdr:colOff>
      <xdr:row>7</xdr:row>
      <xdr:rowOff>97971</xdr:rowOff>
    </xdr:from>
    <xdr:to>
      <xdr:col>8</xdr:col>
      <xdr:colOff>97969</xdr:colOff>
      <xdr:row>10</xdr:row>
      <xdr:rowOff>43542</xdr:rowOff>
    </xdr:to>
    <xdr:sp macro="" textlink="">
      <xdr:nvSpPr>
        <xdr:cNvPr id="34" name="TextBox 33">
          <a:extLst>
            <a:ext uri="{FF2B5EF4-FFF2-40B4-BE49-F238E27FC236}">
              <a16:creationId xmlns:a16="http://schemas.microsoft.com/office/drawing/2014/main" id="{1FD7A116-D0DA-41F2-B6A7-49CEDEF64B1E}"/>
            </a:ext>
          </a:extLst>
        </xdr:cNvPr>
        <xdr:cNvSpPr txBox="1"/>
      </xdr:nvSpPr>
      <xdr:spPr>
        <a:xfrm>
          <a:off x="7554683" y="1393371"/>
          <a:ext cx="2394856" cy="50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rgbClr val="D3A77B"/>
              </a:solidFill>
            </a:rPr>
            <a:t>Best</a:t>
          </a:r>
          <a:r>
            <a:rPr lang="en-US" sz="1600" b="1" u="sng" baseline="0">
              <a:solidFill>
                <a:srgbClr val="D3A77B"/>
              </a:solidFill>
            </a:rPr>
            <a:t> Performing Stores </a:t>
          </a:r>
          <a:endParaRPr lang="en-US" sz="1600" b="1" u="sng">
            <a:solidFill>
              <a:srgbClr val="D3A77B"/>
            </a:solidFill>
          </a:endParaRPr>
        </a:p>
      </xdr:txBody>
    </xdr:sp>
    <xdr:clientData/>
  </xdr:twoCellAnchor>
  <xdr:twoCellAnchor>
    <xdr:from>
      <xdr:col>8</xdr:col>
      <xdr:colOff>152399</xdr:colOff>
      <xdr:row>7</xdr:row>
      <xdr:rowOff>87086</xdr:rowOff>
    </xdr:from>
    <xdr:to>
      <xdr:col>10</xdr:col>
      <xdr:colOff>212271</xdr:colOff>
      <xdr:row>10</xdr:row>
      <xdr:rowOff>32657</xdr:rowOff>
    </xdr:to>
    <xdr:sp macro="" textlink="">
      <xdr:nvSpPr>
        <xdr:cNvPr id="35" name="TextBox 34">
          <a:extLst>
            <a:ext uri="{FF2B5EF4-FFF2-40B4-BE49-F238E27FC236}">
              <a16:creationId xmlns:a16="http://schemas.microsoft.com/office/drawing/2014/main" id="{045D0779-01B6-433A-BDF7-3C95CE99E860}"/>
            </a:ext>
          </a:extLst>
        </xdr:cNvPr>
        <xdr:cNvSpPr txBox="1"/>
      </xdr:nvSpPr>
      <xdr:spPr>
        <a:xfrm>
          <a:off x="10058399" y="1382486"/>
          <a:ext cx="2558144" cy="50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baseline="0">
              <a:solidFill>
                <a:srgbClr val="D3A77B"/>
              </a:solidFill>
            </a:rPr>
            <a:t>Worst Performing Stores </a:t>
          </a:r>
          <a:endParaRPr lang="en-US" sz="1600" b="1" u="sng">
            <a:solidFill>
              <a:srgbClr val="D3A77B"/>
            </a:solidFill>
          </a:endParaRPr>
        </a:p>
      </xdr:txBody>
    </xdr:sp>
    <xdr:clientData/>
  </xdr:twoCellAnchor>
  <xdr:twoCellAnchor>
    <xdr:from>
      <xdr:col>1</xdr:col>
      <xdr:colOff>130627</xdr:colOff>
      <xdr:row>21</xdr:row>
      <xdr:rowOff>119743</xdr:rowOff>
    </xdr:from>
    <xdr:to>
      <xdr:col>6</xdr:col>
      <xdr:colOff>478971</xdr:colOff>
      <xdr:row>38</xdr:row>
      <xdr:rowOff>163286</xdr:rowOff>
    </xdr:to>
    <xdr:sp macro="" textlink="">
      <xdr:nvSpPr>
        <xdr:cNvPr id="13" name="TextBox 12">
          <a:extLst>
            <a:ext uri="{FF2B5EF4-FFF2-40B4-BE49-F238E27FC236}">
              <a16:creationId xmlns:a16="http://schemas.microsoft.com/office/drawing/2014/main" id="{0568EBB4-EFD6-45D9-B15D-694E933DEED1}"/>
            </a:ext>
          </a:extLst>
        </xdr:cNvPr>
        <xdr:cNvSpPr txBox="1"/>
      </xdr:nvSpPr>
      <xdr:spPr>
        <a:xfrm>
          <a:off x="1480454" y="4005943"/>
          <a:ext cx="6792688" cy="3189514"/>
        </a:xfrm>
        <a:prstGeom prst="rect">
          <a:avLst/>
        </a:prstGeom>
        <a:noFill/>
        <a:ln w="635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1</xdr:col>
      <xdr:colOff>185054</xdr:colOff>
      <xdr:row>9</xdr:row>
      <xdr:rowOff>65313</xdr:rowOff>
    </xdr:from>
    <xdr:to>
      <xdr:col>3</xdr:col>
      <xdr:colOff>244928</xdr:colOff>
      <xdr:row>20</xdr:row>
      <xdr:rowOff>41364</xdr:rowOff>
    </xdr:to>
    <xdr:pic>
      <xdr:nvPicPr>
        <xdr:cNvPr id="37" name="Picture 36">
          <a:extLst>
            <a:ext uri="{FF2B5EF4-FFF2-40B4-BE49-F238E27FC236}">
              <a16:creationId xmlns:a16="http://schemas.microsoft.com/office/drawing/2014/main" id="{BD4C4DA8-0903-67A3-9F74-3DBCF98A75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9309" y="1730827"/>
          <a:ext cx="2558147" cy="2011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288469</xdr:colOff>
      <xdr:row>9</xdr:row>
      <xdr:rowOff>65315</xdr:rowOff>
    </xdr:from>
    <xdr:to>
      <xdr:col>5</xdr:col>
      <xdr:colOff>348342</xdr:colOff>
      <xdr:row>20</xdr:row>
      <xdr:rowOff>36012</xdr:rowOff>
    </xdr:to>
    <xdr:pic>
      <xdr:nvPicPr>
        <xdr:cNvPr id="38" name="Picture 37">
          <a:extLst>
            <a:ext uri="{FF2B5EF4-FFF2-40B4-BE49-F238E27FC236}">
              <a16:creationId xmlns:a16="http://schemas.microsoft.com/office/drawing/2014/main" id="{0E0CF3B1-8F6C-326B-B89A-D8870AEDDD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4539" y="1730829"/>
          <a:ext cx="2558146" cy="2006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582385</xdr:colOff>
      <xdr:row>9</xdr:row>
      <xdr:rowOff>76198</xdr:rowOff>
    </xdr:from>
    <xdr:to>
      <xdr:col>8</xdr:col>
      <xdr:colOff>10885</xdr:colOff>
      <xdr:row>20</xdr:row>
      <xdr:rowOff>52249</xdr:rowOff>
    </xdr:to>
    <xdr:pic>
      <xdr:nvPicPr>
        <xdr:cNvPr id="39" name="Picture 38">
          <a:extLst>
            <a:ext uri="{FF2B5EF4-FFF2-40B4-BE49-F238E27FC236}">
              <a16:creationId xmlns:a16="http://schemas.microsoft.com/office/drawing/2014/main" id="{E2A824DB-3C19-FD38-0D0F-6C72A44C7F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0770" y="1741712"/>
          <a:ext cx="2514601" cy="2011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43541</xdr:colOff>
      <xdr:row>9</xdr:row>
      <xdr:rowOff>76200</xdr:rowOff>
    </xdr:from>
    <xdr:to>
      <xdr:col>10</xdr:col>
      <xdr:colOff>114300</xdr:colOff>
      <xdr:row>20</xdr:row>
      <xdr:rowOff>32658</xdr:rowOff>
    </xdr:to>
    <xdr:pic>
      <xdr:nvPicPr>
        <xdr:cNvPr id="40" name="Picture 39">
          <a:extLst>
            <a:ext uri="{FF2B5EF4-FFF2-40B4-BE49-F238E27FC236}">
              <a16:creationId xmlns:a16="http://schemas.microsoft.com/office/drawing/2014/main" id="{3933E09C-76E0-8B10-AEAD-5C82C4AE21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840682" y="1741714"/>
          <a:ext cx="2579918" cy="19920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125184</xdr:colOff>
      <xdr:row>21</xdr:row>
      <xdr:rowOff>130629</xdr:rowOff>
    </xdr:from>
    <xdr:to>
      <xdr:col>6</xdr:col>
      <xdr:colOff>478971</xdr:colOff>
      <xdr:row>23</xdr:row>
      <xdr:rowOff>152401</xdr:rowOff>
    </xdr:to>
    <xdr:sp macro="" textlink="">
      <xdr:nvSpPr>
        <xdr:cNvPr id="28" name="TextBox 27">
          <a:extLst>
            <a:ext uri="{FF2B5EF4-FFF2-40B4-BE49-F238E27FC236}">
              <a16:creationId xmlns:a16="http://schemas.microsoft.com/office/drawing/2014/main" id="{27592886-5F59-498B-829D-486E008A1420}"/>
            </a:ext>
          </a:extLst>
        </xdr:cNvPr>
        <xdr:cNvSpPr txBox="1"/>
      </xdr:nvSpPr>
      <xdr:spPr>
        <a:xfrm>
          <a:off x="1469568" y="4016829"/>
          <a:ext cx="6803574" cy="391886"/>
        </a:xfrm>
        <a:prstGeom prst="rect">
          <a:avLst/>
        </a:prstGeom>
        <a:noFill/>
        <a:ln w="9525"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none">
              <a:solidFill>
                <a:srgbClr val="D3A77B"/>
              </a:solidFill>
            </a:rPr>
            <a:t>Performance</a:t>
          </a:r>
          <a:r>
            <a:rPr lang="en-US" sz="1800" b="1" u="none" baseline="0">
              <a:solidFill>
                <a:srgbClr val="D3A77B"/>
              </a:solidFill>
            </a:rPr>
            <a:t> of Products based on Target and Actual Values</a:t>
          </a:r>
          <a:endParaRPr lang="en-US" sz="1800" b="1" u="none">
            <a:solidFill>
              <a:srgbClr val="D3A77B"/>
            </a:solidFill>
          </a:endParaRPr>
        </a:p>
      </xdr:txBody>
    </xdr:sp>
    <xdr:clientData/>
  </xdr:twoCellAnchor>
  <xdr:twoCellAnchor>
    <xdr:from>
      <xdr:col>6</xdr:col>
      <xdr:colOff>566057</xdr:colOff>
      <xdr:row>21</xdr:row>
      <xdr:rowOff>130628</xdr:rowOff>
    </xdr:from>
    <xdr:to>
      <xdr:col>10</xdr:col>
      <xdr:colOff>174171</xdr:colOff>
      <xdr:row>39</xdr:row>
      <xdr:rowOff>0</xdr:rowOff>
    </xdr:to>
    <xdr:sp macro="" textlink="">
      <xdr:nvSpPr>
        <xdr:cNvPr id="36" name="TextBox 35">
          <a:extLst>
            <a:ext uri="{FF2B5EF4-FFF2-40B4-BE49-F238E27FC236}">
              <a16:creationId xmlns:a16="http://schemas.microsoft.com/office/drawing/2014/main" id="{564876D1-70BF-43B4-A4B1-0193A756C9F5}"/>
            </a:ext>
          </a:extLst>
        </xdr:cNvPr>
        <xdr:cNvSpPr txBox="1"/>
      </xdr:nvSpPr>
      <xdr:spPr>
        <a:xfrm>
          <a:off x="8447314" y="4016828"/>
          <a:ext cx="4093028" cy="3200401"/>
        </a:xfrm>
        <a:prstGeom prst="rect">
          <a:avLst/>
        </a:prstGeom>
        <a:noFill/>
        <a:ln w="635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566057</xdr:colOff>
      <xdr:row>21</xdr:row>
      <xdr:rowOff>119743</xdr:rowOff>
    </xdr:from>
    <xdr:to>
      <xdr:col>10</xdr:col>
      <xdr:colOff>174171</xdr:colOff>
      <xdr:row>23</xdr:row>
      <xdr:rowOff>152399</xdr:rowOff>
    </xdr:to>
    <xdr:sp macro="" textlink="">
      <xdr:nvSpPr>
        <xdr:cNvPr id="41" name="TextBox 40">
          <a:extLst>
            <a:ext uri="{FF2B5EF4-FFF2-40B4-BE49-F238E27FC236}">
              <a16:creationId xmlns:a16="http://schemas.microsoft.com/office/drawing/2014/main" id="{735C50A1-BD15-49D9-8649-257515EDD273}"/>
            </a:ext>
          </a:extLst>
        </xdr:cNvPr>
        <xdr:cNvSpPr txBox="1"/>
      </xdr:nvSpPr>
      <xdr:spPr>
        <a:xfrm>
          <a:off x="8447314" y="4005943"/>
          <a:ext cx="4093028" cy="402770"/>
        </a:xfrm>
        <a:prstGeom prst="rect">
          <a:avLst/>
        </a:prstGeom>
        <a:noFill/>
        <a:ln w="9525"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u="none">
              <a:solidFill>
                <a:srgbClr val="D3A77B"/>
              </a:solidFill>
            </a:rPr>
            <a:t>Profit</a:t>
          </a:r>
          <a:r>
            <a:rPr lang="en-US" sz="1800" b="1" u="none" baseline="0">
              <a:solidFill>
                <a:srgbClr val="D3A77B"/>
              </a:solidFill>
            </a:rPr>
            <a:t> Margin</a:t>
          </a:r>
          <a:r>
            <a:rPr lang="en-US" sz="1800" b="1" u="none">
              <a:solidFill>
                <a:srgbClr val="D3A77B"/>
              </a:solidFill>
            </a:rPr>
            <a:t> of products</a:t>
          </a:r>
        </a:p>
      </xdr:txBody>
    </xdr:sp>
    <xdr:clientData/>
  </xdr:twoCellAnchor>
  <xdr:twoCellAnchor editAs="oneCell">
    <xdr:from>
      <xdr:col>6</xdr:col>
      <xdr:colOff>604155</xdr:colOff>
      <xdr:row>24</xdr:row>
      <xdr:rowOff>65315</xdr:rowOff>
    </xdr:from>
    <xdr:to>
      <xdr:col>10</xdr:col>
      <xdr:colOff>146956</xdr:colOff>
      <xdr:row>38</xdr:row>
      <xdr:rowOff>130629</xdr:rowOff>
    </xdr:to>
    <xdr:pic>
      <xdr:nvPicPr>
        <xdr:cNvPr id="43" name="Picture 42">
          <a:extLst>
            <a:ext uri="{FF2B5EF4-FFF2-40B4-BE49-F238E27FC236}">
              <a16:creationId xmlns:a16="http://schemas.microsoft.com/office/drawing/2014/main" id="{906B3388-B890-CCE6-FE79-2C3E37D61E8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523511" y="4506686"/>
          <a:ext cx="3962402" cy="2656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277585</xdr:colOff>
      <xdr:row>4</xdr:row>
      <xdr:rowOff>163286</xdr:rowOff>
    </xdr:from>
    <xdr:to>
      <xdr:col>12</xdr:col>
      <xdr:colOff>533398</xdr:colOff>
      <xdr:row>39</xdr:row>
      <xdr:rowOff>10886</xdr:rowOff>
    </xdr:to>
    <xdr:sp macro="" textlink="">
      <xdr:nvSpPr>
        <xdr:cNvPr id="4" name="TextBox 3">
          <a:extLst>
            <a:ext uri="{FF2B5EF4-FFF2-40B4-BE49-F238E27FC236}">
              <a16:creationId xmlns:a16="http://schemas.microsoft.com/office/drawing/2014/main" id="{C0602D05-B1A3-4953-B592-C60D4D8EDEFD}"/>
            </a:ext>
          </a:extLst>
        </xdr:cNvPr>
        <xdr:cNvSpPr txBox="1"/>
      </xdr:nvSpPr>
      <xdr:spPr>
        <a:xfrm>
          <a:off x="12747170" y="903515"/>
          <a:ext cx="2950027" cy="6324600"/>
        </a:xfrm>
        <a:prstGeom prst="rect">
          <a:avLst/>
        </a:prstGeom>
        <a:noFill/>
        <a:ln w="635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10</xdr:col>
      <xdr:colOff>283028</xdr:colOff>
      <xdr:row>4</xdr:row>
      <xdr:rowOff>163285</xdr:rowOff>
    </xdr:from>
    <xdr:to>
      <xdr:col>12</xdr:col>
      <xdr:colOff>527955</xdr:colOff>
      <xdr:row>7</xdr:row>
      <xdr:rowOff>54429</xdr:rowOff>
    </xdr:to>
    <xdr:sp macro="" textlink="">
      <xdr:nvSpPr>
        <xdr:cNvPr id="3" name="TextBox 2">
          <a:extLst>
            <a:ext uri="{FF2B5EF4-FFF2-40B4-BE49-F238E27FC236}">
              <a16:creationId xmlns:a16="http://schemas.microsoft.com/office/drawing/2014/main" id="{D3E88672-F874-4255-8C4C-4AFFD1BFFED6}"/>
            </a:ext>
          </a:extLst>
        </xdr:cNvPr>
        <xdr:cNvSpPr txBox="1"/>
      </xdr:nvSpPr>
      <xdr:spPr>
        <a:xfrm>
          <a:off x="12758056" y="903514"/>
          <a:ext cx="2928255" cy="446315"/>
        </a:xfrm>
        <a:prstGeom prst="rect">
          <a:avLst/>
        </a:prstGeom>
        <a:noFill/>
        <a:ln w="9525"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u="none">
              <a:solidFill>
                <a:srgbClr val="D3A77B"/>
              </a:solidFill>
            </a:rPr>
            <a:t>Profit margin based</a:t>
          </a:r>
          <a:r>
            <a:rPr lang="en-US" sz="1600" b="1" u="none" baseline="0">
              <a:solidFill>
                <a:srgbClr val="D3A77B"/>
              </a:solidFill>
            </a:rPr>
            <a:t> on States</a:t>
          </a:r>
          <a:endParaRPr lang="en-US" sz="1600" b="1" u="none">
            <a:solidFill>
              <a:srgbClr val="D3A77B"/>
            </a:solidFill>
          </a:endParaRPr>
        </a:p>
      </xdr:txBody>
    </xdr:sp>
    <xdr:clientData/>
  </xdr:twoCellAnchor>
  <xdr:twoCellAnchor editAs="oneCell">
    <xdr:from>
      <xdr:col>10</xdr:col>
      <xdr:colOff>342899</xdr:colOff>
      <xdr:row>7</xdr:row>
      <xdr:rowOff>174171</xdr:rowOff>
    </xdr:from>
    <xdr:to>
      <xdr:col>12</xdr:col>
      <xdr:colOff>478969</xdr:colOff>
      <xdr:row>38</xdr:row>
      <xdr:rowOff>65315</xdr:rowOff>
    </xdr:to>
    <xdr:pic>
      <xdr:nvPicPr>
        <xdr:cNvPr id="5" name="Picture 4">
          <a:extLst>
            <a:ext uri="{FF2B5EF4-FFF2-40B4-BE49-F238E27FC236}">
              <a16:creationId xmlns:a16="http://schemas.microsoft.com/office/drawing/2014/main" id="{3D563216-05AD-795C-B626-199329BE7B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877798" y="1469571"/>
          <a:ext cx="2710540" cy="562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174170</xdr:colOff>
      <xdr:row>24</xdr:row>
      <xdr:rowOff>32658</xdr:rowOff>
    </xdr:from>
    <xdr:to>
      <xdr:col>6</xdr:col>
      <xdr:colOff>440870</xdr:colOff>
      <xdr:row>38</xdr:row>
      <xdr:rowOff>141515</xdr:rowOff>
    </xdr:to>
    <xdr:pic>
      <xdr:nvPicPr>
        <xdr:cNvPr id="6" name="Picture 5">
          <a:extLst>
            <a:ext uri="{FF2B5EF4-FFF2-40B4-BE49-F238E27FC236}">
              <a16:creationId xmlns:a16="http://schemas.microsoft.com/office/drawing/2014/main" id="{A3F58081-318B-F54E-2DD4-7CA7FDA934F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67540" y="4474029"/>
          <a:ext cx="6629400" cy="2699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16329</xdr:colOff>
      <xdr:row>0</xdr:row>
      <xdr:rowOff>65314</xdr:rowOff>
    </xdr:from>
    <xdr:to>
      <xdr:col>0</xdr:col>
      <xdr:colOff>598716</xdr:colOff>
      <xdr:row>38</xdr:row>
      <xdr:rowOff>97972</xdr:rowOff>
    </xdr:to>
    <xdr:grpSp>
      <xdr:nvGrpSpPr>
        <xdr:cNvPr id="7" name="Group 6">
          <a:extLst>
            <a:ext uri="{FF2B5EF4-FFF2-40B4-BE49-F238E27FC236}">
              <a16:creationId xmlns:a16="http://schemas.microsoft.com/office/drawing/2014/main" id="{F66890B0-FC57-495E-8C6D-625C2C1C26FD}"/>
            </a:ext>
          </a:extLst>
        </xdr:cNvPr>
        <xdr:cNvGrpSpPr/>
      </xdr:nvGrpSpPr>
      <xdr:grpSpPr>
        <a:xfrm>
          <a:off x="32658" y="65314"/>
          <a:ext cx="1164774" cy="7064829"/>
          <a:chOff x="-10885" y="712678"/>
          <a:chExt cx="970638" cy="4934590"/>
        </a:xfrm>
      </xdr:grpSpPr>
      <xdr:sp macro="" textlink="">
        <xdr:nvSpPr>
          <xdr:cNvPr id="8" name="TextBox 7">
            <a:extLst>
              <a:ext uri="{FF2B5EF4-FFF2-40B4-BE49-F238E27FC236}">
                <a16:creationId xmlns:a16="http://schemas.microsoft.com/office/drawing/2014/main" id="{823AEEFE-D729-50C0-5457-D8E637F4493A}"/>
              </a:ext>
            </a:extLst>
          </xdr:cNvPr>
          <xdr:cNvSpPr txBox="1"/>
        </xdr:nvSpPr>
        <xdr:spPr>
          <a:xfrm rot="5400000">
            <a:off x="-1992861" y="2694654"/>
            <a:ext cx="4934590" cy="97063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9" name="Graphic 8" descr="Home with solid fill">
            <a:hlinkClick xmlns:r="http://schemas.openxmlformats.org/officeDocument/2006/relationships" r:id="rId8"/>
            <a:extLst>
              <a:ext uri="{FF2B5EF4-FFF2-40B4-BE49-F238E27FC236}">
                <a16:creationId xmlns:a16="http://schemas.microsoft.com/office/drawing/2014/main" id="{DA62A116-2459-3DAC-F89C-EE41C11E500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191" y="1599040"/>
            <a:ext cx="775090" cy="524051"/>
          </a:xfrm>
          <a:prstGeom prst="rect">
            <a:avLst/>
          </a:prstGeom>
        </xdr:spPr>
      </xdr:pic>
      <xdr:pic>
        <xdr:nvPicPr>
          <xdr:cNvPr id="10" name="Picture 9">
            <a:extLst>
              <a:ext uri="{FF2B5EF4-FFF2-40B4-BE49-F238E27FC236}">
                <a16:creationId xmlns:a16="http://schemas.microsoft.com/office/drawing/2014/main" id="{87AB1232-099E-AA9C-2CD6-2B0763A27EC6}"/>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 uri="{837473B0-CC2E-450A-ABE3-18F120FF3D39}">
                <a1611:picAttrSrcUrl xmlns:a1611="http://schemas.microsoft.com/office/drawing/2016/11/main" r:id="rId12"/>
              </a:ext>
            </a:extLst>
          </a:blip>
          <a:srcRect l="32339" t="8133" r="34040" b="45173"/>
          <a:stretch/>
        </xdr:blipFill>
        <xdr:spPr>
          <a:xfrm>
            <a:off x="69850" y="823013"/>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4" name="Graphic 13" descr="Money with solid fill">
            <a:hlinkClick xmlns:r="http://schemas.openxmlformats.org/officeDocument/2006/relationships" r:id="rId13"/>
            <a:extLst>
              <a:ext uri="{FF2B5EF4-FFF2-40B4-BE49-F238E27FC236}">
                <a16:creationId xmlns:a16="http://schemas.microsoft.com/office/drawing/2014/main" id="{4B913F5A-8B0E-C15F-D316-E9FCF2EF5DD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1648" y="2972465"/>
            <a:ext cx="727946" cy="580401"/>
          </a:xfrm>
          <a:prstGeom prst="rect">
            <a:avLst/>
          </a:prstGeom>
        </xdr:spPr>
      </xdr:pic>
      <xdr:pic>
        <xdr:nvPicPr>
          <xdr:cNvPr id="15" name="Graphic 14" descr="Upward trend with solid fill">
            <a:hlinkClick xmlns:r="http://schemas.openxmlformats.org/officeDocument/2006/relationships" r:id="rId16"/>
            <a:extLst>
              <a:ext uri="{FF2B5EF4-FFF2-40B4-BE49-F238E27FC236}">
                <a16:creationId xmlns:a16="http://schemas.microsoft.com/office/drawing/2014/main" id="{3CCFDBDF-5687-40D3-9F73-5DCF641A1DFD}"/>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7734" y="3697315"/>
            <a:ext cx="795775" cy="599003"/>
          </a:xfrm>
          <a:prstGeom prst="rect">
            <a:avLst/>
          </a:prstGeom>
        </xdr:spPr>
      </xdr:pic>
      <xdr:pic>
        <xdr:nvPicPr>
          <xdr:cNvPr id="16" name="Picture 15">
            <a:extLst>
              <a:ext uri="{FF2B5EF4-FFF2-40B4-BE49-F238E27FC236}">
                <a16:creationId xmlns:a16="http://schemas.microsoft.com/office/drawing/2014/main" id="{868DBAA4-402E-B149-B73F-7CE6AE43F01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837473B0-CC2E-450A-ABE3-18F120FF3D39}">
                <a1611:picAttrSrcUrl xmlns:a1611="http://schemas.microsoft.com/office/drawing/2016/11/main" r:id="rId20"/>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7" name="Graphic 16" descr="Theatre with solid fill">
            <a:hlinkClick xmlns:r="http://schemas.openxmlformats.org/officeDocument/2006/relationships" r:id="rId21"/>
            <a:extLst>
              <a:ext uri="{FF2B5EF4-FFF2-40B4-BE49-F238E27FC236}">
                <a16:creationId xmlns:a16="http://schemas.microsoft.com/office/drawing/2014/main" id="{A2B06D97-09D0-F657-78D8-95C29B0B3C97}"/>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173521" y="2243816"/>
            <a:ext cx="584200" cy="584200"/>
          </a:xfrm>
          <a:prstGeom prst="rect">
            <a:avLst/>
          </a:prstGeom>
        </xdr:spPr>
      </xdr:pic>
      <xdr:pic>
        <xdr:nvPicPr>
          <xdr:cNvPr id="18" name="Graphic 17">
            <a:hlinkClick xmlns:r="http://schemas.openxmlformats.org/officeDocument/2006/relationships" r:id="rId24"/>
            <a:extLst>
              <a:ext uri="{FF2B5EF4-FFF2-40B4-BE49-F238E27FC236}">
                <a16:creationId xmlns:a16="http://schemas.microsoft.com/office/drawing/2014/main" id="{320A6309-F600-3111-94AA-E84833ED852B}"/>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56588" y="4440767"/>
            <a:ext cx="618067" cy="47497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163286</xdr:colOff>
      <xdr:row>0</xdr:row>
      <xdr:rowOff>111035</xdr:rowOff>
    </xdr:from>
    <xdr:to>
      <xdr:col>10</xdr:col>
      <xdr:colOff>59871</xdr:colOff>
      <xdr:row>4</xdr:row>
      <xdr:rowOff>17417</xdr:rowOff>
    </xdr:to>
    <xdr:sp macro="" textlink="">
      <xdr:nvSpPr>
        <xdr:cNvPr id="2" name="TextBox 1">
          <a:extLst>
            <a:ext uri="{FF2B5EF4-FFF2-40B4-BE49-F238E27FC236}">
              <a16:creationId xmlns:a16="http://schemas.microsoft.com/office/drawing/2014/main" id="{845F561D-0D71-4F65-A519-3BE9D51A3712}"/>
            </a:ext>
          </a:extLst>
        </xdr:cNvPr>
        <xdr:cNvSpPr txBox="1"/>
      </xdr:nvSpPr>
      <xdr:spPr>
        <a:xfrm>
          <a:off x="1545772" y="111035"/>
          <a:ext cx="10765970" cy="637902"/>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kern="1200" baseline="0">
              <a:solidFill>
                <a:srgbClr val="996633"/>
              </a:solidFill>
            </a:rPr>
            <a:t>Sales and COGS Analysis</a:t>
          </a:r>
          <a:endParaRPr lang="en-US" sz="2400" b="1" kern="1200">
            <a:solidFill>
              <a:srgbClr val="996633"/>
            </a:solidFill>
          </a:endParaRPr>
        </a:p>
      </xdr:txBody>
    </xdr:sp>
    <xdr:clientData/>
  </xdr:twoCellAnchor>
  <xdr:twoCellAnchor>
    <xdr:from>
      <xdr:col>3</xdr:col>
      <xdr:colOff>20774</xdr:colOff>
      <xdr:row>6</xdr:row>
      <xdr:rowOff>144055</xdr:rowOff>
    </xdr:from>
    <xdr:to>
      <xdr:col>4</xdr:col>
      <xdr:colOff>50800</xdr:colOff>
      <xdr:row>8</xdr:row>
      <xdr:rowOff>105955</xdr:rowOff>
    </xdr:to>
    <xdr:sp macro="" textlink="">
      <xdr:nvSpPr>
        <xdr:cNvPr id="11" name="TextBox 10">
          <a:extLst>
            <a:ext uri="{FF2B5EF4-FFF2-40B4-BE49-F238E27FC236}">
              <a16:creationId xmlns:a16="http://schemas.microsoft.com/office/drawing/2014/main" id="{566B6B92-C4DF-4E7D-B30A-B85F939CBFBC}"/>
            </a:ext>
          </a:extLst>
        </xdr:cNvPr>
        <xdr:cNvSpPr txBox="1"/>
      </xdr:nvSpPr>
      <xdr:spPr>
        <a:xfrm>
          <a:off x="3699148" y="1241335"/>
          <a:ext cx="1279252"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 Profit</a:t>
          </a:r>
        </a:p>
      </xdr:txBody>
    </xdr:sp>
    <xdr:clientData/>
  </xdr:twoCellAnchor>
  <xdr:twoCellAnchor>
    <xdr:from>
      <xdr:col>4</xdr:col>
      <xdr:colOff>253272</xdr:colOff>
      <xdr:row>6</xdr:row>
      <xdr:rowOff>111760</xdr:rowOff>
    </xdr:from>
    <xdr:to>
      <xdr:col>5</xdr:col>
      <xdr:colOff>514530</xdr:colOff>
      <xdr:row>8</xdr:row>
      <xdr:rowOff>59510</xdr:rowOff>
    </xdr:to>
    <xdr:sp macro="" textlink="">
      <xdr:nvSpPr>
        <xdr:cNvPr id="12" name="TextBox 11">
          <a:extLst>
            <a:ext uri="{FF2B5EF4-FFF2-40B4-BE49-F238E27FC236}">
              <a16:creationId xmlns:a16="http://schemas.microsoft.com/office/drawing/2014/main" id="{37D9F21E-4664-4A0D-BA1E-EE7065440599}"/>
            </a:ext>
          </a:extLst>
        </xdr:cNvPr>
        <xdr:cNvSpPr txBox="1"/>
      </xdr:nvSpPr>
      <xdr:spPr>
        <a:xfrm>
          <a:off x="5383344" y="1209040"/>
          <a:ext cx="1741716" cy="313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a:t>
          </a:r>
          <a:r>
            <a:rPr lang="en-US" sz="1400" b="1" baseline="0">
              <a:solidFill>
                <a:srgbClr val="996633"/>
              </a:solidFill>
              <a:latin typeface="+mn-lt"/>
            </a:rPr>
            <a:t> Expenses</a:t>
          </a:r>
          <a:endParaRPr lang="en-US" sz="1400" b="1">
            <a:solidFill>
              <a:srgbClr val="996633"/>
            </a:solidFill>
            <a:latin typeface="+mn-lt"/>
          </a:endParaRPr>
        </a:p>
      </xdr:txBody>
    </xdr:sp>
    <xdr:clientData/>
  </xdr:twoCellAnchor>
  <xdr:twoCellAnchor>
    <xdr:from>
      <xdr:col>1</xdr:col>
      <xdr:colOff>292459</xdr:colOff>
      <xdr:row>13</xdr:row>
      <xdr:rowOff>82007</xdr:rowOff>
    </xdr:from>
    <xdr:to>
      <xdr:col>2</xdr:col>
      <xdr:colOff>308791</xdr:colOff>
      <xdr:row>15</xdr:row>
      <xdr:rowOff>125548</xdr:rowOff>
    </xdr:to>
    <xdr:sp macro="" textlink="">
      <xdr:nvSpPr>
        <xdr:cNvPr id="13" name="TextBox 12">
          <a:extLst>
            <a:ext uri="{FF2B5EF4-FFF2-40B4-BE49-F238E27FC236}">
              <a16:creationId xmlns:a16="http://schemas.microsoft.com/office/drawing/2014/main" id="{4CF8C14A-481C-4333-9890-3F7C7B0C447F}"/>
            </a:ext>
          </a:extLst>
        </xdr:cNvPr>
        <xdr:cNvSpPr txBox="1"/>
      </xdr:nvSpPr>
      <xdr:spPr>
        <a:xfrm>
          <a:off x="1804118" y="2459447"/>
          <a:ext cx="1251864" cy="40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rPr>
            <a:t>Product</a:t>
          </a:r>
          <a:r>
            <a:rPr lang="en-US" sz="1400" b="1" baseline="0">
              <a:solidFill>
                <a:srgbClr val="996633"/>
              </a:solidFill>
            </a:rPr>
            <a:t> Types</a:t>
          </a:r>
          <a:endParaRPr lang="en-US" sz="1400" b="1">
            <a:solidFill>
              <a:srgbClr val="996633"/>
            </a:solidFill>
          </a:endParaRPr>
        </a:p>
      </xdr:txBody>
    </xdr:sp>
    <xdr:clientData/>
  </xdr:twoCellAnchor>
  <xdr:twoCellAnchor>
    <xdr:from>
      <xdr:col>4</xdr:col>
      <xdr:colOff>179613</xdr:colOff>
      <xdr:row>13</xdr:row>
      <xdr:rowOff>137886</xdr:rowOff>
    </xdr:from>
    <xdr:to>
      <xdr:col>5</xdr:col>
      <xdr:colOff>560614</xdr:colOff>
      <xdr:row>15</xdr:row>
      <xdr:rowOff>181429</xdr:rowOff>
    </xdr:to>
    <xdr:sp macro="" textlink="">
      <xdr:nvSpPr>
        <xdr:cNvPr id="14" name="TextBox 13">
          <a:extLst>
            <a:ext uri="{FF2B5EF4-FFF2-40B4-BE49-F238E27FC236}">
              <a16:creationId xmlns:a16="http://schemas.microsoft.com/office/drawing/2014/main" id="{85B390D7-EEE0-4B77-83A0-CA4F915FC7D4}"/>
            </a:ext>
          </a:extLst>
        </xdr:cNvPr>
        <xdr:cNvSpPr txBox="1"/>
      </xdr:nvSpPr>
      <xdr:spPr>
        <a:xfrm>
          <a:off x="5236026" y="2515326"/>
          <a:ext cx="1981202" cy="409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Number</a:t>
          </a:r>
          <a:r>
            <a:rPr lang="en-US" sz="1400" b="1" baseline="0">
              <a:solidFill>
                <a:srgbClr val="996633"/>
              </a:solidFill>
              <a:latin typeface="+mn-lt"/>
            </a:rPr>
            <a:t> of Products</a:t>
          </a:r>
          <a:endParaRPr lang="en-US" sz="1400" b="1">
            <a:solidFill>
              <a:srgbClr val="996633"/>
            </a:solidFill>
            <a:latin typeface="+mn-lt"/>
          </a:endParaRPr>
        </a:p>
      </xdr:txBody>
    </xdr:sp>
    <xdr:clientData/>
  </xdr:twoCellAnchor>
  <xdr:twoCellAnchor>
    <xdr:from>
      <xdr:col>2</xdr:col>
      <xdr:colOff>457200</xdr:colOff>
      <xdr:row>13</xdr:row>
      <xdr:rowOff>104502</xdr:rowOff>
    </xdr:from>
    <xdr:to>
      <xdr:col>4</xdr:col>
      <xdr:colOff>240755</xdr:colOff>
      <xdr:row>15</xdr:row>
      <xdr:rowOff>71119</xdr:rowOff>
    </xdr:to>
    <xdr:sp macro="" textlink="">
      <xdr:nvSpPr>
        <xdr:cNvPr id="15" name="TextBox 14">
          <a:extLst>
            <a:ext uri="{FF2B5EF4-FFF2-40B4-BE49-F238E27FC236}">
              <a16:creationId xmlns:a16="http://schemas.microsoft.com/office/drawing/2014/main" id="{7F01FC64-07F6-4971-A5F0-AFE165895BFF}"/>
            </a:ext>
          </a:extLst>
        </xdr:cNvPr>
        <xdr:cNvSpPr txBox="1"/>
      </xdr:nvSpPr>
      <xdr:spPr>
        <a:xfrm>
          <a:off x="3352800" y="2481942"/>
          <a:ext cx="2005510" cy="33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rPr>
            <a:t>Number</a:t>
          </a:r>
          <a:r>
            <a:rPr lang="en-US" sz="1400" b="1" baseline="0">
              <a:solidFill>
                <a:srgbClr val="996633"/>
              </a:solidFill>
            </a:rPr>
            <a:t> of Stores</a:t>
          </a:r>
          <a:endParaRPr lang="en-US" sz="1400" b="1">
            <a:solidFill>
              <a:srgbClr val="996633"/>
            </a:solidFill>
          </a:endParaRPr>
        </a:p>
      </xdr:txBody>
    </xdr:sp>
    <xdr:clientData/>
  </xdr:twoCellAnchor>
  <xdr:twoCellAnchor>
    <xdr:from>
      <xdr:col>10</xdr:col>
      <xdr:colOff>176890</xdr:colOff>
      <xdr:row>0</xdr:row>
      <xdr:rowOff>43539</xdr:rowOff>
    </xdr:from>
    <xdr:to>
      <xdr:col>12</xdr:col>
      <xdr:colOff>593273</xdr:colOff>
      <xdr:row>41</xdr:row>
      <xdr:rowOff>10881</xdr:rowOff>
    </xdr:to>
    <xdr:sp macro="" textlink="">
      <xdr:nvSpPr>
        <xdr:cNvPr id="16" name="TextBox 15">
          <a:extLst>
            <a:ext uri="{FF2B5EF4-FFF2-40B4-BE49-F238E27FC236}">
              <a16:creationId xmlns:a16="http://schemas.microsoft.com/office/drawing/2014/main" id="{13B3C959-5BC2-4080-BBD3-CC59FDCAED26}"/>
            </a:ext>
          </a:extLst>
        </xdr:cNvPr>
        <xdr:cNvSpPr txBox="1"/>
      </xdr:nvSpPr>
      <xdr:spPr>
        <a:xfrm rot="16200000">
          <a:off x="10448652" y="2140667"/>
          <a:ext cx="7465422" cy="327116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400" b="1" kern="1200">
            <a:solidFill>
              <a:srgbClr val="996633"/>
            </a:solidFill>
          </a:endParaRPr>
        </a:p>
      </xdr:txBody>
    </xdr:sp>
    <xdr:clientData/>
  </xdr:twoCellAnchor>
  <xdr:twoCellAnchor editAs="oneCell">
    <xdr:from>
      <xdr:col>10</xdr:col>
      <xdr:colOff>217709</xdr:colOff>
      <xdr:row>0</xdr:row>
      <xdr:rowOff>185056</xdr:rowOff>
    </xdr:from>
    <xdr:to>
      <xdr:col>12</xdr:col>
      <xdr:colOff>552989</xdr:colOff>
      <xdr:row>6</xdr:row>
      <xdr:rowOff>32657</xdr:rowOff>
    </xdr:to>
    <mc:AlternateContent xmlns:mc="http://schemas.openxmlformats.org/markup-compatibility/2006" xmlns:a14="http://schemas.microsoft.com/office/drawing/2010/main">
      <mc:Choice Requires="a14">
        <xdr:graphicFrame macro="">
          <xdr:nvGraphicFramePr>
            <xdr:cNvPr id="17" name="Market 3">
              <a:extLst>
                <a:ext uri="{FF2B5EF4-FFF2-40B4-BE49-F238E27FC236}">
                  <a16:creationId xmlns:a16="http://schemas.microsoft.com/office/drawing/2014/main" id="{64713EF3-ECE1-42E0-B338-9C46F2A1E83C}"/>
                </a:ext>
              </a:extLst>
            </xdr:cNvPr>
            <xdr:cNvGraphicFramePr/>
          </xdr:nvGraphicFramePr>
          <xdr:xfrm>
            <a:off x="0" y="0"/>
            <a:ext cx="0" cy="0"/>
          </xdr:xfrm>
          <a:graphic>
            <a:graphicData uri="http://schemas.microsoft.com/office/drawing/2010/slicer">
              <sle:slicer xmlns:sle="http://schemas.microsoft.com/office/drawing/2010/slicer" name="Market 3"/>
            </a:graphicData>
          </a:graphic>
        </xdr:graphicFrame>
      </mc:Choice>
      <mc:Fallback xmlns="">
        <xdr:sp macro="" textlink="">
          <xdr:nvSpPr>
            <xdr:cNvPr id="0" name=""/>
            <xdr:cNvSpPr>
              <a:spLocks noTextEdit="1"/>
            </xdr:cNvSpPr>
          </xdr:nvSpPr>
          <xdr:spPr>
            <a:xfrm>
              <a:off x="12627418" y="185056"/>
              <a:ext cx="3108960" cy="9579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223152</xdr:colOff>
      <xdr:row>6</xdr:row>
      <xdr:rowOff>108857</xdr:rowOff>
    </xdr:from>
    <xdr:to>
      <xdr:col>12</xdr:col>
      <xdr:colOff>558432</xdr:colOff>
      <xdr:row>10</xdr:row>
      <xdr:rowOff>32657</xdr:rowOff>
    </xdr:to>
    <mc:AlternateContent xmlns:mc="http://schemas.openxmlformats.org/markup-compatibility/2006" xmlns:a14="http://schemas.microsoft.com/office/drawing/2010/main">
      <mc:Choice Requires="a14">
        <xdr:graphicFrame macro="">
          <xdr:nvGraphicFramePr>
            <xdr:cNvPr id="18" name="Year 3">
              <a:extLst>
                <a:ext uri="{FF2B5EF4-FFF2-40B4-BE49-F238E27FC236}">
                  <a16:creationId xmlns:a16="http://schemas.microsoft.com/office/drawing/2014/main" id="{E11EFAB2-0F03-41CD-A53F-2C5E9E175F9B}"/>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2638304" y="1219200"/>
              <a:ext cx="3108960" cy="664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228598</xdr:colOff>
      <xdr:row>10</xdr:row>
      <xdr:rowOff>108858</xdr:rowOff>
    </xdr:from>
    <xdr:to>
      <xdr:col>12</xdr:col>
      <xdr:colOff>563878</xdr:colOff>
      <xdr:row>14</xdr:row>
      <xdr:rowOff>10887</xdr:rowOff>
    </xdr:to>
    <mc:AlternateContent xmlns:mc="http://schemas.openxmlformats.org/markup-compatibility/2006" xmlns:a14="http://schemas.microsoft.com/office/drawing/2010/main">
      <mc:Choice Requires="a14">
        <xdr:graphicFrame macro="">
          <xdr:nvGraphicFramePr>
            <xdr:cNvPr id="19" name="Month 3">
              <a:extLst>
                <a:ext uri="{FF2B5EF4-FFF2-40B4-BE49-F238E27FC236}">
                  <a16:creationId xmlns:a16="http://schemas.microsoft.com/office/drawing/2014/main" id="{8C1768F7-715E-48FE-8500-94E5F2D096E5}"/>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12649196" y="1959429"/>
              <a:ext cx="3108960" cy="642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228596</xdr:colOff>
      <xdr:row>14</xdr:row>
      <xdr:rowOff>76202</xdr:rowOff>
    </xdr:from>
    <xdr:to>
      <xdr:col>12</xdr:col>
      <xdr:colOff>563876</xdr:colOff>
      <xdr:row>33</xdr:row>
      <xdr:rowOff>32657</xdr:rowOff>
    </xdr:to>
    <mc:AlternateContent xmlns:mc="http://schemas.openxmlformats.org/markup-compatibility/2006" xmlns:a14="http://schemas.microsoft.com/office/drawing/2010/main">
      <mc:Choice Requires="a14">
        <xdr:graphicFrame macro="">
          <xdr:nvGraphicFramePr>
            <xdr:cNvPr id="20" name="State 3">
              <a:extLst>
                <a:ext uri="{FF2B5EF4-FFF2-40B4-BE49-F238E27FC236}">
                  <a16:creationId xmlns:a16="http://schemas.microsoft.com/office/drawing/2014/main" id="{17AD2000-6A4C-4C0A-AA36-CF4A16184F11}"/>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mlns="">
        <xdr:sp macro="" textlink="">
          <xdr:nvSpPr>
            <xdr:cNvPr id="0" name=""/>
            <xdr:cNvSpPr>
              <a:spLocks noTextEdit="1"/>
            </xdr:cNvSpPr>
          </xdr:nvSpPr>
          <xdr:spPr>
            <a:xfrm>
              <a:off x="12649192" y="2667002"/>
              <a:ext cx="3108960" cy="3472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228597</xdr:colOff>
      <xdr:row>33</xdr:row>
      <xdr:rowOff>108857</xdr:rowOff>
    </xdr:from>
    <xdr:to>
      <xdr:col>12</xdr:col>
      <xdr:colOff>563877</xdr:colOff>
      <xdr:row>38</xdr:row>
      <xdr:rowOff>163286</xdr:rowOff>
    </xdr:to>
    <mc:AlternateContent xmlns:mc="http://schemas.openxmlformats.org/markup-compatibility/2006" xmlns:a14="http://schemas.microsoft.com/office/drawing/2010/main">
      <mc:Choice Requires="a14">
        <xdr:graphicFrame macro="">
          <xdr:nvGraphicFramePr>
            <xdr:cNvPr id="21" name="Product Type 3">
              <a:extLst>
                <a:ext uri="{FF2B5EF4-FFF2-40B4-BE49-F238E27FC236}">
                  <a16:creationId xmlns:a16="http://schemas.microsoft.com/office/drawing/2014/main" id="{ADB2798D-C867-4D68-B1D7-ED86FC2D7899}"/>
                </a:ext>
              </a:extLst>
            </xdr:cNvPr>
            <xdr:cNvGraphicFramePr/>
          </xdr:nvGraphicFramePr>
          <xdr:xfrm>
            <a:off x="0" y="0"/>
            <a:ext cx="0" cy="0"/>
          </xdr:xfrm>
          <a:graphic>
            <a:graphicData uri="http://schemas.microsoft.com/office/drawing/2010/slicer">
              <sle:slicer xmlns:sle="http://schemas.microsoft.com/office/drawing/2010/slicer" name="Product Type 3"/>
            </a:graphicData>
          </a:graphic>
        </xdr:graphicFrame>
      </mc:Choice>
      <mc:Fallback xmlns="">
        <xdr:sp macro="" textlink="">
          <xdr:nvSpPr>
            <xdr:cNvPr id="0" name=""/>
            <xdr:cNvSpPr>
              <a:spLocks noTextEdit="1"/>
            </xdr:cNvSpPr>
          </xdr:nvSpPr>
          <xdr:spPr>
            <a:xfrm>
              <a:off x="12649194" y="6215743"/>
              <a:ext cx="3108960" cy="979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16328</xdr:colOff>
      <xdr:row>0</xdr:row>
      <xdr:rowOff>54429</xdr:rowOff>
    </xdr:from>
    <xdr:to>
      <xdr:col>0</xdr:col>
      <xdr:colOff>598715</xdr:colOff>
      <xdr:row>38</xdr:row>
      <xdr:rowOff>87087</xdr:rowOff>
    </xdr:to>
    <xdr:grpSp>
      <xdr:nvGrpSpPr>
        <xdr:cNvPr id="3" name="Group 2">
          <a:extLst>
            <a:ext uri="{FF2B5EF4-FFF2-40B4-BE49-F238E27FC236}">
              <a16:creationId xmlns:a16="http://schemas.microsoft.com/office/drawing/2014/main" id="{D5F69B07-9A6C-46A9-98BF-DF593D1C6DDB}"/>
            </a:ext>
          </a:extLst>
        </xdr:cNvPr>
        <xdr:cNvGrpSpPr/>
      </xdr:nvGrpSpPr>
      <xdr:grpSpPr>
        <a:xfrm>
          <a:off x="32656" y="54429"/>
          <a:ext cx="1164774" cy="7064829"/>
          <a:chOff x="-10885" y="712678"/>
          <a:chExt cx="970638" cy="4934590"/>
        </a:xfrm>
      </xdr:grpSpPr>
      <xdr:sp macro="" textlink="">
        <xdr:nvSpPr>
          <xdr:cNvPr id="4" name="TextBox 3">
            <a:extLst>
              <a:ext uri="{FF2B5EF4-FFF2-40B4-BE49-F238E27FC236}">
                <a16:creationId xmlns:a16="http://schemas.microsoft.com/office/drawing/2014/main" id="{E9AE9A55-94C2-A04C-CF72-CFF3CEB86354}"/>
              </a:ext>
            </a:extLst>
          </xdr:cNvPr>
          <xdr:cNvSpPr txBox="1"/>
        </xdr:nvSpPr>
        <xdr:spPr>
          <a:xfrm rot="5400000">
            <a:off x="-1992861" y="2694654"/>
            <a:ext cx="4934590" cy="97063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5" name="Graphic 4" descr="Home with solid fill">
            <a:hlinkClick xmlns:r="http://schemas.openxmlformats.org/officeDocument/2006/relationships" r:id="rId1"/>
            <a:extLst>
              <a:ext uri="{FF2B5EF4-FFF2-40B4-BE49-F238E27FC236}">
                <a16:creationId xmlns:a16="http://schemas.microsoft.com/office/drawing/2014/main" id="{C9E7A691-C3CC-504B-7F58-34602DC057D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7191" y="1599040"/>
            <a:ext cx="775090" cy="524051"/>
          </a:xfrm>
          <a:prstGeom prst="rect">
            <a:avLst/>
          </a:prstGeom>
        </xdr:spPr>
      </xdr:pic>
      <xdr:pic>
        <xdr:nvPicPr>
          <xdr:cNvPr id="6" name="Picture 5">
            <a:extLst>
              <a:ext uri="{FF2B5EF4-FFF2-40B4-BE49-F238E27FC236}">
                <a16:creationId xmlns:a16="http://schemas.microsoft.com/office/drawing/2014/main" id="{26D8C155-D420-7301-C726-2D692CEEA85C}"/>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rcRect l="32339" t="8133" r="34040" b="45173"/>
          <a:stretch/>
        </xdr:blipFill>
        <xdr:spPr>
          <a:xfrm>
            <a:off x="69850" y="823013"/>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7" name="Graphic 6" descr="Money with solid fill">
            <a:hlinkClick xmlns:r="http://schemas.openxmlformats.org/officeDocument/2006/relationships" r:id="rId6"/>
            <a:extLst>
              <a:ext uri="{FF2B5EF4-FFF2-40B4-BE49-F238E27FC236}">
                <a16:creationId xmlns:a16="http://schemas.microsoft.com/office/drawing/2014/main" id="{9F320167-D337-48C8-8596-AD8255FED36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648" y="2972465"/>
            <a:ext cx="727946" cy="580401"/>
          </a:xfrm>
          <a:prstGeom prst="rect">
            <a:avLst/>
          </a:prstGeom>
        </xdr:spPr>
      </xdr:pic>
      <xdr:pic>
        <xdr:nvPicPr>
          <xdr:cNvPr id="8" name="Graphic 7" descr="Upward trend with solid fill">
            <a:hlinkClick xmlns:r="http://schemas.openxmlformats.org/officeDocument/2006/relationships" r:id="rId9"/>
            <a:extLst>
              <a:ext uri="{FF2B5EF4-FFF2-40B4-BE49-F238E27FC236}">
                <a16:creationId xmlns:a16="http://schemas.microsoft.com/office/drawing/2014/main" id="{82C23197-D06A-5D4A-8CB3-4F01E1E8968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34" y="3697315"/>
            <a:ext cx="795775" cy="599003"/>
          </a:xfrm>
          <a:prstGeom prst="rect">
            <a:avLst/>
          </a:prstGeom>
        </xdr:spPr>
      </xdr:pic>
      <xdr:pic>
        <xdr:nvPicPr>
          <xdr:cNvPr id="9" name="Picture 8">
            <a:extLst>
              <a:ext uri="{FF2B5EF4-FFF2-40B4-BE49-F238E27FC236}">
                <a16:creationId xmlns:a16="http://schemas.microsoft.com/office/drawing/2014/main" id="{4E229799-3452-D296-3487-562C7F45F55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0" name="Graphic 9" descr="Theatre with solid fill">
            <a:hlinkClick xmlns:r="http://schemas.openxmlformats.org/officeDocument/2006/relationships" r:id="rId14"/>
            <a:extLst>
              <a:ext uri="{FF2B5EF4-FFF2-40B4-BE49-F238E27FC236}">
                <a16:creationId xmlns:a16="http://schemas.microsoft.com/office/drawing/2014/main" id="{DE3572A3-D8E7-A34F-6D50-9BEACDDA6CA4}"/>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73521" y="2243816"/>
            <a:ext cx="584200" cy="584200"/>
          </a:xfrm>
          <a:prstGeom prst="rect">
            <a:avLst/>
          </a:prstGeom>
        </xdr:spPr>
      </xdr:pic>
      <xdr:pic>
        <xdr:nvPicPr>
          <xdr:cNvPr id="22" name="Graphic 21">
            <a:hlinkClick xmlns:r="http://schemas.openxmlformats.org/officeDocument/2006/relationships" r:id="rId17"/>
            <a:extLst>
              <a:ext uri="{FF2B5EF4-FFF2-40B4-BE49-F238E27FC236}">
                <a16:creationId xmlns:a16="http://schemas.microsoft.com/office/drawing/2014/main" id="{7F1AC6D9-0243-CD63-BE8F-F066DCCDFE15}"/>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56588" y="4440767"/>
            <a:ext cx="618067" cy="474978"/>
          </a:xfrm>
          <a:prstGeom prst="rect">
            <a:avLst/>
          </a:prstGeom>
        </xdr:spPr>
      </xdr:pic>
    </xdr:grpSp>
    <xdr:clientData/>
  </xdr:twoCellAnchor>
  <xdr:twoCellAnchor>
    <xdr:from>
      <xdr:col>1</xdr:col>
      <xdr:colOff>146956</xdr:colOff>
      <xdr:row>5</xdr:row>
      <xdr:rowOff>76199</xdr:rowOff>
    </xdr:from>
    <xdr:to>
      <xdr:col>4</xdr:col>
      <xdr:colOff>560614</xdr:colOff>
      <xdr:row>38</xdr:row>
      <xdr:rowOff>97971</xdr:rowOff>
    </xdr:to>
    <xdr:graphicFrame macro="">
      <xdr:nvGraphicFramePr>
        <xdr:cNvPr id="34" name="Chart 33">
          <a:extLst>
            <a:ext uri="{FF2B5EF4-FFF2-40B4-BE49-F238E27FC236}">
              <a16:creationId xmlns:a16="http://schemas.microsoft.com/office/drawing/2014/main" id="{EF2A7036-C186-495E-B978-8D051859D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5</xdr:col>
      <xdr:colOff>5441</xdr:colOff>
      <xdr:row>5</xdr:row>
      <xdr:rowOff>87084</xdr:rowOff>
    </xdr:from>
    <xdr:to>
      <xdr:col>10</xdr:col>
      <xdr:colOff>130628</xdr:colOff>
      <xdr:row>38</xdr:row>
      <xdr:rowOff>87086</xdr:rowOff>
    </xdr:to>
    <xdr:graphicFrame macro="">
      <xdr:nvGraphicFramePr>
        <xdr:cNvPr id="35" name="Chart 34">
          <a:extLst>
            <a:ext uri="{FF2B5EF4-FFF2-40B4-BE49-F238E27FC236}">
              <a16:creationId xmlns:a16="http://schemas.microsoft.com/office/drawing/2014/main" id="{1ED64A04-2C9F-4E1F-83A2-C391D17ED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163286</xdr:colOff>
      <xdr:row>0</xdr:row>
      <xdr:rowOff>111035</xdr:rowOff>
    </xdr:from>
    <xdr:to>
      <xdr:col>10</xdr:col>
      <xdr:colOff>59871</xdr:colOff>
      <xdr:row>4</xdr:row>
      <xdr:rowOff>17417</xdr:rowOff>
    </xdr:to>
    <xdr:sp macro="" textlink="">
      <xdr:nvSpPr>
        <xdr:cNvPr id="2" name="TextBox 1">
          <a:extLst>
            <a:ext uri="{FF2B5EF4-FFF2-40B4-BE49-F238E27FC236}">
              <a16:creationId xmlns:a16="http://schemas.microsoft.com/office/drawing/2014/main" id="{7CF6A7B8-0850-4301-92BA-574677258F76}"/>
            </a:ext>
          </a:extLst>
        </xdr:cNvPr>
        <xdr:cNvSpPr txBox="1"/>
      </xdr:nvSpPr>
      <xdr:spPr>
        <a:xfrm>
          <a:off x="1545772" y="111035"/>
          <a:ext cx="10765970" cy="637902"/>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kern="1200" baseline="0">
              <a:solidFill>
                <a:srgbClr val="996633"/>
              </a:solidFill>
            </a:rPr>
            <a:t>Sales and Profit Analysis</a:t>
          </a:r>
          <a:endParaRPr lang="en-US" sz="2400" b="1" kern="1200">
            <a:solidFill>
              <a:srgbClr val="996633"/>
            </a:solidFill>
          </a:endParaRPr>
        </a:p>
      </xdr:txBody>
    </xdr:sp>
    <xdr:clientData/>
  </xdr:twoCellAnchor>
  <xdr:twoCellAnchor>
    <xdr:from>
      <xdr:col>3</xdr:col>
      <xdr:colOff>20774</xdr:colOff>
      <xdr:row>6</xdr:row>
      <xdr:rowOff>144055</xdr:rowOff>
    </xdr:from>
    <xdr:to>
      <xdr:col>4</xdr:col>
      <xdr:colOff>50800</xdr:colOff>
      <xdr:row>8</xdr:row>
      <xdr:rowOff>105955</xdr:rowOff>
    </xdr:to>
    <xdr:sp macro="" textlink="">
      <xdr:nvSpPr>
        <xdr:cNvPr id="18" name="TextBox 17">
          <a:extLst>
            <a:ext uri="{FF2B5EF4-FFF2-40B4-BE49-F238E27FC236}">
              <a16:creationId xmlns:a16="http://schemas.microsoft.com/office/drawing/2014/main" id="{5D51E716-7299-4B76-90A3-3165D1B3C5A0}"/>
            </a:ext>
          </a:extLst>
        </xdr:cNvPr>
        <xdr:cNvSpPr txBox="1"/>
      </xdr:nvSpPr>
      <xdr:spPr>
        <a:xfrm>
          <a:off x="3699148" y="1241335"/>
          <a:ext cx="1279252"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 Profit</a:t>
          </a:r>
        </a:p>
      </xdr:txBody>
    </xdr:sp>
    <xdr:clientData/>
  </xdr:twoCellAnchor>
  <xdr:twoCellAnchor>
    <xdr:from>
      <xdr:col>4</xdr:col>
      <xdr:colOff>253272</xdr:colOff>
      <xdr:row>6</xdr:row>
      <xdr:rowOff>111760</xdr:rowOff>
    </xdr:from>
    <xdr:to>
      <xdr:col>5</xdr:col>
      <xdr:colOff>514530</xdr:colOff>
      <xdr:row>8</xdr:row>
      <xdr:rowOff>59510</xdr:rowOff>
    </xdr:to>
    <xdr:sp macro="" textlink="">
      <xdr:nvSpPr>
        <xdr:cNvPr id="23" name="TextBox 22">
          <a:extLst>
            <a:ext uri="{FF2B5EF4-FFF2-40B4-BE49-F238E27FC236}">
              <a16:creationId xmlns:a16="http://schemas.microsoft.com/office/drawing/2014/main" id="{06126D6A-9766-4159-999F-C0CBE6867FCF}"/>
            </a:ext>
          </a:extLst>
        </xdr:cNvPr>
        <xdr:cNvSpPr txBox="1"/>
      </xdr:nvSpPr>
      <xdr:spPr>
        <a:xfrm>
          <a:off x="5383344" y="1209040"/>
          <a:ext cx="1741716" cy="313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a:t>
          </a:r>
          <a:r>
            <a:rPr lang="en-US" sz="1400" b="1" baseline="0">
              <a:solidFill>
                <a:srgbClr val="996633"/>
              </a:solidFill>
              <a:latin typeface="+mn-lt"/>
            </a:rPr>
            <a:t> Expenses</a:t>
          </a:r>
          <a:endParaRPr lang="en-US" sz="1400" b="1">
            <a:solidFill>
              <a:srgbClr val="996633"/>
            </a:solidFill>
            <a:latin typeface="+mn-lt"/>
          </a:endParaRPr>
        </a:p>
      </xdr:txBody>
    </xdr:sp>
    <xdr:clientData/>
  </xdr:twoCellAnchor>
  <xdr:twoCellAnchor>
    <xdr:from>
      <xdr:col>1</xdr:col>
      <xdr:colOff>292459</xdr:colOff>
      <xdr:row>13</xdr:row>
      <xdr:rowOff>82007</xdr:rowOff>
    </xdr:from>
    <xdr:to>
      <xdr:col>2</xdr:col>
      <xdr:colOff>308791</xdr:colOff>
      <xdr:row>15</xdr:row>
      <xdr:rowOff>125548</xdr:rowOff>
    </xdr:to>
    <xdr:sp macro="" textlink="">
      <xdr:nvSpPr>
        <xdr:cNvPr id="24" name="TextBox 23">
          <a:extLst>
            <a:ext uri="{FF2B5EF4-FFF2-40B4-BE49-F238E27FC236}">
              <a16:creationId xmlns:a16="http://schemas.microsoft.com/office/drawing/2014/main" id="{AD0B3B01-AF65-4CDF-B523-D0CF56AA9561}"/>
            </a:ext>
          </a:extLst>
        </xdr:cNvPr>
        <xdr:cNvSpPr txBox="1"/>
      </xdr:nvSpPr>
      <xdr:spPr>
        <a:xfrm>
          <a:off x="1804118" y="2459447"/>
          <a:ext cx="1251864" cy="40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rPr>
            <a:t>Product</a:t>
          </a:r>
          <a:r>
            <a:rPr lang="en-US" sz="1400" b="1" baseline="0">
              <a:solidFill>
                <a:srgbClr val="996633"/>
              </a:solidFill>
            </a:rPr>
            <a:t> Types</a:t>
          </a:r>
          <a:endParaRPr lang="en-US" sz="1400" b="1">
            <a:solidFill>
              <a:srgbClr val="996633"/>
            </a:solidFill>
          </a:endParaRPr>
        </a:p>
      </xdr:txBody>
    </xdr:sp>
    <xdr:clientData/>
  </xdr:twoCellAnchor>
  <xdr:twoCellAnchor>
    <xdr:from>
      <xdr:col>4</xdr:col>
      <xdr:colOff>179613</xdr:colOff>
      <xdr:row>13</xdr:row>
      <xdr:rowOff>137886</xdr:rowOff>
    </xdr:from>
    <xdr:to>
      <xdr:col>5</xdr:col>
      <xdr:colOff>560614</xdr:colOff>
      <xdr:row>15</xdr:row>
      <xdr:rowOff>181429</xdr:rowOff>
    </xdr:to>
    <xdr:sp macro="" textlink="">
      <xdr:nvSpPr>
        <xdr:cNvPr id="25" name="TextBox 24">
          <a:extLst>
            <a:ext uri="{FF2B5EF4-FFF2-40B4-BE49-F238E27FC236}">
              <a16:creationId xmlns:a16="http://schemas.microsoft.com/office/drawing/2014/main" id="{463946E5-3908-4BF2-AADE-90F5FA1529C2}"/>
            </a:ext>
          </a:extLst>
        </xdr:cNvPr>
        <xdr:cNvSpPr txBox="1"/>
      </xdr:nvSpPr>
      <xdr:spPr>
        <a:xfrm>
          <a:off x="5236026" y="2515326"/>
          <a:ext cx="1981202" cy="409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Number</a:t>
          </a:r>
          <a:r>
            <a:rPr lang="en-US" sz="1400" b="1" baseline="0">
              <a:solidFill>
                <a:srgbClr val="996633"/>
              </a:solidFill>
              <a:latin typeface="+mn-lt"/>
            </a:rPr>
            <a:t> of Products</a:t>
          </a:r>
          <a:endParaRPr lang="en-US" sz="1400" b="1">
            <a:solidFill>
              <a:srgbClr val="996633"/>
            </a:solidFill>
            <a:latin typeface="+mn-lt"/>
          </a:endParaRPr>
        </a:p>
      </xdr:txBody>
    </xdr:sp>
    <xdr:clientData/>
  </xdr:twoCellAnchor>
  <xdr:twoCellAnchor>
    <xdr:from>
      <xdr:col>2</xdr:col>
      <xdr:colOff>457200</xdr:colOff>
      <xdr:row>13</xdr:row>
      <xdr:rowOff>104502</xdr:rowOff>
    </xdr:from>
    <xdr:to>
      <xdr:col>4</xdr:col>
      <xdr:colOff>240755</xdr:colOff>
      <xdr:row>15</xdr:row>
      <xdr:rowOff>71119</xdr:rowOff>
    </xdr:to>
    <xdr:sp macro="" textlink="">
      <xdr:nvSpPr>
        <xdr:cNvPr id="26" name="TextBox 25">
          <a:extLst>
            <a:ext uri="{FF2B5EF4-FFF2-40B4-BE49-F238E27FC236}">
              <a16:creationId xmlns:a16="http://schemas.microsoft.com/office/drawing/2014/main" id="{0665A4F6-2F8F-4BE7-A259-A7A077821749}"/>
            </a:ext>
          </a:extLst>
        </xdr:cNvPr>
        <xdr:cNvSpPr txBox="1"/>
      </xdr:nvSpPr>
      <xdr:spPr>
        <a:xfrm>
          <a:off x="3352800" y="2481942"/>
          <a:ext cx="2005510" cy="33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rPr>
            <a:t>Number</a:t>
          </a:r>
          <a:r>
            <a:rPr lang="en-US" sz="1400" b="1" baseline="0">
              <a:solidFill>
                <a:srgbClr val="996633"/>
              </a:solidFill>
            </a:rPr>
            <a:t> of Stores</a:t>
          </a:r>
          <a:endParaRPr lang="en-US" sz="1400" b="1">
            <a:solidFill>
              <a:srgbClr val="996633"/>
            </a:solidFill>
          </a:endParaRPr>
        </a:p>
      </xdr:txBody>
    </xdr:sp>
    <xdr:clientData/>
  </xdr:twoCellAnchor>
  <xdr:twoCellAnchor>
    <xdr:from>
      <xdr:col>10</xdr:col>
      <xdr:colOff>176890</xdr:colOff>
      <xdr:row>0</xdr:row>
      <xdr:rowOff>43539</xdr:rowOff>
    </xdr:from>
    <xdr:to>
      <xdr:col>12</xdr:col>
      <xdr:colOff>593273</xdr:colOff>
      <xdr:row>41</xdr:row>
      <xdr:rowOff>10881</xdr:rowOff>
    </xdr:to>
    <xdr:sp macro="" textlink="">
      <xdr:nvSpPr>
        <xdr:cNvPr id="27" name="TextBox 26">
          <a:extLst>
            <a:ext uri="{FF2B5EF4-FFF2-40B4-BE49-F238E27FC236}">
              <a16:creationId xmlns:a16="http://schemas.microsoft.com/office/drawing/2014/main" id="{773EE656-D7F4-43E5-8D45-247C320C6777}"/>
            </a:ext>
          </a:extLst>
        </xdr:cNvPr>
        <xdr:cNvSpPr txBox="1"/>
      </xdr:nvSpPr>
      <xdr:spPr>
        <a:xfrm rot="16200000">
          <a:off x="10448652" y="2140667"/>
          <a:ext cx="7465422" cy="327116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400" b="1" kern="1200">
            <a:solidFill>
              <a:srgbClr val="996633"/>
            </a:solidFill>
          </a:endParaRPr>
        </a:p>
      </xdr:txBody>
    </xdr:sp>
    <xdr:clientData/>
  </xdr:twoCellAnchor>
  <xdr:twoCellAnchor editAs="oneCell">
    <xdr:from>
      <xdr:col>10</xdr:col>
      <xdr:colOff>217709</xdr:colOff>
      <xdr:row>0</xdr:row>
      <xdr:rowOff>185056</xdr:rowOff>
    </xdr:from>
    <xdr:to>
      <xdr:col>12</xdr:col>
      <xdr:colOff>552989</xdr:colOff>
      <xdr:row>6</xdr:row>
      <xdr:rowOff>32657</xdr:rowOff>
    </xdr:to>
    <mc:AlternateContent xmlns:mc="http://schemas.openxmlformats.org/markup-compatibility/2006" xmlns:a14="http://schemas.microsoft.com/office/drawing/2010/main">
      <mc:Choice Requires="a14">
        <xdr:graphicFrame macro="">
          <xdr:nvGraphicFramePr>
            <xdr:cNvPr id="28" name="Market 2">
              <a:extLst>
                <a:ext uri="{FF2B5EF4-FFF2-40B4-BE49-F238E27FC236}">
                  <a16:creationId xmlns:a16="http://schemas.microsoft.com/office/drawing/2014/main" id="{CB5563EF-9234-4BE5-A8F3-81D45276F5B4}"/>
                </a:ext>
              </a:extLst>
            </xdr:cNvPr>
            <xdr:cNvGraphicFramePr/>
          </xdr:nvGraphicFramePr>
          <xdr:xfrm>
            <a:off x="0" y="0"/>
            <a:ext cx="0" cy="0"/>
          </xdr:xfrm>
          <a:graphic>
            <a:graphicData uri="http://schemas.microsoft.com/office/drawing/2010/slicer">
              <sle:slicer xmlns:sle="http://schemas.microsoft.com/office/drawing/2010/slicer" name="Market 2"/>
            </a:graphicData>
          </a:graphic>
        </xdr:graphicFrame>
      </mc:Choice>
      <mc:Fallback xmlns="">
        <xdr:sp macro="" textlink="">
          <xdr:nvSpPr>
            <xdr:cNvPr id="0" name=""/>
            <xdr:cNvSpPr>
              <a:spLocks noTextEdit="1"/>
            </xdr:cNvSpPr>
          </xdr:nvSpPr>
          <xdr:spPr>
            <a:xfrm>
              <a:off x="12627418" y="185056"/>
              <a:ext cx="3108960" cy="9579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223152</xdr:colOff>
      <xdr:row>6</xdr:row>
      <xdr:rowOff>108857</xdr:rowOff>
    </xdr:from>
    <xdr:to>
      <xdr:col>12</xdr:col>
      <xdr:colOff>558432</xdr:colOff>
      <xdr:row>10</xdr:row>
      <xdr:rowOff>32657</xdr:rowOff>
    </xdr:to>
    <mc:AlternateContent xmlns:mc="http://schemas.openxmlformats.org/markup-compatibility/2006" xmlns:a14="http://schemas.microsoft.com/office/drawing/2010/main">
      <mc:Choice Requires="a14">
        <xdr:graphicFrame macro="">
          <xdr:nvGraphicFramePr>
            <xdr:cNvPr id="29" name="Year 2">
              <a:extLst>
                <a:ext uri="{FF2B5EF4-FFF2-40B4-BE49-F238E27FC236}">
                  <a16:creationId xmlns:a16="http://schemas.microsoft.com/office/drawing/2014/main" id="{ED27ED96-5022-4702-93EB-E8D81F0E438A}"/>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2638304" y="1219200"/>
              <a:ext cx="3108960" cy="664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228598</xdr:colOff>
      <xdr:row>10</xdr:row>
      <xdr:rowOff>108858</xdr:rowOff>
    </xdr:from>
    <xdr:to>
      <xdr:col>12</xdr:col>
      <xdr:colOff>563878</xdr:colOff>
      <xdr:row>14</xdr:row>
      <xdr:rowOff>10887</xdr:rowOff>
    </xdr:to>
    <mc:AlternateContent xmlns:mc="http://schemas.openxmlformats.org/markup-compatibility/2006" xmlns:a14="http://schemas.microsoft.com/office/drawing/2010/main">
      <mc:Choice Requires="a14">
        <xdr:graphicFrame macro="">
          <xdr:nvGraphicFramePr>
            <xdr:cNvPr id="30" name="Month 2">
              <a:extLst>
                <a:ext uri="{FF2B5EF4-FFF2-40B4-BE49-F238E27FC236}">
                  <a16:creationId xmlns:a16="http://schemas.microsoft.com/office/drawing/2014/main" id="{D61C4321-C4A8-4438-84C5-735C7A6D4DD6}"/>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2649196" y="1959429"/>
              <a:ext cx="3108960" cy="642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228596</xdr:colOff>
      <xdr:row>14</xdr:row>
      <xdr:rowOff>76202</xdr:rowOff>
    </xdr:from>
    <xdr:to>
      <xdr:col>12</xdr:col>
      <xdr:colOff>563876</xdr:colOff>
      <xdr:row>33</xdr:row>
      <xdr:rowOff>32657</xdr:rowOff>
    </xdr:to>
    <mc:AlternateContent xmlns:mc="http://schemas.openxmlformats.org/markup-compatibility/2006" xmlns:a14="http://schemas.microsoft.com/office/drawing/2010/main">
      <mc:Choice Requires="a14">
        <xdr:graphicFrame macro="">
          <xdr:nvGraphicFramePr>
            <xdr:cNvPr id="31" name="State 2">
              <a:extLst>
                <a:ext uri="{FF2B5EF4-FFF2-40B4-BE49-F238E27FC236}">
                  <a16:creationId xmlns:a16="http://schemas.microsoft.com/office/drawing/2014/main" id="{E19F31E1-D72D-46EA-AEAF-7991969023F8}"/>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12649192" y="2667002"/>
              <a:ext cx="3108960" cy="3472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228597</xdr:colOff>
      <xdr:row>33</xdr:row>
      <xdr:rowOff>108857</xdr:rowOff>
    </xdr:from>
    <xdr:to>
      <xdr:col>12</xdr:col>
      <xdr:colOff>563877</xdr:colOff>
      <xdr:row>38</xdr:row>
      <xdr:rowOff>163286</xdr:rowOff>
    </xdr:to>
    <mc:AlternateContent xmlns:mc="http://schemas.openxmlformats.org/markup-compatibility/2006" xmlns:a14="http://schemas.microsoft.com/office/drawing/2010/main">
      <mc:Choice Requires="a14">
        <xdr:graphicFrame macro="">
          <xdr:nvGraphicFramePr>
            <xdr:cNvPr id="32" name="Product Type 2">
              <a:extLst>
                <a:ext uri="{FF2B5EF4-FFF2-40B4-BE49-F238E27FC236}">
                  <a16:creationId xmlns:a16="http://schemas.microsoft.com/office/drawing/2014/main" id="{A57AC963-9BA0-4164-9479-123812E8B2FD}"/>
                </a:ext>
              </a:extLst>
            </xdr:cNvPr>
            <xdr:cNvGraphicFramePr/>
          </xdr:nvGraphicFramePr>
          <xdr:xfrm>
            <a:off x="0" y="0"/>
            <a:ext cx="0" cy="0"/>
          </xdr:xfrm>
          <a:graphic>
            <a:graphicData uri="http://schemas.microsoft.com/office/drawing/2010/slicer">
              <sle:slicer xmlns:sle="http://schemas.microsoft.com/office/drawing/2010/slicer" name="Product Type 2"/>
            </a:graphicData>
          </a:graphic>
        </xdr:graphicFrame>
      </mc:Choice>
      <mc:Fallback xmlns="">
        <xdr:sp macro="" textlink="">
          <xdr:nvSpPr>
            <xdr:cNvPr id="0" name=""/>
            <xdr:cNvSpPr>
              <a:spLocks noTextEdit="1"/>
            </xdr:cNvSpPr>
          </xdr:nvSpPr>
          <xdr:spPr>
            <a:xfrm>
              <a:off x="12649194" y="6215743"/>
              <a:ext cx="3108960" cy="979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435428</xdr:colOff>
      <xdr:row>5</xdr:row>
      <xdr:rowOff>1</xdr:rowOff>
    </xdr:from>
    <xdr:to>
      <xdr:col>10</xdr:col>
      <xdr:colOff>69668</xdr:colOff>
      <xdr:row>38</xdr:row>
      <xdr:rowOff>119744</xdr:rowOff>
    </xdr:to>
    <xdr:graphicFrame macro="">
      <xdr:nvGraphicFramePr>
        <xdr:cNvPr id="36" name="Chart 35">
          <a:extLst>
            <a:ext uri="{FF2B5EF4-FFF2-40B4-BE49-F238E27FC236}">
              <a16:creationId xmlns:a16="http://schemas.microsoft.com/office/drawing/2014/main" id="{4145730D-CF53-4F9A-B104-DD3A576C72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16329</xdr:colOff>
      <xdr:row>0</xdr:row>
      <xdr:rowOff>65314</xdr:rowOff>
    </xdr:from>
    <xdr:to>
      <xdr:col>0</xdr:col>
      <xdr:colOff>598716</xdr:colOff>
      <xdr:row>38</xdr:row>
      <xdr:rowOff>97972</xdr:rowOff>
    </xdr:to>
    <xdr:grpSp>
      <xdr:nvGrpSpPr>
        <xdr:cNvPr id="11" name="Group 10">
          <a:extLst>
            <a:ext uri="{FF2B5EF4-FFF2-40B4-BE49-F238E27FC236}">
              <a16:creationId xmlns:a16="http://schemas.microsoft.com/office/drawing/2014/main" id="{6D4D5691-F455-4552-967E-73D4FD02A343}"/>
            </a:ext>
          </a:extLst>
        </xdr:cNvPr>
        <xdr:cNvGrpSpPr/>
      </xdr:nvGrpSpPr>
      <xdr:grpSpPr>
        <a:xfrm>
          <a:off x="32658" y="65314"/>
          <a:ext cx="1164774" cy="7064829"/>
          <a:chOff x="-10885" y="712678"/>
          <a:chExt cx="970638" cy="4934590"/>
        </a:xfrm>
      </xdr:grpSpPr>
      <xdr:sp macro="" textlink="">
        <xdr:nvSpPr>
          <xdr:cNvPr id="12" name="TextBox 11">
            <a:extLst>
              <a:ext uri="{FF2B5EF4-FFF2-40B4-BE49-F238E27FC236}">
                <a16:creationId xmlns:a16="http://schemas.microsoft.com/office/drawing/2014/main" id="{F165610E-C22D-954D-AFE6-57FAD9D2A4AC}"/>
              </a:ext>
            </a:extLst>
          </xdr:cNvPr>
          <xdr:cNvSpPr txBox="1"/>
        </xdr:nvSpPr>
        <xdr:spPr>
          <a:xfrm rot="5400000">
            <a:off x="-1992861" y="2694654"/>
            <a:ext cx="4934590" cy="97063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13" name="Graphic 12" descr="Home with solid fill">
            <a:hlinkClick xmlns:r="http://schemas.openxmlformats.org/officeDocument/2006/relationships" r:id="rId2"/>
            <a:extLst>
              <a:ext uri="{FF2B5EF4-FFF2-40B4-BE49-F238E27FC236}">
                <a16:creationId xmlns:a16="http://schemas.microsoft.com/office/drawing/2014/main" id="{DCAD90F2-294F-ECDC-96A8-05FB034A821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191" y="1599040"/>
            <a:ext cx="775090" cy="524051"/>
          </a:xfrm>
          <a:prstGeom prst="rect">
            <a:avLst/>
          </a:prstGeom>
        </xdr:spPr>
      </xdr:pic>
      <xdr:pic>
        <xdr:nvPicPr>
          <xdr:cNvPr id="14" name="Picture 13">
            <a:extLst>
              <a:ext uri="{FF2B5EF4-FFF2-40B4-BE49-F238E27FC236}">
                <a16:creationId xmlns:a16="http://schemas.microsoft.com/office/drawing/2014/main" id="{369C6D0D-16B8-DA23-3A4F-2FA0F191C88C}"/>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rcRect l="32339" t="8133" r="34040" b="45173"/>
          <a:stretch/>
        </xdr:blipFill>
        <xdr:spPr>
          <a:xfrm>
            <a:off x="69850" y="823013"/>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5" name="Graphic 14" descr="Money with solid fill">
            <a:hlinkClick xmlns:r="http://schemas.openxmlformats.org/officeDocument/2006/relationships" r:id="rId7"/>
            <a:extLst>
              <a:ext uri="{FF2B5EF4-FFF2-40B4-BE49-F238E27FC236}">
                <a16:creationId xmlns:a16="http://schemas.microsoft.com/office/drawing/2014/main" id="{5DE94E94-D0D8-E7F2-7E05-6E4EBA26AAD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01648" y="2972465"/>
            <a:ext cx="727946" cy="580401"/>
          </a:xfrm>
          <a:prstGeom prst="rect">
            <a:avLst/>
          </a:prstGeom>
        </xdr:spPr>
      </xdr:pic>
      <xdr:pic>
        <xdr:nvPicPr>
          <xdr:cNvPr id="16" name="Graphic 15" descr="Upward trend with solid fill">
            <a:hlinkClick xmlns:r="http://schemas.openxmlformats.org/officeDocument/2006/relationships" r:id="rId10"/>
            <a:extLst>
              <a:ext uri="{FF2B5EF4-FFF2-40B4-BE49-F238E27FC236}">
                <a16:creationId xmlns:a16="http://schemas.microsoft.com/office/drawing/2014/main" id="{1272780A-C708-9165-59F3-2FB26A35C8A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7734" y="3697315"/>
            <a:ext cx="795775" cy="599003"/>
          </a:xfrm>
          <a:prstGeom prst="rect">
            <a:avLst/>
          </a:prstGeom>
        </xdr:spPr>
      </xdr:pic>
      <xdr:pic>
        <xdr:nvPicPr>
          <xdr:cNvPr id="17" name="Picture 16">
            <a:extLst>
              <a:ext uri="{FF2B5EF4-FFF2-40B4-BE49-F238E27FC236}">
                <a16:creationId xmlns:a16="http://schemas.microsoft.com/office/drawing/2014/main" id="{F2EE2A50-9F1E-88FC-E29B-67A50C9D198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9" name="Graphic 18" descr="Theatre with solid fill">
            <a:hlinkClick xmlns:r="http://schemas.openxmlformats.org/officeDocument/2006/relationships" r:id="rId15"/>
            <a:extLst>
              <a:ext uri="{FF2B5EF4-FFF2-40B4-BE49-F238E27FC236}">
                <a16:creationId xmlns:a16="http://schemas.microsoft.com/office/drawing/2014/main" id="{0BF54CD0-3146-7CFB-D0AE-06B4556FFA2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73521" y="2243816"/>
            <a:ext cx="584200" cy="584200"/>
          </a:xfrm>
          <a:prstGeom prst="rect">
            <a:avLst/>
          </a:prstGeom>
        </xdr:spPr>
      </xdr:pic>
      <xdr:pic>
        <xdr:nvPicPr>
          <xdr:cNvPr id="20" name="Graphic 19">
            <a:hlinkClick xmlns:r="http://schemas.openxmlformats.org/officeDocument/2006/relationships" r:id="rId18"/>
            <a:extLst>
              <a:ext uri="{FF2B5EF4-FFF2-40B4-BE49-F238E27FC236}">
                <a16:creationId xmlns:a16="http://schemas.microsoft.com/office/drawing/2014/main" id="{1FD1E02D-797E-3E3D-EDAF-88F245552E13}"/>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56588" y="4440767"/>
            <a:ext cx="618067" cy="474978"/>
          </a:xfrm>
          <a:prstGeom prst="rect">
            <a:avLst/>
          </a:prstGeom>
        </xdr:spPr>
      </xdr:pic>
    </xdr:grpSp>
    <xdr:clientData/>
  </xdr:twoCellAnchor>
  <xdr:twoCellAnchor>
    <xdr:from>
      <xdr:col>1</xdr:col>
      <xdr:colOff>119743</xdr:colOff>
      <xdr:row>5</xdr:row>
      <xdr:rowOff>1</xdr:rowOff>
    </xdr:from>
    <xdr:to>
      <xdr:col>4</xdr:col>
      <xdr:colOff>375557</xdr:colOff>
      <xdr:row>38</xdr:row>
      <xdr:rowOff>108858</xdr:rowOff>
    </xdr:to>
    <xdr:graphicFrame macro="">
      <xdr:nvGraphicFramePr>
        <xdr:cNvPr id="22" name="Chart 21">
          <a:extLst>
            <a:ext uri="{FF2B5EF4-FFF2-40B4-BE49-F238E27FC236}">
              <a16:creationId xmlns:a16="http://schemas.microsoft.com/office/drawing/2014/main" id="{78AB393B-0C44-4665-B5CD-D6F64F66B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163286</xdr:colOff>
      <xdr:row>0</xdr:row>
      <xdr:rowOff>111035</xdr:rowOff>
    </xdr:from>
    <xdr:to>
      <xdr:col>10</xdr:col>
      <xdr:colOff>59871</xdr:colOff>
      <xdr:row>4</xdr:row>
      <xdr:rowOff>17417</xdr:rowOff>
    </xdr:to>
    <xdr:sp macro="" textlink="">
      <xdr:nvSpPr>
        <xdr:cNvPr id="2" name="TextBox 1">
          <a:extLst>
            <a:ext uri="{FF2B5EF4-FFF2-40B4-BE49-F238E27FC236}">
              <a16:creationId xmlns:a16="http://schemas.microsoft.com/office/drawing/2014/main" id="{78F801E0-D4E0-4BA9-B298-B3CE2969F549}"/>
            </a:ext>
          </a:extLst>
        </xdr:cNvPr>
        <xdr:cNvSpPr txBox="1"/>
      </xdr:nvSpPr>
      <xdr:spPr>
        <a:xfrm>
          <a:off x="1545772" y="111035"/>
          <a:ext cx="10765971" cy="646611"/>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kern="1200">
              <a:solidFill>
                <a:srgbClr val="996633"/>
              </a:solidFill>
            </a:rPr>
            <a:t>General</a:t>
          </a:r>
          <a:r>
            <a:rPr lang="en-US" sz="2400" b="1" kern="1200" baseline="0">
              <a:solidFill>
                <a:srgbClr val="996633"/>
              </a:solidFill>
            </a:rPr>
            <a:t> View</a:t>
          </a:r>
          <a:endParaRPr lang="en-US" sz="2400" b="1" kern="1200">
            <a:solidFill>
              <a:srgbClr val="996633"/>
            </a:solidFill>
          </a:endParaRPr>
        </a:p>
      </xdr:txBody>
    </xdr:sp>
    <xdr:clientData/>
  </xdr:twoCellAnchor>
  <xdr:twoCellAnchor>
    <xdr:from>
      <xdr:col>1</xdr:col>
      <xdr:colOff>188686</xdr:colOff>
      <xdr:row>5</xdr:row>
      <xdr:rowOff>128814</xdr:rowOff>
    </xdr:from>
    <xdr:to>
      <xdr:col>2</xdr:col>
      <xdr:colOff>402046</xdr:colOff>
      <xdr:row>11</xdr:row>
      <xdr:rowOff>37374</xdr:rowOff>
    </xdr:to>
    <xdr:sp macro="" textlink="'Pivot tables'!C13">
      <xdr:nvSpPr>
        <xdr:cNvPr id="4" name="TextBox 3">
          <a:extLst>
            <a:ext uri="{FF2B5EF4-FFF2-40B4-BE49-F238E27FC236}">
              <a16:creationId xmlns:a16="http://schemas.microsoft.com/office/drawing/2014/main" id="{13954AAF-793B-4186-A2D6-B2D3FB2D1F65}"/>
            </a:ext>
          </a:extLst>
        </xdr:cNvPr>
        <xdr:cNvSpPr txBox="1"/>
      </xdr:nvSpPr>
      <xdr:spPr>
        <a:xfrm>
          <a:off x="1596572" y="1043214"/>
          <a:ext cx="1645920" cy="1005840"/>
        </a:xfrm>
        <a:prstGeom prst="flowChartAlternateProcess">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5135EDA-9494-4487-B158-1FED990E6D95}" type="TxLink">
            <a:rPr lang="en-US" sz="2000" b="1" i="0" u="none" strike="noStrike" kern="1200">
              <a:solidFill>
                <a:srgbClr val="996633"/>
              </a:solidFill>
              <a:latin typeface="Calibri"/>
              <a:ea typeface="Calibri"/>
              <a:cs typeface="Calibri"/>
            </a:rPr>
            <a:pPr algn="ctr"/>
            <a:t>202895</a:t>
          </a:fld>
          <a:endParaRPr lang="en-US" sz="2000" b="1" kern="1200">
            <a:solidFill>
              <a:srgbClr val="996633"/>
            </a:solidFill>
          </a:endParaRPr>
        </a:p>
      </xdr:txBody>
    </xdr:sp>
    <xdr:clientData/>
  </xdr:twoCellAnchor>
  <xdr:twoCellAnchor>
    <xdr:from>
      <xdr:col>2</xdr:col>
      <xdr:colOff>527616</xdr:colOff>
      <xdr:row>5</xdr:row>
      <xdr:rowOff>140607</xdr:rowOff>
    </xdr:from>
    <xdr:to>
      <xdr:col>4</xdr:col>
      <xdr:colOff>131376</xdr:colOff>
      <xdr:row>11</xdr:row>
      <xdr:rowOff>49167</xdr:rowOff>
    </xdr:to>
    <xdr:sp macro="" textlink="'Pivot tables'!G13">
      <xdr:nvSpPr>
        <xdr:cNvPr id="7" name="TextBox 6">
          <a:extLst>
            <a:ext uri="{FF2B5EF4-FFF2-40B4-BE49-F238E27FC236}">
              <a16:creationId xmlns:a16="http://schemas.microsoft.com/office/drawing/2014/main" id="{C243C23C-C001-4B33-8F80-9886692BE017}"/>
            </a:ext>
          </a:extLst>
        </xdr:cNvPr>
        <xdr:cNvSpPr txBox="1"/>
      </xdr:nvSpPr>
      <xdr:spPr>
        <a:xfrm>
          <a:off x="3493632" y="1055007"/>
          <a:ext cx="1645920" cy="1005840"/>
        </a:xfrm>
        <a:prstGeom prst="flowChartAlternateProcess">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5326FC1-2C66-4F1F-80E2-71D08658D705}" type="TxLink">
            <a:rPr lang="en-US" sz="2000" b="1" i="0" u="none" strike="noStrike" kern="1200">
              <a:solidFill>
                <a:srgbClr val="996633"/>
              </a:solidFill>
              <a:latin typeface="Calibri"/>
              <a:ea typeface="Calibri"/>
              <a:cs typeface="Calibri"/>
            </a:rPr>
            <a:pPr algn="ctr"/>
            <a:t>64311</a:t>
          </a:fld>
          <a:endParaRPr lang="en-US" sz="2000" b="1" kern="1200">
            <a:solidFill>
              <a:srgbClr val="996633"/>
            </a:solidFill>
          </a:endParaRPr>
        </a:p>
      </xdr:txBody>
    </xdr:sp>
    <xdr:clientData/>
  </xdr:twoCellAnchor>
  <xdr:twoCellAnchor>
    <xdr:from>
      <xdr:col>1</xdr:col>
      <xdr:colOff>188686</xdr:colOff>
      <xdr:row>12</xdr:row>
      <xdr:rowOff>91439</xdr:rowOff>
    </xdr:from>
    <xdr:to>
      <xdr:col>2</xdr:col>
      <xdr:colOff>402046</xdr:colOff>
      <xdr:row>17</xdr:row>
      <xdr:rowOff>182879</xdr:rowOff>
    </xdr:to>
    <xdr:sp macro="" textlink="'Pivot tables'!K11">
      <xdr:nvSpPr>
        <xdr:cNvPr id="12" name="TextBox 11">
          <a:extLst>
            <a:ext uri="{FF2B5EF4-FFF2-40B4-BE49-F238E27FC236}">
              <a16:creationId xmlns:a16="http://schemas.microsoft.com/office/drawing/2014/main" id="{2657BE65-6C88-4323-94A6-82A22BC32EF7}"/>
            </a:ext>
          </a:extLst>
        </xdr:cNvPr>
        <xdr:cNvSpPr txBox="1"/>
      </xdr:nvSpPr>
      <xdr:spPr>
        <a:xfrm>
          <a:off x="1596572" y="2285999"/>
          <a:ext cx="1645920" cy="1005840"/>
        </a:xfrm>
        <a:prstGeom prst="flowChartAlternateProcess">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CDA7ABB1-C585-4C73-BE0F-D4F919B298A3}" type="TxLink">
            <a:rPr lang="en-US" sz="2000" b="1" i="0" u="none" strike="noStrike" kern="1200">
              <a:solidFill>
                <a:srgbClr val="996633"/>
              </a:solidFill>
              <a:latin typeface="Calibri"/>
              <a:ea typeface="Calibri"/>
              <a:cs typeface="Calibri"/>
            </a:rPr>
            <a:pPr algn="ctr"/>
            <a:t>4</a:t>
          </a:fld>
          <a:endParaRPr lang="en-US" sz="2000" b="1" kern="1200">
            <a:solidFill>
              <a:srgbClr val="996633"/>
            </a:solidFill>
          </a:endParaRPr>
        </a:p>
      </xdr:txBody>
    </xdr:sp>
    <xdr:clientData/>
  </xdr:twoCellAnchor>
  <xdr:twoCellAnchor>
    <xdr:from>
      <xdr:col>2</xdr:col>
      <xdr:colOff>527616</xdr:colOff>
      <xdr:row>12</xdr:row>
      <xdr:rowOff>112801</xdr:rowOff>
    </xdr:from>
    <xdr:to>
      <xdr:col>4</xdr:col>
      <xdr:colOff>131376</xdr:colOff>
      <xdr:row>18</xdr:row>
      <xdr:rowOff>21361</xdr:rowOff>
    </xdr:to>
    <xdr:sp macro="" textlink="'Pivot tables'!T4">
      <xdr:nvSpPr>
        <xdr:cNvPr id="14" name="TextBox 13">
          <a:extLst>
            <a:ext uri="{FF2B5EF4-FFF2-40B4-BE49-F238E27FC236}">
              <a16:creationId xmlns:a16="http://schemas.microsoft.com/office/drawing/2014/main" id="{BE459503-6319-4E85-B447-0CE7C127FE34}"/>
            </a:ext>
          </a:extLst>
        </xdr:cNvPr>
        <xdr:cNvSpPr txBox="1"/>
      </xdr:nvSpPr>
      <xdr:spPr>
        <a:xfrm>
          <a:off x="3493632" y="2307361"/>
          <a:ext cx="1645920" cy="1005840"/>
        </a:xfrm>
        <a:prstGeom prst="flowChartAlternateProcess">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EC9EA28-125F-4385-9936-CEB03DD54147}" type="TxLink">
            <a:rPr lang="en-US" sz="2000" b="1" i="0" u="none" strike="noStrike" kern="1200">
              <a:solidFill>
                <a:srgbClr val="996633"/>
              </a:solidFill>
              <a:latin typeface="Calibri"/>
              <a:ea typeface="Calibri"/>
              <a:cs typeface="Calibri"/>
            </a:rPr>
            <a:pPr algn="ctr"/>
            <a:t>149</a:t>
          </a:fld>
          <a:endParaRPr lang="en-US" sz="2000" b="1" kern="1200">
            <a:solidFill>
              <a:srgbClr val="996633"/>
            </a:solidFill>
          </a:endParaRPr>
        </a:p>
      </xdr:txBody>
    </xdr:sp>
    <xdr:clientData/>
  </xdr:twoCellAnchor>
  <xdr:twoCellAnchor>
    <xdr:from>
      <xdr:col>4</xdr:col>
      <xdr:colOff>256947</xdr:colOff>
      <xdr:row>12</xdr:row>
      <xdr:rowOff>134162</xdr:rowOff>
    </xdr:from>
    <xdr:to>
      <xdr:col>5</xdr:col>
      <xdr:colOff>470307</xdr:colOff>
      <xdr:row>18</xdr:row>
      <xdr:rowOff>42722</xdr:rowOff>
    </xdr:to>
    <xdr:sp macro="" textlink="'Pivot tables'!M19">
      <xdr:nvSpPr>
        <xdr:cNvPr id="15" name="TextBox 14">
          <a:extLst>
            <a:ext uri="{FF2B5EF4-FFF2-40B4-BE49-F238E27FC236}">
              <a16:creationId xmlns:a16="http://schemas.microsoft.com/office/drawing/2014/main" id="{03390BBF-39E2-473D-B72D-1D3D58DD43A4}"/>
            </a:ext>
          </a:extLst>
        </xdr:cNvPr>
        <xdr:cNvSpPr txBox="1"/>
      </xdr:nvSpPr>
      <xdr:spPr>
        <a:xfrm>
          <a:off x="5390694" y="2328722"/>
          <a:ext cx="1645920" cy="1005840"/>
        </a:xfrm>
        <a:prstGeom prst="flowChartAlternateProcess">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9B7E70F-82B0-466F-A1F9-EAB66852681A}" type="TxLink">
            <a:rPr lang="en-US" sz="2000" b="1" i="0" u="none" strike="noStrike" kern="1200">
              <a:solidFill>
                <a:srgbClr val="996633"/>
              </a:solidFill>
              <a:latin typeface="Calibri"/>
              <a:ea typeface="Calibri"/>
              <a:cs typeface="Calibri"/>
            </a:rPr>
            <a:pPr algn="ctr"/>
            <a:t>13</a:t>
          </a:fld>
          <a:endParaRPr lang="en-US" sz="2000" b="1" kern="1200">
            <a:solidFill>
              <a:srgbClr val="996633"/>
            </a:solidFill>
          </a:endParaRPr>
        </a:p>
      </xdr:txBody>
    </xdr:sp>
    <xdr:clientData/>
  </xdr:twoCellAnchor>
  <xdr:twoCellAnchor>
    <xdr:from>
      <xdr:col>4</xdr:col>
      <xdr:colOff>256947</xdr:colOff>
      <xdr:row>5</xdr:row>
      <xdr:rowOff>152400</xdr:rowOff>
    </xdr:from>
    <xdr:to>
      <xdr:col>5</xdr:col>
      <xdr:colOff>470307</xdr:colOff>
      <xdr:row>11</xdr:row>
      <xdr:rowOff>60960</xdr:rowOff>
    </xdr:to>
    <xdr:sp macro="" textlink="'Pivot tables'!D13">
      <xdr:nvSpPr>
        <xdr:cNvPr id="16" name="TextBox 15">
          <a:extLst>
            <a:ext uri="{FF2B5EF4-FFF2-40B4-BE49-F238E27FC236}">
              <a16:creationId xmlns:a16="http://schemas.microsoft.com/office/drawing/2014/main" id="{07D28FCF-A264-407D-83AA-4C0CC2F5390C}"/>
            </a:ext>
          </a:extLst>
        </xdr:cNvPr>
        <xdr:cNvSpPr txBox="1"/>
      </xdr:nvSpPr>
      <xdr:spPr>
        <a:xfrm>
          <a:off x="5390694" y="1066800"/>
          <a:ext cx="1645920" cy="1005840"/>
        </a:xfrm>
        <a:prstGeom prst="flowChartAlternateProcess">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98D6F49-3ACB-48B6-BBC3-E0A3DD5E0F46}" type="TxLink">
            <a:rPr lang="en-US" sz="2000" b="1" i="0" u="none" strike="noStrike" kern="1200">
              <a:solidFill>
                <a:srgbClr val="996633"/>
              </a:solidFill>
              <a:latin typeface="Calibri"/>
              <a:ea typeface="Calibri"/>
              <a:cs typeface="Calibri"/>
            </a:rPr>
            <a:pPr algn="ctr"/>
            <a:t>177002</a:t>
          </a:fld>
          <a:endParaRPr lang="en-US" sz="2000" b="1" kern="1200">
            <a:solidFill>
              <a:srgbClr val="996633"/>
            </a:solidFill>
          </a:endParaRPr>
        </a:p>
      </xdr:txBody>
    </xdr:sp>
    <xdr:clientData/>
  </xdr:twoCellAnchor>
  <xdr:twoCellAnchor>
    <xdr:from>
      <xdr:col>1</xdr:col>
      <xdr:colOff>294640</xdr:colOff>
      <xdr:row>6</xdr:row>
      <xdr:rowOff>111943</xdr:rowOff>
    </xdr:from>
    <xdr:to>
      <xdr:col>2</xdr:col>
      <xdr:colOff>396240</xdr:colOff>
      <xdr:row>8</xdr:row>
      <xdr:rowOff>73843</xdr:rowOff>
    </xdr:to>
    <xdr:sp macro="" textlink="">
      <xdr:nvSpPr>
        <xdr:cNvPr id="17" name="TextBox 16">
          <a:extLst>
            <a:ext uri="{FF2B5EF4-FFF2-40B4-BE49-F238E27FC236}">
              <a16:creationId xmlns:a16="http://schemas.microsoft.com/office/drawing/2014/main" id="{EB406D98-7325-589C-3AD3-02C0AFA68DF8}"/>
            </a:ext>
          </a:extLst>
        </xdr:cNvPr>
        <xdr:cNvSpPr txBox="1"/>
      </xdr:nvSpPr>
      <xdr:spPr>
        <a:xfrm>
          <a:off x="1808480" y="1209223"/>
          <a:ext cx="14224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996633"/>
              </a:solidFill>
            </a:rPr>
            <a:t>Total Revenue</a:t>
          </a:r>
        </a:p>
      </xdr:txBody>
    </xdr:sp>
    <xdr:clientData/>
  </xdr:twoCellAnchor>
  <xdr:twoCellAnchor>
    <xdr:from>
      <xdr:col>3</xdr:col>
      <xdr:colOff>20774</xdr:colOff>
      <xdr:row>6</xdr:row>
      <xdr:rowOff>144055</xdr:rowOff>
    </xdr:from>
    <xdr:to>
      <xdr:col>4</xdr:col>
      <xdr:colOff>50800</xdr:colOff>
      <xdr:row>8</xdr:row>
      <xdr:rowOff>105955</xdr:rowOff>
    </xdr:to>
    <xdr:sp macro="" textlink="">
      <xdr:nvSpPr>
        <xdr:cNvPr id="20" name="TextBox 19">
          <a:extLst>
            <a:ext uri="{FF2B5EF4-FFF2-40B4-BE49-F238E27FC236}">
              <a16:creationId xmlns:a16="http://schemas.microsoft.com/office/drawing/2014/main" id="{6D249CE0-CFE0-4880-B948-0642B19E96A3}"/>
            </a:ext>
          </a:extLst>
        </xdr:cNvPr>
        <xdr:cNvSpPr txBox="1"/>
      </xdr:nvSpPr>
      <xdr:spPr>
        <a:xfrm>
          <a:off x="3699148" y="1241335"/>
          <a:ext cx="1279252"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 Profit</a:t>
          </a:r>
        </a:p>
      </xdr:txBody>
    </xdr:sp>
    <xdr:clientData/>
  </xdr:twoCellAnchor>
  <xdr:twoCellAnchor>
    <xdr:from>
      <xdr:col>1</xdr:col>
      <xdr:colOff>160561</xdr:colOff>
      <xdr:row>19</xdr:row>
      <xdr:rowOff>53067</xdr:rowOff>
    </xdr:from>
    <xdr:to>
      <xdr:col>5</xdr:col>
      <xdr:colOff>465361</xdr:colOff>
      <xdr:row>37</xdr:row>
      <xdr:rowOff>105319</xdr:rowOff>
    </xdr:to>
    <xdr:graphicFrame macro="">
      <xdr:nvGraphicFramePr>
        <xdr:cNvPr id="21" name="Chart 20">
          <a:extLst>
            <a:ext uri="{FF2B5EF4-FFF2-40B4-BE49-F238E27FC236}">
              <a16:creationId xmlns:a16="http://schemas.microsoft.com/office/drawing/2014/main" id="{531F0835-B988-4C4C-AD54-2CCA8BDF3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5080</xdr:colOff>
      <xdr:row>19</xdr:row>
      <xdr:rowOff>32656</xdr:rowOff>
    </xdr:from>
    <xdr:to>
      <xdr:col>10</xdr:col>
      <xdr:colOff>81280</xdr:colOff>
      <xdr:row>37</xdr:row>
      <xdr:rowOff>84908</xdr:rowOff>
    </xdr:to>
    <xdr:graphicFrame macro="">
      <xdr:nvGraphicFramePr>
        <xdr:cNvPr id="18" name="Chart 17">
          <a:extLst>
            <a:ext uri="{FF2B5EF4-FFF2-40B4-BE49-F238E27FC236}">
              <a16:creationId xmlns:a16="http://schemas.microsoft.com/office/drawing/2014/main" id="{F783493D-02A5-40A8-A2A1-905FA3A64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609599</xdr:colOff>
      <xdr:row>5</xdr:row>
      <xdr:rowOff>80550</xdr:rowOff>
    </xdr:from>
    <xdr:to>
      <xdr:col>10</xdr:col>
      <xdr:colOff>81280</xdr:colOff>
      <xdr:row>18</xdr:row>
      <xdr:rowOff>87084</xdr:rowOff>
    </xdr:to>
    <xdr:graphicFrame macro="">
      <xdr:nvGraphicFramePr>
        <xdr:cNvPr id="19" name="Chart 18">
          <a:extLst>
            <a:ext uri="{FF2B5EF4-FFF2-40B4-BE49-F238E27FC236}">
              <a16:creationId xmlns:a16="http://schemas.microsoft.com/office/drawing/2014/main" id="{593F6A59-531B-4BB2-8BB2-619B12B2D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114300</xdr:colOff>
      <xdr:row>5</xdr:row>
      <xdr:rowOff>113211</xdr:rowOff>
    </xdr:from>
    <xdr:to>
      <xdr:col>10</xdr:col>
      <xdr:colOff>65314</xdr:colOff>
      <xdr:row>7</xdr:row>
      <xdr:rowOff>178526</xdr:rowOff>
    </xdr:to>
    <xdr:sp macro="" textlink="">
      <xdr:nvSpPr>
        <xdr:cNvPr id="22" name="TextBox 21">
          <a:extLst>
            <a:ext uri="{FF2B5EF4-FFF2-40B4-BE49-F238E27FC236}">
              <a16:creationId xmlns:a16="http://schemas.microsoft.com/office/drawing/2014/main" id="{A202875A-26EC-2BE9-9DA9-AA32A133EF65}"/>
            </a:ext>
          </a:extLst>
        </xdr:cNvPr>
        <xdr:cNvSpPr txBox="1"/>
      </xdr:nvSpPr>
      <xdr:spPr>
        <a:xfrm>
          <a:off x="7543801" y="1038497"/>
          <a:ext cx="4778828"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1600" b="1" i="0" baseline="0">
              <a:solidFill>
                <a:srgbClr val="D3A77B"/>
              </a:solidFill>
              <a:effectLst/>
              <a:latin typeface="Arial Black" panose="020B0A04020102020204" pitchFamily="34" charset="0"/>
              <a:ea typeface="+mn-ea"/>
              <a:cs typeface="+mn-cs"/>
            </a:rPr>
            <a:t>Product Type Distribution Across Stores</a:t>
          </a:r>
          <a:endParaRPr lang="en-US" sz="1600" b="1">
            <a:solidFill>
              <a:srgbClr val="D3A77B"/>
            </a:solidFill>
            <a:effectLst/>
            <a:latin typeface="Arial Black" panose="020B0A04020102020204" pitchFamily="34" charset="0"/>
          </a:endParaRPr>
        </a:p>
        <a:p>
          <a:endParaRPr lang="en-US" sz="1100"/>
        </a:p>
      </xdr:txBody>
    </xdr:sp>
    <xdr:clientData/>
  </xdr:twoCellAnchor>
  <xdr:twoCellAnchor>
    <xdr:from>
      <xdr:col>4</xdr:col>
      <xdr:colOff>253272</xdr:colOff>
      <xdr:row>6</xdr:row>
      <xdr:rowOff>111760</xdr:rowOff>
    </xdr:from>
    <xdr:to>
      <xdr:col>5</xdr:col>
      <xdr:colOff>514530</xdr:colOff>
      <xdr:row>8</xdr:row>
      <xdr:rowOff>59510</xdr:rowOff>
    </xdr:to>
    <xdr:sp macro="" textlink="">
      <xdr:nvSpPr>
        <xdr:cNvPr id="26" name="TextBox 25">
          <a:extLst>
            <a:ext uri="{FF2B5EF4-FFF2-40B4-BE49-F238E27FC236}">
              <a16:creationId xmlns:a16="http://schemas.microsoft.com/office/drawing/2014/main" id="{CDD7393B-6030-4F26-82F0-683DE07C2EC1}"/>
            </a:ext>
          </a:extLst>
        </xdr:cNvPr>
        <xdr:cNvSpPr txBox="1"/>
      </xdr:nvSpPr>
      <xdr:spPr>
        <a:xfrm>
          <a:off x="5383344" y="1209040"/>
          <a:ext cx="1741716" cy="313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Total</a:t>
          </a:r>
          <a:r>
            <a:rPr lang="en-US" sz="1400" b="1" baseline="0">
              <a:solidFill>
                <a:srgbClr val="996633"/>
              </a:solidFill>
              <a:latin typeface="+mn-lt"/>
            </a:rPr>
            <a:t> Expenses</a:t>
          </a:r>
          <a:endParaRPr lang="en-US" sz="1400" b="1">
            <a:solidFill>
              <a:srgbClr val="996633"/>
            </a:solidFill>
            <a:latin typeface="+mn-lt"/>
          </a:endParaRPr>
        </a:p>
      </xdr:txBody>
    </xdr:sp>
    <xdr:clientData/>
  </xdr:twoCellAnchor>
  <xdr:twoCellAnchor>
    <xdr:from>
      <xdr:col>1</xdr:col>
      <xdr:colOff>292459</xdr:colOff>
      <xdr:row>13</xdr:row>
      <xdr:rowOff>82007</xdr:rowOff>
    </xdr:from>
    <xdr:to>
      <xdr:col>2</xdr:col>
      <xdr:colOff>308791</xdr:colOff>
      <xdr:row>15</xdr:row>
      <xdr:rowOff>125548</xdr:rowOff>
    </xdr:to>
    <xdr:sp macro="" textlink="">
      <xdr:nvSpPr>
        <xdr:cNvPr id="28" name="TextBox 27">
          <a:extLst>
            <a:ext uri="{FF2B5EF4-FFF2-40B4-BE49-F238E27FC236}">
              <a16:creationId xmlns:a16="http://schemas.microsoft.com/office/drawing/2014/main" id="{899448E4-BF96-4E2D-BAF3-9515780730BF}"/>
            </a:ext>
          </a:extLst>
        </xdr:cNvPr>
        <xdr:cNvSpPr txBox="1"/>
      </xdr:nvSpPr>
      <xdr:spPr>
        <a:xfrm>
          <a:off x="1804118" y="2459447"/>
          <a:ext cx="1251864" cy="40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rPr>
            <a:t>Product</a:t>
          </a:r>
          <a:r>
            <a:rPr lang="en-US" sz="1400" b="1" baseline="0">
              <a:solidFill>
                <a:srgbClr val="996633"/>
              </a:solidFill>
            </a:rPr>
            <a:t> Types</a:t>
          </a:r>
          <a:endParaRPr lang="en-US" sz="1400" b="1">
            <a:solidFill>
              <a:srgbClr val="996633"/>
            </a:solidFill>
          </a:endParaRPr>
        </a:p>
      </xdr:txBody>
    </xdr:sp>
    <xdr:clientData/>
  </xdr:twoCellAnchor>
  <xdr:twoCellAnchor>
    <xdr:from>
      <xdr:col>4</xdr:col>
      <xdr:colOff>179613</xdr:colOff>
      <xdr:row>13</xdr:row>
      <xdr:rowOff>137886</xdr:rowOff>
    </xdr:from>
    <xdr:to>
      <xdr:col>5</xdr:col>
      <xdr:colOff>560614</xdr:colOff>
      <xdr:row>15</xdr:row>
      <xdr:rowOff>181429</xdr:rowOff>
    </xdr:to>
    <xdr:sp macro="" textlink="">
      <xdr:nvSpPr>
        <xdr:cNvPr id="29" name="TextBox 28">
          <a:extLst>
            <a:ext uri="{FF2B5EF4-FFF2-40B4-BE49-F238E27FC236}">
              <a16:creationId xmlns:a16="http://schemas.microsoft.com/office/drawing/2014/main" id="{422B319C-F1B3-4630-9E16-27B931C18328}"/>
            </a:ext>
          </a:extLst>
        </xdr:cNvPr>
        <xdr:cNvSpPr txBox="1"/>
      </xdr:nvSpPr>
      <xdr:spPr>
        <a:xfrm>
          <a:off x="5236026" y="2515326"/>
          <a:ext cx="1981202" cy="409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latin typeface="+mn-lt"/>
            </a:rPr>
            <a:t>Number</a:t>
          </a:r>
          <a:r>
            <a:rPr lang="en-US" sz="1400" b="1" baseline="0">
              <a:solidFill>
                <a:srgbClr val="996633"/>
              </a:solidFill>
              <a:latin typeface="+mn-lt"/>
            </a:rPr>
            <a:t> of Products</a:t>
          </a:r>
          <a:endParaRPr lang="en-US" sz="1400" b="1">
            <a:solidFill>
              <a:srgbClr val="996633"/>
            </a:solidFill>
            <a:latin typeface="+mn-lt"/>
          </a:endParaRPr>
        </a:p>
      </xdr:txBody>
    </xdr:sp>
    <xdr:clientData/>
  </xdr:twoCellAnchor>
  <xdr:twoCellAnchor>
    <xdr:from>
      <xdr:col>2</xdr:col>
      <xdr:colOff>457200</xdr:colOff>
      <xdr:row>13</xdr:row>
      <xdr:rowOff>104502</xdr:rowOff>
    </xdr:from>
    <xdr:to>
      <xdr:col>4</xdr:col>
      <xdr:colOff>240755</xdr:colOff>
      <xdr:row>15</xdr:row>
      <xdr:rowOff>71119</xdr:rowOff>
    </xdr:to>
    <xdr:sp macro="" textlink="">
      <xdr:nvSpPr>
        <xdr:cNvPr id="31" name="TextBox 30">
          <a:extLst>
            <a:ext uri="{FF2B5EF4-FFF2-40B4-BE49-F238E27FC236}">
              <a16:creationId xmlns:a16="http://schemas.microsoft.com/office/drawing/2014/main" id="{AD37846E-03FD-41B1-A3A5-E9EEB166D143}"/>
            </a:ext>
          </a:extLst>
        </xdr:cNvPr>
        <xdr:cNvSpPr txBox="1"/>
      </xdr:nvSpPr>
      <xdr:spPr>
        <a:xfrm>
          <a:off x="3352800" y="2481942"/>
          <a:ext cx="2005510" cy="33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996633"/>
              </a:solidFill>
            </a:rPr>
            <a:t>Number</a:t>
          </a:r>
          <a:r>
            <a:rPr lang="en-US" sz="1400" b="1" baseline="0">
              <a:solidFill>
                <a:srgbClr val="996633"/>
              </a:solidFill>
            </a:rPr>
            <a:t> of Stores</a:t>
          </a:r>
          <a:endParaRPr lang="en-US" sz="1400" b="1">
            <a:solidFill>
              <a:srgbClr val="996633"/>
            </a:solidFill>
          </a:endParaRPr>
        </a:p>
      </xdr:txBody>
    </xdr:sp>
    <xdr:clientData/>
  </xdr:twoCellAnchor>
  <xdr:twoCellAnchor>
    <xdr:from>
      <xdr:col>10</xdr:col>
      <xdr:colOff>176890</xdr:colOff>
      <xdr:row>0</xdr:row>
      <xdr:rowOff>43539</xdr:rowOff>
    </xdr:from>
    <xdr:to>
      <xdr:col>12</xdr:col>
      <xdr:colOff>593273</xdr:colOff>
      <xdr:row>41</xdr:row>
      <xdr:rowOff>10881</xdr:rowOff>
    </xdr:to>
    <xdr:sp macro="" textlink="">
      <xdr:nvSpPr>
        <xdr:cNvPr id="34" name="TextBox 33">
          <a:extLst>
            <a:ext uri="{FF2B5EF4-FFF2-40B4-BE49-F238E27FC236}">
              <a16:creationId xmlns:a16="http://schemas.microsoft.com/office/drawing/2014/main" id="{140806B0-A742-45D1-A143-B4058FC65489}"/>
            </a:ext>
          </a:extLst>
        </xdr:cNvPr>
        <xdr:cNvSpPr txBox="1"/>
      </xdr:nvSpPr>
      <xdr:spPr>
        <a:xfrm rot="16200000">
          <a:off x="10404020" y="2185299"/>
          <a:ext cx="7554685" cy="327116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400" b="1" kern="1200">
            <a:solidFill>
              <a:srgbClr val="996633"/>
            </a:solidFill>
          </a:endParaRPr>
        </a:p>
      </xdr:txBody>
    </xdr:sp>
    <xdr:clientData/>
  </xdr:twoCellAnchor>
  <xdr:twoCellAnchor editAs="oneCell">
    <xdr:from>
      <xdr:col>10</xdr:col>
      <xdr:colOff>217709</xdr:colOff>
      <xdr:row>0</xdr:row>
      <xdr:rowOff>185056</xdr:rowOff>
    </xdr:from>
    <xdr:to>
      <xdr:col>12</xdr:col>
      <xdr:colOff>552989</xdr:colOff>
      <xdr:row>6</xdr:row>
      <xdr:rowOff>32657</xdr:rowOff>
    </xdr:to>
    <mc:AlternateContent xmlns:mc="http://schemas.openxmlformats.org/markup-compatibility/2006" xmlns:a14="http://schemas.microsoft.com/office/drawing/2010/main">
      <mc:Choice Requires="a14">
        <xdr:graphicFrame macro="">
          <xdr:nvGraphicFramePr>
            <xdr:cNvPr id="27" name="Market 1">
              <a:extLst>
                <a:ext uri="{FF2B5EF4-FFF2-40B4-BE49-F238E27FC236}">
                  <a16:creationId xmlns:a16="http://schemas.microsoft.com/office/drawing/2014/main" id="{A5C52630-3622-42D7-A30F-ECC7BFF31114}"/>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12627418" y="185056"/>
              <a:ext cx="3108960" cy="9579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223152</xdr:colOff>
      <xdr:row>6</xdr:row>
      <xdr:rowOff>108857</xdr:rowOff>
    </xdr:from>
    <xdr:to>
      <xdr:col>12</xdr:col>
      <xdr:colOff>558432</xdr:colOff>
      <xdr:row>10</xdr:row>
      <xdr:rowOff>32657</xdr:rowOff>
    </xdr:to>
    <mc:AlternateContent xmlns:mc="http://schemas.openxmlformats.org/markup-compatibility/2006" xmlns:a14="http://schemas.microsoft.com/office/drawing/2010/main">
      <mc:Choice Requires="a14">
        <xdr:graphicFrame macro="">
          <xdr:nvGraphicFramePr>
            <xdr:cNvPr id="24" name="Year 1">
              <a:extLst>
                <a:ext uri="{FF2B5EF4-FFF2-40B4-BE49-F238E27FC236}">
                  <a16:creationId xmlns:a16="http://schemas.microsoft.com/office/drawing/2014/main" id="{6BA53DCF-EBCD-43FC-A27E-FB184F6C9D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2638304" y="1219200"/>
              <a:ext cx="3108960" cy="664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228598</xdr:colOff>
      <xdr:row>10</xdr:row>
      <xdr:rowOff>108858</xdr:rowOff>
    </xdr:from>
    <xdr:to>
      <xdr:col>12</xdr:col>
      <xdr:colOff>563878</xdr:colOff>
      <xdr:row>14</xdr:row>
      <xdr:rowOff>10887</xdr:rowOff>
    </xdr:to>
    <mc:AlternateContent xmlns:mc="http://schemas.openxmlformats.org/markup-compatibility/2006" xmlns:a14="http://schemas.microsoft.com/office/drawing/2010/main">
      <mc:Choice Requires="a14">
        <xdr:graphicFrame macro="">
          <xdr:nvGraphicFramePr>
            <xdr:cNvPr id="25" name="Month 1">
              <a:extLst>
                <a:ext uri="{FF2B5EF4-FFF2-40B4-BE49-F238E27FC236}">
                  <a16:creationId xmlns:a16="http://schemas.microsoft.com/office/drawing/2014/main" id="{E8868E00-EE71-4141-A95D-234E1AEC838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649196" y="1959429"/>
              <a:ext cx="3108960" cy="642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228596</xdr:colOff>
      <xdr:row>14</xdr:row>
      <xdr:rowOff>76202</xdr:rowOff>
    </xdr:from>
    <xdr:to>
      <xdr:col>12</xdr:col>
      <xdr:colOff>563876</xdr:colOff>
      <xdr:row>33</xdr:row>
      <xdr:rowOff>32657</xdr:rowOff>
    </xdr:to>
    <mc:AlternateContent xmlns:mc="http://schemas.openxmlformats.org/markup-compatibility/2006" xmlns:a14="http://schemas.microsoft.com/office/drawing/2010/main">
      <mc:Choice Requires="a14">
        <xdr:graphicFrame macro="">
          <xdr:nvGraphicFramePr>
            <xdr:cNvPr id="32" name="State 1">
              <a:extLst>
                <a:ext uri="{FF2B5EF4-FFF2-40B4-BE49-F238E27FC236}">
                  <a16:creationId xmlns:a16="http://schemas.microsoft.com/office/drawing/2014/main" id="{C33BF34B-809E-46FB-943A-2395ABCCB8A5}"/>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2649192" y="2667002"/>
              <a:ext cx="3108960" cy="3472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228597</xdr:colOff>
      <xdr:row>33</xdr:row>
      <xdr:rowOff>108857</xdr:rowOff>
    </xdr:from>
    <xdr:to>
      <xdr:col>12</xdr:col>
      <xdr:colOff>563877</xdr:colOff>
      <xdr:row>38</xdr:row>
      <xdr:rowOff>163286</xdr:rowOff>
    </xdr:to>
    <mc:AlternateContent xmlns:mc="http://schemas.openxmlformats.org/markup-compatibility/2006" xmlns:a14="http://schemas.microsoft.com/office/drawing/2010/main">
      <mc:Choice Requires="a14">
        <xdr:graphicFrame macro="">
          <xdr:nvGraphicFramePr>
            <xdr:cNvPr id="23" name="Product Type 1">
              <a:extLst>
                <a:ext uri="{FF2B5EF4-FFF2-40B4-BE49-F238E27FC236}">
                  <a16:creationId xmlns:a16="http://schemas.microsoft.com/office/drawing/2014/main" id="{5E11D222-0E20-4F7F-B944-C7227A51235A}"/>
                </a:ext>
              </a:extLst>
            </xdr:cNvPr>
            <xdr:cNvGraphicFramePr/>
          </xdr:nvGraphicFramePr>
          <xdr:xfrm>
            <a:off x="0" y="0"/>
            <a:ext cx="0" cy="0"/>
          </xdr:xfrm>
          <a:graphic>
            <a:graphicData uri="http://schemas.microsoft.com/office/drawing/2010/slicer">
              <sle:slicer xmlns:sle="http://schemas.microsoft.com/office/drawing/2010/slicer" name="Product Type 1"/>
            </a:graphicData>
          </a:graphic>
        </xdr:graphicFrame>
      </mc:Choice>
      <mc:Fallback xmlns="">
        <xdr:sp macro="" textlink="">
          <xdr:nvSpPr>
            <xdr:cNvPr id="0" name=""/>
            <xdr:cNvSpPr>
              <a:spLocks noTextEdit="1"/>
            </xdr:cNvSpPr>
          </xdr:nvSpPr>
          <xdr:spPr>
            <a:xfrm>
              <a:off x="12649194" y="6215743"/>
              <a:ext cx="3108960" cy="979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10884</xdr:colOff>
      <xdr:row>0</xdr:row>
      <xdr:rowOff>43543</xdr:rowOff>
    </xdr:from>
    <xdr:to>
      <xdr:col>0</xdr:col>
      <xdr:colOff>593271</xdr:colOff>
      <xdr:row>38</xdr:row>
      <xdr:rowOff>76201</xdr:rowOff>
    </xdr:to>
    <xdr:grpSp>
      <xdr:nvGrpSpPr>
        <xdr:cNvPr id="33" name="Group 32">
          <a:extLst>
            <a:ext uri="{FF2B5EF4-FFF2-40B4-BE49-F238E27FC236}">
              <a16:creationId xmlns:a16="http://schemas.microsoft.com/office/drawing/2014/main" id="{BEE0896B-034E-4D90-81A1-DFA86FD8916B}"/>
            </a:ext>
          </a:extLst>
        </xdr:cNvPr>
        <xdr:cNvGrpSpPr/>
      </xdr:nvGrpSpPr>
      <xdr:grpSpPr>
        <a:xfrm>
          <a:off x="21768" y="43543"/>
          <a:ext cx="1164774" cy="7064829"/>
          <a:chOff x="-10885" y="712678"/>
          <a:chExt cx="970638" cy="4934590"/>
        </a:xfrm>
      </xdr:grpSpPr>
      <xdr:sp macro="" textlink="">
        <xdr:nvSpPr>
          <xdr:cNvPr id="36" name="TextBox 35">
            <a:extLst>
              <a:ext uri="{FF2B5EF4-FFF2-40B4-BE49-F238E27FC236}">
                <a16:creationId xmlns:a16="http://schemas.microsoft.com/office/drawing/2014/main" id="{423E2688-E3D8-83DC-14AF-B867A8D33101}"/>
              </a:ext>
            </a:extLst>
          </xdr:cNvPr>
          <xdr:cNvSpPr txBox="1"/>
        </xdr:nvSpPr>
        <xdr:spPr>
          <a:xfrm rot="5400000">
            <a:off x="-1992861" y="2694654"/>
            <a:ext cx="4934590" cy="97063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37" name="Graphic 36" descr="Home with solid fill">
            <a:hlinkClick xmlns:r="http://schemas.openxmlformats.org/officeDocument/2006/relationships" r:id="rId4"/>
            <a:extLst>
              <a:ext uri="{FF2B5EF4-FFF2-40B4-BE49-F238E27FC236}">
                <a16:creationId xmlns:a16="http://schemas.microsoft.com/office/drawing/2014/main" id="{471365F4-AAB4-8DA4-AA53-28D4071084E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191" y="1599040"/>
            <a:ext cx="775090" cy="524051"/>
          </a:xfrm>
          <a:prstGeom prst="rect">
            <a:avLst/>
          </a:prstGeom>
        </xdr:spPr>
      </xdr:pic>
      <xdr:pic>
        <xdr:nvPicPr>
          <xdr:cNvPr id="38" name="Picture 37">
            <a:extLst>
              <a:ext uri="{FF2B5EF4-FFF2-40B4-BE49-F238E27FC236}">
                <a16:creationId xmlns:a16="http://schemas.microsoft.com/office/drawing/2014/main" id="{4272CF77-96E8-0B77-6F16-249F43B05E5C}"/>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rcRect l="32339" t="8133" r="34040" b="45173"/>
          <a:stretch/>
        </xdr:blipFill>
        <xdr:spPr>
          <a:xfrm>
            <a:off x="69850" y="823013"/>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39" name="Graphic 38" descr="Money with solid fill">
            <a:hlinkClick xmlns:r="http://schemas.openxmlformats.org/officeDocument/2006/relationships" r:id="rId9"/>
            <a:extLst>
              <a:ext uri="{FF2B5EF4-FFF2-40B4-BE49-F238E27FC236}">
                <a16:creationId xmlns:a16="http://schemas.microsoft.com/office/drawing/2014/main" id="{3E3F3730-1CB3-E143-5158-249E8D0159A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1648" y="2972465"/>
            <a:ext cx="727946" cy="580401"/>
          </a:xfrm>
          <a:prstGeom prst="rect">
            <a:avLst/>
          </a:prstGeom>
        </xdr:spPr>
      </xdr:pic>
      <xdr:pic>
        <xdr:nvPicPr>
          <xdr:cNvPr id="40" name="Graphic 39" descr="Upward trend with solid fill">
            <a:hlinkClick xmlns:r="http://schemas.openxmlformats.org/officeDocument/2006/relationships" r:id="rId12"/>
            <a:extLst>
              <a:ext uri="{FF2B5EF4-FFF2-40B4-BE49-F238E27FC236}">
                <a16:creationId xmlns:a16="http://schemas.microsoft.com/office/drawing/2014/main" id="{0A73A1D5-35C4-43CA-6E22-510CB7A5C336}"/>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7734" y="3697315"/>
            <a:ext cx="795775" cy="599003"/>
          </a:xfrm>
          <a:prstGeom prst="rect">
            <a:avLst/>
          </a:prstGeom>
        </xdr:spPr>
      </xdr:pic>
      <xdr:pic>
        <xdr:nvPicPr>
          <xdr:cNvPr id="41" name="Picture 40">
            <a:extLst>
              <a:ext uri="{FF2B5EF4-FFF2-40B4-BE49-F238E27FC236}">
                <a16:creationId xmlns:a16="http://schemas.microsoft.com/office/drawing/2014/main" id="{2109DDDC-809C-0582-DF84-7B9F7DA29B6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42" name="Graphic 41" descr="Theatre with solid fill">
            <a:hlinkClick xmlns:r="http://schemas.openxmlformats.org/officeDocument/2006/relationships" r:id="rId17"/>
            <a:extLst>
              <a:ext uri="{FF2B5EF4-FFF2-40B4-BE49-F238E27FC236}">
                <a16:creationId xmlns:a16="http://schemas.microsoft.com/office/drawing/2014/main" id="{DF133152-C4D3-3A8C-B1D9-5A0697F2BDE3}"/>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73521" y="2243816"/>
            <a:ext cx="584200" cy="584200"/>
          </a:xfrm>
          <a:prstGeom prst="rect">
            <a:avLst/>
          </a:prstGeom>
        </xdr:spPr>
      </xdr:pic>
      <xdr:pic>
        <xdr:nvPicPr>
          <xdr:cNvPr id="43" name="Graphic 42">
            <a:hlinkClick xmlns:r="http://schemas.openxmlformats.org/officeDocument/2006/relationships" r:id="rId20"/>
            <a:extLst>
              <a:ext uri="{FF2B5EF4-FFF2-40B4-BE49-F238E27FC236}">
                <a16:creationId xmlns:a16="http://schemas.microsoft.com/office/drawing/2014/main" id="{007F44AE-90FE-F199-192B-F27698290D52}"/>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56588" y="4440767"/>
            <a:ext cx="618067" cy="474978"/>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45720</xdr:rowOff>
    </xdr:from>
    <xdr:ext cx="12268200" cy="601980"/>
    <xdr:sp macro="" textlink="">
      <xdr:nvSpPr>
        <xdr:cNvPr id="2" name="TextBox 1">
          <a:extLst>
            <a:ext uri="{FF2B5EF4-FFF2-40B4-BE49-F238E27FC236}">
              <a16:creationId xmlns:a16="http://schemas.microsoft.com/office/drawing/2014/main" id="{EB338CA6-18F5-D344-24A5-CE00FFACCDC1}"/>
            </a:ext>
          </a:extLst>
        </xdr:cNvPr>
        <xdr:cNvSpPr txBox="1"/>
      </xdr:nvSpPr>
      <xdr:spPr>
        <a:xfrm>
          <a:off x="0" y="45720"/>
          <a:ext cx="12268200" cy="601980"/>
        </a:xfrm>
        <a:prstGeom prst="rect">
          <a:avLst/>
        </a:prstGeom>
        <a:noFill/>
        <a:ln w="19050">
          <a:solidFill>
            <a:srgbClr val="D3A77B"/>
          </a:solidFill>
        </a:ln>
        <a:effectLst>
          <a:glow rad="101600">
            <a:schemeClr val="accent2">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200" b="1" kern="1200">
              <a:solidFill>
                <a:srgbClr val="D3A77B"/>
              </a:solidFill>
              <a:latin typeface="Times New Roman" panose="02020603050405020304" pitchFamily="18" charset="0"/>
              <a:cs typeface="Times New Roman" panose="02020603050405020304" pitchFamily="18" charset="0"/>
            </a:rPr>
            <a:t>CCD</a:t>
          </a:r>
          <a:r>
            <a:rPr lang="en-US" sz="3200" b="1" kern="1200" baseline="0">
              <a:solidFill>
                <a:srgbClr val="D3A77B"/>
              </a:solidFill>
              <a:latin typeface="Times New Roman" panose="02020603050405020304" pitchFamily="18" charset="0"/>
              <a:cs typeface="Times New Roman" panose="02020603050405020304" pitchFamily="18" charset="0"/>
            </a:rPr>
            <a:t> DASHBOARD</a:t>
          </a:r>
          <a:endParaRPr lang="en-US" sz="3200" b="1" kern="1200">
            <a:solidFill>
              <a:srgbClr val="D3A77B"/>
            </a:solidFill>
            <a:latin typeface="Times New Roman" panose="02020603050405020304" pitchFamily="18" charset="0"/>
            <a:cs typeface="Times New Roman" panose="02020603050405020304" pitchFamily="18" charset="0"/>
          </a:endParaRPr>
        </a:p>
      </xdr:txBody>
    </xdr:sp>
    <xdr:clientData/>
  </xdr:oneCellAnchor>
  <xdr:twoCellAnchor>
    <xdr:from>
      <xdr:col>0</xdr:col>
      <xdr:colOff>349250</xdr:colOff>
      <xdr:row>7</xdr:row>
      <xdr:rowOff>169333</xdr:rowOff>
    </xdr:from>
    <xdr:to>
      <xdr:col>9</xdr:col>
      <xdr:colOff>467360</xdr:colOff>
      <xdr:row>21</xdr:row>
      <xdr:rowOff>115993</xdr:rowOff>
    </xdr:to>
    <xdr:sp macro="" textlink="">
      <xdr:nvSpPr>
        <xdr:cNvPr id="8" name="TextBox 7">
          <a:extLst>
            <a:ext uri="{FF2B5EF4-FFF2-40B4-BE49-F238E27FC236}">
              <a16:creationId xmlns:a16="http://schemas.microsoft.com/office/drawing/2014/main" id="{B9C0A796-B56C-48E8-AD97-ACF4834BA6BF}"/>
            </a:ext>
          </a:extLst>
        </xdr:cNvPr>
        <xdr:cNvSpPr txBox="1"/>
      </xdr:nvSpPr>
      <xdr:spPr>
        <a:xfrm>
          <a:off x="349250" y="1473200"/>
          <a:ext cx="7357110" cy="2554393"/>
        </a:xfrm>
        <a:prstGeom prst="roundRect">
          <a:avLst>
            <a:gd name="adj" fmla="val 28667"/>
          </a:avLst>
        </a:prstGeom>
        <a:solidFill>
          <a:srgbClr val="D3A77B"/>
        </a:solidFill>
        <a:ln w="9525" cmpd="sng">
          <a:solidFill>
            <a:srgbClr val="D76213"/>
          </a:solidFill>
        </a:ln>
        <a:effectLst>
          <a:glow rad="63500">
            <a:schemeClr val="accent2">
              <a:satMod val="175000"/>
              <a:alpha val="40000"/>
            </a:schemeClr>
          </a:glow>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2400" b="1" i="0" u="none" strike="noStrike" kern="1200" cap="none" spc="0" normalizeH="0" baseline="0" noProof="0">
            <a:ln>
              <a:noFill/>
            </a:ln>
            <a:solidFill>
              <a:srgbClr val="996633"/>
            </a:solidFill>
            <a:effectLst/>
            <a:uLnTx/>
            <a:uFillTx/>
            <a:latin typeface="Calibri"/>
            <a:ea typeface="Calibri"/>
            <a:cs typeface="Calibri"/>
          </a:endParaRPr>
        </a:p>
      </xdr:txBody>
    </xdr:sp>
    <xdr:clientData/>
  </xdr:twoCellAnchor>
  <xdr:twoCellAnchor>
    <xdr:from>
      <xdr:col>10</xdr:col>
      <xdr:colOff>153247</xdr:colOff>
      <xdr:row>3</xdr:row>
      <xdr:rowOff>104150</xdr:rowOff>
    </xdr:from>
    <xdr:to>
      <xdr:col>15</xdr:col>
      <xdr:colOff>595207</xdr:colOff>
      <xdr:row>29</xdr:row>
      <xdr:rowOff>135471</xdr:rowOff>
    </xdr:to>
    <xdr:sp macro="" textlink="">
      <xdr:nvSpPr>
        <xdr:cNvPr id="19" name="TextBox 18">
          <a:extLst>
            <a:ext uri="{FF2B5EF4-FFF2-40B4-BE49-F238E27FC236}">
              <a16:creationId xmlns:a16="http://schemas.microsoft.com/office/drawing/2014/main" id="{0125F64D-908C-4540-9A02-A6C9B3D144F3}"/>
            </a:ext>
          </a:extLst>
        </xdr:cNvPr>
        <xdr:cNvSpPr txBox="1"/>
      </xdr:nvSpPr>
      <xdr:spPr>
        <a:xfrm rot="5400000">
          <a:off x="7796533" y="1062997"/>
          <a:ext cx="4874254" cy="4074160"/>
        </a:xfrm>
        <a:prstGeom prst="rect">
          <a:avLst/>
        </a:prstGeom>
        <a:solidFill>
          <a:srgbClr val="996633"/>
        </a:solidFill>
        <a:ln w="9525" cmpd="sng">
          <a:solidFill>
            <a:srgbClr val="D3A77B"/>
          </a:solidFill>
        </a:ln>
        <a:effectLst>
          <a:glow rad="101600">
            <a:schemeClr val="accent2">
              <a:satMod val="175000"/>
              <a:alpha val="40000"/>
            </a:schemeClr>
          </a:glow>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2400" b="1" i="0" u="none" strike="noStrike" kern="1200" cap="none" spc="0" normalizeH="0" baseline="0" noProof="0">
            <a:ln>
              <a:noFill/>
            </a:ln>
            <a:solidFill>
              <a:srgbClr val="996633"/>
            </a:solidFill>
            <a:effectLst/>
            <a:uLnTx/>
            <a:uFillTx/>
            <a:latin typeface="Calibri"/>
            <a:ea typeface="Calibri"/>
            <a:cs typeface="Calibri"/>
          </a:endParaRPr>
        </a:p>
      </xdr:txBody>
    </xdr:sp>
    <xdr:clientData/>
  </xdr:twoCellAnchor>
  <xdr:twoCellAnchor editAs="oneCell">
    <xdr:from>
      <xdr:col>10</xdr:col>
      <xdr:colOff>575734</xdr:colOff>
      <xdr:row>4</xdr:row>
      <xdr:rowOff>143932</xdr:rowOff>
    </xdr:from>
    <xdr:to>
      <xdr:col>15</xdr:col>
      <xdr:colOff>279400</xdr:colOff>
      <xdr:row>23</xdr:row>
      <xdr:rowOff>118533</xdr:rowOff>
    </xdr:to>
    <xdr:pic>
      <xdr:nvPicPr>
        <xdr:cNvPr id="49" name="Picture 48">
          <a:extLst>
            <a:ext uri="{FF2B5EF4-FFF2-40B4-BE49-F238E27FC236}">
              <a16:creationId xmlns:a16="http://schemas.microsoft.com/office/drawing/2014/main" id="{F7452A37-992F-7685-0228-128244F9FA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8619067" y="888999"/>
          <a:ext cx="3335866" cy="3513667"/>
        </a:xfrm>
        <a:prstGeom prst="rect">
          <a:avLst/>
        </a:prstGeom>
        <a:ln w="25400">
          <a:solidFill>
            <a:srgbClr val="CC9900"/>
          </a:solidFill>
        </a:ln>
      </xdr:spPr>
    </xdr:pic>
    <xdr:clientData/>
  </xdr:twoCellAnchor>
  <xdr:twoCellAnchor editAs="oneCell">
    <xdr:from>
      <xdr:col>7</xdr:col>
      <xdr:colOff>0</xdr:colOff>
      <xdr:row>26</xdr:row>
      <xdr:rowOff>0</xdr:rowOff>
    </xdr:from>
    <xdr:to>
      <xdr:col>7</xdr:col>
      <xdr:colOff>647700</xdr:colOff>
      <xdr:row>29</xdr:row>
      <xdr:rowOff>99060</xdr:rowOff>
    </xdr:to>
    <xdr:pic>
      <xdr:nvPicPr>
        <xdr:cNvPr id="64" name="Graphic 63">
          <a:extLst>
            <a:ext uri="{FF2B5EF4-FFF2-40B4-BE49-F238E27FC236}">
              <a16:creationId xmlns:a16="http://schemas.microsoft.com/office/drawing/2014/main" id="{E44E3E25-D794-408D-8C7B-F3133C93AD1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267200" y="4754880"/>
          <a:ext cx="647700" cy="647700"/>
        </a:xfrm>
        <a:prstGeom prst="rect">
          <a:avLst/>
        </a:prstGeom>
      </xdr:spPr>
    </xdr:pic>
    <xdr:clientData/>
  </xdr:twoCellAnchor>
  <xdr:twoCellAnchor>
    <xdr:from>
      <xdr:col>10</xdr:col>
      <xdr:colOff>465666</xdr:colOff>
      <xdr:row>23</xdr:row>
      <xdr:rowOff>179916</xdr:rowOff>
    </xdr:from>
    <xdr:to>
      <xdr:col>15</xdr:col>
      <xdr:colOff>387560</xdr:colOff>
      <xdr:row>29</xdr:row>
      <xdr:rowOff>157056</xdr:rowOff>
    </xdr:to>
    <xdr:sp macro="" textlink="">
      <xdr:nvSpPr>
        <xdr:cNvPr id="40" name="TextBox 39">
          <a:extLst>
            <a:ext uri="{FF2B5EF4-FFF2-40B4-BE49-F238E27FC236}">
              <a16:creationId xmlns:a16="http://schemas.microsoft.com/office/drawing/2014/main" id="{61E5135E-1243-49AD-8249-3AC94DE1C4A2}"/>
            </a:ext>
          </a:extLst>
        </xdr:cNvPr>
        <xdr:cNvSpPr txBox="1"/>
      </xdr:nvSpPr>
      <xdr:spPr>
        <a:xfrm>
          <a:off x="8508999" y="4464049"/>
          <a:ext cx="3554094" cy="109474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1200" cap="none" spc="0" normalizeH="0" baseline="0" noProof="0">
              <a:ln>
                <a:noFill/>
              </a:ln>
              <a:solidFill>
                <a:srgbClr val="D3A77B"/>
              </a:solidFill>
              <a:effectLst/>
              <a:uLnTx/>
              <a:uFillTx/>
              <a:latin typeface="Calibri"/>
              <a:ea typeface="Calibri"/>
              <a:cs typeface="Calibri"/>
            </a:rPr>
            <a:t>Project by: Suvetha Bharath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1" i="0" u="none" strike="noStrike" kern="1200" cap="none" spc="0" normalizeH="0" baseline="0" noProof="0">
            <a:ln>
              <a:noFill/>
            </a:ln>
            <a:solidFill>
              <a:srgbClr val="D3A77B"/>
            </a:solidFill>
            <a:effectLst/>
            <a:uLnTx/>
            <a:uFillTx/>
            <a:latin typeface="Calibri"/>
            <a:ea typeface="Calibri"/>
            <a:cs typeface="Calibri"/>
          </a:endParaRPr>
        </a:p>
      </xdr:txBody>
    </xdr:sp>
    <xdr:clientData/>
  </xdr:twoCellAnchor>
  <xdr:twoCellAnchor>
    <xdr:from>
      <xdr:col>10</xdr:col>
      <xdr:colOff>559647</xdr:colOff>
      <xdr:row>26</xdr:row>
      <xdr:rowOff>45721</xdr:rowOff>
    </xdr:from>
    <xdr:to>
      <xdr:col>14</xdr:col>
      <xdr:colOff>433493</xdr:colOff>
      <xdr:row>28</xdr:row>
      <xdr:rowOff>112607</xdr:rowOff>
    </xdr:to>
    <xdr:grpSp>
      <xdr:nvGrpSpPr>
        <xdr:cNvPr id="60" name="Group 59">
          <a:extLst>
            <a:ext uri="{FF2B5EF4-FFF2-40B4-BE49-F238E27FC236}">
              <a16:creationId xmlns:a16="http://schemas.microsoft.com/office/drawing/2014/main" id="{40CD7995-81BE-840C-34FF-9CB20E4DBB3A}"/>
            </a:ext>
          </a:extLst>
        </xdr:cNvPr>
        <xdr:cNvGrpSpPr/>
      </xdr:nvGrpSpPr>
      <xdr:grpSpPr>
        <a:xfrm>
          <a:off x="8602980" y="4888654"/>
          <a:ext cx="2896446" cy="439420"/>
          <a:chOff x="6934200" y="4729480"/>
          <a:chExt cx="2506980" cy="429260"/>
        </a:xfrm>
      </xdr:grpSpPr>
      <xdr:sp macro="" textlink="">
        <xdr:nvSpPr>
          <xdr:cNvPr id="57" name="Rectangle 56">
            <a:extLst>
              <a:ext uri="{FF2B5EF4-FFF2-40B4-BE49-F238E27FC236}">
                <a16:creationId xmlns:a16="http://schemas.microsoft.com/office/drawing/2014/main" id="{CFCC430C-29D9-4489-A500-585C769C1118}"/>
              </a:ext>
            </a:extLst>
          </xdr:cNvPr>
          <xdr:cNvSpPr/>
        </xdr:nvSpPr>
        <xdr:spPr>
          <a:xfrm>
            <a:off x="7634656" y="4744720"/>
            <a:ext cx="449580" cy="406400"/>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sp macro="" textlink="">
        <xdr:nvSpPr>
          <xdr:cNvPr id="58" name="Rectangle 57">
            <a:extLst>
              <a:ext uri="{FF2B5EF4-FFF2-40B4-BE49-F238E27FC236}">
                <a16:creationId xmlns:a16="http://schemas.microsoft.com/office/drawing/2014/main" id="{1098F93B-40DF-48F3-A9EB-205CA8F76D16}"/>
              </a:ext>
            </a:extLst>
          </xdr:cNvPr>
          <xdr:cNvSpPr/>
        </xdr:nvSpPr>
        <xdr:spPr>
          <a:xfrm>
            <a:off x="8305800" y="4739640"/>
            <a:ext cx="449580" cy="419100"/>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sp macro="" textlink="">
        <xdr:nvSpPr>
          <xdr:cNvPr id="59" name="Rectangle 58">
            <a:extLst>
              <a:ext uri="{FF2B5EF4-FFF2-40B4-BE49-F238E27FC236}">
                <a16:creationId xmlns:a16="http://schemas.microsoft.com/office/drawing/2014/main" id="{E71F7E72-8164-4A1D-BD57-D62BE7ED6723}"/>
              </a:ext>
            </a:extLst>
          </xdr:cNvPr>
          <xdr:cNvSpPr/>
        </xdr:nvSpPr>
        <xdr:spPr>
          <a:xfrm>
            <a:off x="8991600" y="4729480"/>
            <a:ext cx="449580" cy="419100"/>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sp macro="" textlink="">
        <xdr:nvSpPr>
          <xdr:cNvPr id="56" name="Rectangle 55">
            <a:extLst>
              <a:ext uri="{FF2B5EF4-FFF2-40B4-BE49-F238E27FC236}">
                <a16:creationId xmlns:a16="http://schemas.microsoft.com/office/drawing/2014/main" id="{B57303B4-E887-459F-83CD-EDB5AD96C711}"/>
              </a:ext>
            </a:extLst>
          </xdr:cNvPr>
          <xdr:cNvSpPr/>
        </xdr:nvSpPr>
        <xdr:spPr>
          <a:xfrm>
            <a:off x="6934200" y="4737100"/>
            <a:ext cx="449580" cy="419100"/>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grpSp>
    <xdr:clientData/>
  </xdr:twoCellAnchor>
  <xdr:twoCellAnchor>
    <xdr:from>
      <xdr:col>10</xdr:col>
      <xdr:colOff>668867</xdr:colOff>
      <xdr:row>26</xdr:row>
      <xdr:rowOff>142875</xdr:rowOff>
    </xdr:from>
    <xdr:to>
      <xdr:col>11</xdr:col>
      <xdr:colOff>176107</xdr:colOff>
      <xdr:row>28</xdr:row>
      <xdr:rowOff>55668</xdr:rowOff>
    </xdr:to>
    <xdr:pic>
      <xdr:nvPicPr>
        <xdr:cNvPr id="53" name="Graphic 52">
          <a:hlinkClick xmlns:r="http://schemas.openxmlformats.org/officeDocument/2006/relationships" r:id="rId5"/>
          <a:extLst>
            <a:ext uri="{FF2B5EF4-FFF2-40B4-BE49-F238E27FC236}">
              <a16:creationId xmlns:a16="http://schemas.microsoft.com/office/drawing/2014/main" id="{CDE29E3D-4B2F-A0A1-87DF-E89DFB00393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712200" y="4985808"/>
          <a:ext cx="311574" cy="285327"/>
        </a:xfrm>
        <a:prstGeom prst="rect">
          <a:avLst/>
        </a:prstGeom>
      </xdr:spPr>
    </xdr:pic>
    <xdr:clientData/>
  </xdr:twoCellAnchor>
  <xdr:twoCellAnchor>
    <xdr:from>
      <xdr:col>13</xdr:col>
      <xdr:colOff>566419</xdr:colOff>
      <xdr:row>26</xdr:row>
      <xdr:rowOff>48261</xdr:rowOff>
    </xdr:from>
    <xdr:to>
      <xdr:col>14</xdr:col>
      <xdr:colOff>414866</xdr:colOff>
      <xdr:row>28</xdr:row>
      <xdr:rowOff>127847</xdr:rowOff>
    </xdr:to>
    <xdr:pic>
      <xdr:nvPicPr>
        <xdr:cNvPr id="68" name="Graphic 67">
          <a:hlinkClick xmlns:r="http://schemas.openxmlformats.org/officeDocument/2006/relationships" r:id="rId8"/>
          <a:extLst>
            <a:ext uri="{FF2B5EF4-FFF2-40B4-BE49-F238E27FC236}">
              <a16:creationId xmlns:a16="http://schemas.microsoft.com/office/drawing/2014/main" id="{9BD5474E-556F-A8A9-A05C-AEA8A7F7BDC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022752" y="4891194"/>
          <a:ext cx="458047" cy="452120"/>
        </a:xfrm>
        <a:prstGeom prst="rect">
          <a:avLst/>
        </a:prstGeom>
      </xdr:spPr>
    </xdr:pic>
    <xdr:clientData/>
  </xdr:twoCellAnchor>
  <xdr:twoCellAnchor>
    <xdr:from>
      <xdr:col>11</xdr:col>
      <xdr:colOff>651933</xdr:colOff>
      <xdr:row>26</xdr:row>
      <xdr:rowOff>113454</xdr:rowOff>
    </xdr:from>
    <xdr:to>
      <xdr:col>12</xdr:col>
      <xdr:colOff>212513</xdr:colOff>
      <xdr:row>28</xdr:row>
      <xdr:rowOff>49107</xdr:rowOff>
    </xdr:to>
    <xdr:pic>
      <xdr:nvPicPr>
        <xdr:cNvPr id="73" name="Graphic 72">
          <a:hlinkClick xmlns:r="http://schemas.openxmlformats.org/officeDocument/2006/relationships" r:id="rId11"/>
          <a:extLst>
            <a:ext uri="{FF2B5EF4-FFF2-40B4-BE49-F238E27FC236}">
              <a16:creationId xmlns:a16="http://schemas.microsoft.com/office/drawing/2014/main" id="{375765C9-118E-4891-026B-C9A31954AF4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9499600" y="4956387"/>
          <a:ext cx="364913" cy="308187"/>
        </a:xfrm>
        <a:prstGeom prst="rect">
          <a:avLst/>
        </a:prstGeom>
      </xdr:spPr>
    </xdr:pic>
    <xdr:clientData/>
  </xdr:twoCellAnchor>
  <xdr:twoCellAnchor editAs="oneCell">
    <xdr:from>
      <xdr:col>4</xdr:col>
      <xdr:colOff>491068</xdr:colOff>
      <xdr:row>23</xdr:row>
      <xdr:rowOff>84665</xdr:rowOff>
    </xdr:from>
    <xdr:to>
      <xdr:col>6</xdr:col>
      <xdr:colOff>84668</xdr:colOff>
      <xdr:row>28</xdr:row>
      <xdr:rowOff>118533</xdr:rowOff>
    </xdr:to>
    <xdr:pic>
      <xdr:nvPicPr>
        <xdr:cNvPr id="24" name="Picture 23">
          <a:extLst>
            <a:ext uri="{FF2B5EF4-FFF2-40B4-BE49-F238E27FC236}">
              <a16:creationId xmlns:a16="http://schemas.microsoft.com/office/drawing/2014/main" id="{B7D3EFA1-BD95-412A-B8A0-3D571BE28DB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837473B0-CC2E-450A-ABE3-18F120FF3D39}">
              <a1611:picAttrSrcUrl xmlns:a1611="http://schemas.microsoft.com/office/drawing/2016/11/main" r:id="rId15"/>
            </a:ext>
          </a:extLst>
        </a:blip>
        <a:stretch>
          <a:fillRect/>
        </a:stretch>
      </xdr:blipFill>
      <xdr:spPr>
        <a:xfrm>
          <a:off x="3708401" y="4368798"/>
          <a:ext cx="1202267" cy="965202"/>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0</xdr:col>
      <xdr:colOff>577750</xdr:colOff>
      <xdr:row>10</xdr:row>
      <xdr:rowOff>160671</xdr:rowOff>
    </xdr:from>
    <xdr:to>
      <xdr:col>9</xdr:col>
      <xdr:colOff>211667</xdr:colOff>
      <xdr:row>19</xdr:row>
      <xdr:rowOff>20589</xdr:rowOff>
    </xdr:to>
    <xdr:grpSp>
      <xdr:nvGrpSpPr>
        <xdr:cNvPr id="62" name="Group 61">
          <a:extLst>
            <a:ext uri="{FF2B5EF4-FFF2-40B4-BE49-F238E27FC236}">
              <a16:creationId xmlns:a16="http://schemas.microsoft.com/office/drawing/2014/main" id="{BFC79AE9-95DF-4BC0-9F46-82C82A6583D1}"/>
            </a:ext>
          </a:extLst>
        </xdr:cNvPr>
        <xdr:cNvGrpSpPr/>
      </xdr:nvGrpSpPr>
      <xdr:grpSpPr>
        <a:xfrm>
          <a:off x="577750" y="2023338"/>
          <a:ext cx="6872917" cy="1536318"/>
          <a:chOff x="425349" y="1930204"/>
          <a:chExt cx="6872917" cy="1536318"/>
        </a:xfrm>
      </xdr:grpSpPr>
      <xdr:grpSp>
        <xdr:nvGrpSpPr>
          <xdr:cNvPr id="54" name="Group 53">
            <a:extLst>
              <a:ext uri="{FF2B5EF4-FFF2-40B4-BE49-F238E27FC236}">
                <a16:creationId xmlns:a16="http://schemas.microsoft.com/office/drawing/2014/main" id="{24C6B81B-BDB5-8BB3-BEDE-020086D0B8A4}"/>
              </a:ext>
            </a:extLst>
          </xdr:cNvPr>
          <xdr:cNvGrpSpPr/>
        </xdr:nvGrpSpPr>
        <xdr:grpSpPr>
          <a:xfrm>
            <a:off x="4622801" y="1947138"/>
            <a:ext cx="2675465" cy="1517811"/>
            <a:chOff x="4622801" y="1947138"/>
            <a:chExt cx="2675465" cy="1517811"/>
          </a:xfrm>
        </xdr:grpSpPr>
        <xdr:grpSp>
          <xdr:nvGrpSpPr>
            <xdr:cNvPr id="52" name="Group 51">
              <a:extLst>
                <a:ext uri="{FF2B5EF4-FFF2-40B4-BE49-F238E27FC236}">
                  <a16:creationId xmlns:a16="http://schemas.microsoft.com/office/drawing/2014/main" id="{A8AD57FA-E163-51E1-911A-A19EFCB200C0}"/>
                </a:ext>
              </a:extLst>
            </xdr:cNvPr>
            <xdr:cNvGrpSpPr/>
          </xdr:nvGrpSpPr>
          <xdr:grpSpPr>
            <a:xfrm>
              <a:off x="4622801" y="2809360"/>
              <a:ext cx="2675465" cy="655589"/>
              <a:chOff x="4622801" y="2809360"/>
              <a:chExt cx="2675465" cy="655589"/>
            </a:xfrm>
          </xdr:grpSpPr>
          <xdr:sp macro="" textlink="">
            <xdr:nvSpPr>
              <xdr:cNvPr id="32" name="Rectangle 31">
                <a:extLst>
                  <a:ext uri="{FF2B5EF4-FFF2-40B4-BE49-F238E27FC236}">
                    <a16:creationId xmlns:a16="http://schemas.microsoft.com/office/drawing/2014/main" id="{91784A50-0873-40A2-82CF-2B53F27BD0D0}"/>
                  </a:ext>
                </a:extLst>
              </xdr:cNvPr>
              <xdr:cNvSpPr/>
            </xdr:nvSpPr>
            <xdr:spPr>
              <a:xfrm>
                <a:off x="4622801" y="2809360"/>
                <a:ext cx="762000"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200" b="1" kern="1200">
                    <a:solidFill>
                      <a:schemeClr val="tx1"/>
                    </a:solidFill>
                    <a:latin typeface="+mj-lt"/>
                  </a:rPr>
                  <a:t>About</a:t>
                </a:r>
                <a:r>
                  <a:rPr lang="en-US" sz="1200" b="1" kern="1200" baseline="0">
                    <a:solidFill>
                      <a:schemeClr val="tx1"/>
                    </a:solidFill>
                    <a:latin typeface="+mj-lt"/>
                  </a:rPr>
                  <a:t> the company</a:t>
                </a:r>
                <a:endParaRPr lang="en-US" sz="1200" b="1" kern="1200">
                  <a:solidFill>
                    <a:schemeClr val="tx1"/>
                  </a:solidFill>
                  <a:latin typeface="+mj-lt"/>
                </a:endParaRPr>
              </a:p>
            </xdr:txBody>
          </xdr:sp>
          <xdr:sp macro="" textlink="">
            <xdr:nvSpPr>
              <xdr:cNvPr id="35" name="Rectangle 34">
                <a:extLst>
                  <a:ext uri="{FF2B5EF4-FFF2-40B4-BE49-F238E27FC236}">
                    <a16:creationId xmlns:a16="http://schemas.microsoft.com/office/drawing/2014/main" id="{D12F7D8D-5014-4E7B-BE9A-DCEC179306DD}"/>
                  </a:ext>
                </a:extLst>
              </xdr:cNvPr>
              <xdr:cNvSpPr/>
            </xdr:nvSpPr>
            <xdr:spPr>
              <a:xfrm>
                <a:off x="6460067" y="2809360"/>
                <a:ext cx="838199"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000" b="1" kern="1200">
                    <a:solidFill>
                      <a:schemeClr val="tx1"/>
                    </a:solidFill>
                    <a:latin typeface="+mn-lt"/>
                  </a:rPr>
                  <a:t>Suggestions</a:t>
                </a:r>
              </a:p>
            </xdr:txBody>
          </xdr:sp>
          <xdr:sp macro="" textlink="">
            <xdr:nvSpPr>
              <xdr:cNvPr id="36" name="Rectangle 35">
                <a:extLst>
                  <a:ext uri="{FF2B5EF4-FFF2-40B4-BE49-F238E27FC236}">
                    <a16:creationId xmlns:a16="http://schemas.microsoft.com/office/drawing/2014/main" id="{45031327-9356-47FB-9243-895A9B2DB406}"/>
                  </a:ext>
                </a:extLst>
              </xdr:cNvPr>
              <xdr:cNvSpPr/>
            </xdr:nvSpPr>
            <xdr:spPr>
              <a:xfrm>
                <a:off x="5556674" y="2809360"/>
                <a:ext cx="731520"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300" b="1" kern="1200">
                    <a:solidFill>
                      <a:schemeClr val="tx1"/>
                    </a:solidFill>
                    <a:latin typeface="+mn-lt"/>
                  </a:rPr>
                  <a:t>Insights</a:t>
                </a:r>
                <a:endParaRPr lang="en-US" sz="1000" kern="1200">
                  <a:solidFill>
                    <a:schemeClr val="tx1"/>
                  </a:solidFill>
                  <a:latin typeface="+mj-lt"/>
                </a:endParaRPr>
              </a:p>
            </xdr:txBody>
          </xdr:sp>
        </xdr:grpSp>
        <xdr:grpSp>
          <xdr:nvGrpSpPr>
            <xdr:cNvPr id="51" name="Group 50">
              <a:extLst>
                <a:ext uri="{FF2B5EF4-FFF2-40B4-BE49-F238E27FC236}">
                  <a16:creationId xmlns:a16="http://schemas.microsoft.com/office/drawing/2014/main" id="{53D3CEF6-F625-3C3B-1E94-2250389BE8AF}"/>
                </a:ext>
              </a:extLst>
            </xdr:cNvPr>
            <xdr:cNvGrpSpPr/>
          </xdr:nvGrpSpPr>
          <xdr:grpSpPr>
            <a:xfrm>
              <a:off x="4645331" y="1947138"/>
              <a:ext cx="2636002" cy="683518"/>
              <a:chOff x="4645331" y="1947138"/>
              <a:chExt cx="2636002" cy="683518"/>
            </a:xfrm>
          </xdr:grpSpPr>
          <xdr:sp macro="" textlink="">
            <xdr:nvSpPr>
              <xdr:cNvPr id="28" name="Rectangle: Rounded Corners 27">
                <a:extLst>
                  <a:ext uri="{FF2B5EF4-FFF2-40B4-BE49-F238E27FC236}">
                    <a16:creationId xmlns:a16="http://schemas.microsoft.com/office/drawing/2014/main" id="{BAC9486E-3A18-4798-8992-024766B33ABC}"/>
                  </a:ext>
                </a:extLst>
              </xdr:cNvPr>
              <xdr:cNvSpPr/>
            </xdr:nvSpPr>
            <xdr:spPr>
              <a:xfrm>
                <a:off x="6496373" y="1947138"/>
                <a:ext cx="784960"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sp macro="" textlink="">
            <xdr:nvSpPr>
              <xdr:cNvPr id="10" name="Rectangle: Rounded Corners 9">
                <a:extLst>
                  <a:ext uri="{FF2B5EF4-FFF2-40B4-BE49-F238E27FC236}">
                    <a16:creationId xmlns:a16="http://schemas.microsoft.com/office/drawing/2014/main" id="{FF623CB2-D15F-4905-802C-871C0317E6FB}"/>
                  </a:ext>
                </a:extLst>
              </xdr:cNvPr>
              <xdr:cNvSpPr/>
            </xdr:nvSpPr>
            <xdr:spPr>
              <a:xfrm>
                <a:off x="4645331" y="1947138"/>
                <a:ext cx="731520"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sp macro="" textlink="">
            <xdr:nvSpPr>
              <xdr:cNvPr id="11" name="Rectangle: Rounded Corners 10">
                <a:extLst>
                  <a:ext uri="{FF2B5EF4-FFF2-40B4-BE49-F238E27FC236}">
                    <a16:creationId xmlns:a16="http://schemas.microsoft.com/office/drawing/2014/main" id="{F3E46DA7-FC8D-4061-9D97-0AA35E8C8B9B}"/>
                  </a:ext>
                </a:extLst>
              </xdr:cNvPr>
              <xdr:cNvSpPr/>
            </xdr:nvSpPr>
            <xdr:spPr>
              <a:xfrm>
                <a:off x="5553919" y="1947139"/>
                <a:ext cx="731520"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grpSp>
      </xdr:grpSp>
      <xdr:grpSp>
        <xdr:nvGrpSpPr>
          <xdr:cNvPr id="43" name="Group 42">
            <a:extLst>
              <a:ext uri="{FF2B5EF4-FFF2-40B4-BE49-F238E27FC236}">
                <a16:creationId xmlns:a16="http://schemas.microsoft.com/office/drawing/2014/main" id="{9D824C8A-72C7-6026-2565-1877FB6FC5FC}"/>
              </a:ext>
            </a:extLst>
          </xdr:cNvPr>
          <xdr:cNvGrpSpPr/>
        </xdr:nvGrpSpPr>
        <xdr:grpSpPr>
          <a:xfrm>
            <a:off x="425349" y="1930204"/>
            <a:ext cx="3613251" cy="1536318"/>
            <a:chOff x="425349" y="1930204"/>
            <a:chExt cx="3613251" cy="1536318"/>
          </a:xfrm>
        </xdr:grpSpPr>
        <xdr:grpSp>
          <xdr:nvGrpSpPr>
            <xdr:cNvPr id="42" name="Group 41">
              <a:extLst>
                <a:ext uri="{FF2B5EF4-FFF2-40B4-BE49-F238E27FC236}">
                  <a16:creationId xmlns:a16="http://schemas.microsoft.com/office/drawing/2014/main" id="{58676EE6-FC59-98C9-9319-013E627515D2}"/>
                </a:ext>
              </a:extLst>
            </xdr:cNvPr>
            <xdr:cNvGrpSpPr/>
          </xdr:nvGrpSpPr>
          <xdr:grpSpPr>
            <a:xfrm>
              <a:off x="442283" y="1930204"/>
              <a:ext cx="3547614" cy="691984"/>
              <a:chOff x="442283" y="1930204"/>
              <a:chExt cx="3547614" cy="691984"/>
            </a:xfrm>
          </xdr:grpSpPr>
          <xdr:sp macro="" textlink="">
            <xdr:nvSpPr>
              <xdr:cNvPr id="25" name="Rectangle: Rounded Corners 24">
                <a:extLst>
                  <a:ext uri="{FF2B5EF4-FFF2-40B4-BE49-F238E27FC236}">
                    <a16:creationId xmlns:a16="http://schemas.microsoft.com/office/drawing/2014/main" id="{C0C0CFB5-9A1B-B70A-D5FA-C1B16CC61719}"/>
                  </a:ext>
                </a:extLst>
              </xdr:cNvPr>
              <xdr:cNvSpPr/>
            </xdr:nvSpPr>
            <xdr:spPr>
              <a:xfrm>
                <a:off x="442283" y="1938671"/>
                <a:ext cx="738080"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sp macro="" textlink="">
            <xdr:nvSpPr>
              <xdr:cNvPr id="3" name="Rectangle: Rounded Corners 2">
                <a:extLst>
                  <a:ext uri="{FF2B5EF4-FFF2-40B4-BE49-F238E27FC236}">
                    <a16:creationId xmlns:a16="http://schemas.microsoft.com/office/drawing/2014/main" id="{D9FDB79C-256C-4770-8BE1-A1B4B81AD9CF}"/>
                  </a:ext>
                </a:extLst>
              </xdr:cNvPr>
              <xdr:cNvSpPr/>
            </xdr:nvSpPr>
            <xdr:spPr>
              <a:xfrm>
                <a:off x="1376278" y="1930204"/>
                <a:ext cx="745342"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sp macro="" textlink="">
            <xdr:nvSpPr>
              <xdr:cNvPr id="26" name="Rectangle: Rounded Corners 25">
                <a:extLst>
                  <a:ext uri="{FF2B5EF4-FFF2-40B4-BE49-F238E27FC236}">
                    <a16:creationId xmlns:a16="http://schemas.microsoft.com/office/drawing/2014/main" id="{36A23C31-91A5-491E-8807-C7B83970F787}"/>
                  </a:ext>
                </a:extLst>
              </xdr:cNvPr>
              <xdr:cNvSpPr/>
            </xdr:nvSpPr>
            <xdr:spPr>
              <a:xfrm>
                <a:off x="2324240" y="1930204"/>
                <a:ext cx="731519"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sp macro="" textlink="">
            <xdr:nvSpPr>
              <xdr:cNvPr id="27" name="Rectangle: Rounded Corners 26">
                <a:extLst>
                  <a:ext uri="{FF2B5EF4-FFF2-40B4-BE49-F238E27FC236}">
                    <a16:creationId xmlns:a16="http://schemas.microsoft.com/office/drawing/2014/main" id="{25B26259-BD56-4D63-84FD-31E5B8AB0359}"/>
                  </a:ext>
                </a:extLst>
              </xdr:cNvPr>
              <xdr:cNvSpPr/>
            </xdr:nvSpPr>
            <xdr:spPr>
              <a:xfrm>
                <a:off x="3258378" y="1930204"/>
                <a:ext cx="731519" cy="683517"/>
              </a:xfrm>
              <a:prstGeom prst="roundRect">
                <a:avLst>
                  <a:gd name="adj" fmla="val 20000"/>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kern="1200"/>
              </a:p>
            </xdr:txBody>
          </xdr:sp>
        </xdr:grpSp>
        <xdr:grpSp>
          <xdr:nvGrpSpPr>
            <xdr:cNvPr id="41" name="Group 40">
              <a:extLst>
                <a:ext uri="{FF2B5EF4-FFF2-40B4-BE49-F238E27FC236}">
                  <a16:creationId xmlns:a16="http://schemas.microsoft.com/office/drawing/2014/main" id="{3C6FB56D-6C4A-E316-4061-8AFAB65CE2B0}"/>
                </a:ext>
              </a:extLst>
            </xdr:cNvPr>
            <xdr:cNvGrpSpPr/>
          </xdr:nvGrpSpPr>
          <xdr:grpSpPr>
            <a:xfrm>
              <a:off x="425349" y="2810933"/>
              <a:ext cx="3613251" cy="655589"/>
              <a:chOff x="425349" y="2810933"/>
              <a:chExt cx="3613251" cy="655589"/>
            </a:xfrm>
          </xdr:grpSpPr>
          <xdr:sp macro="" textlink="">
            <xdr:nvSpPr>
              <xdr:cNvPr id="33" name="Rectangle 32">
                <a:extLst>
                  <a:ext uri="{FF2B5EF4-FFF2-40B4-BE49-F238E27FC236}">
                    <a16:creationId xmlns:a16="http://schemas.microsoft.com/office/drawing/2014/main" id="{46AFF675-CC32-49A4-93D7-2DFF9FCFF8D7}"/>
                  </a:ext>
                </a:extLst>
              </xdr:cNvPr>
              <xdr:cNvSpPr/>
            </xdr:nvSpPr>
            <xdr:spPr>
              <a:xfrm>
                <a:off x="425349" y="2810933"/>
                <a:ext cx="731520"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200" b="1" kern="1200">
                    <a:solidFill>
                      <a:schemeClr val="tx1"/>
                    </a:solidFill>
                    <a:latin typeface="+mj-lt"/>
                  </a:rPr>
                  <a:t>General</a:t>
                </a:r>
                <a:r>
                  <a:rPr lang="en-US" sz="1200" b="1" kern="1200" baseline="0">
                    <a:solidFill>
                      <a:schemeClr val="tx1"/>
                    </a:solidFill>
                    <a:latin typeface="+mj-lt"/>
                  </a:rPr>
                  <a:t> View</a:t>
                </a:r>
                <a:endParaRPr lang="en-US" sz="1200" b="1" kern="1200">
                  <a:solidFill>
                    <a:schemeClr val="tx1"/>
                  </a:solidFill>
                  <a:latin typeface="+mj-lt"/>
                </a:endParaRPr>
              </a:p>
            </xdr:txBody>
          </xdr:sp>
          <xdr:sp macro="" textlink="">
            <xdr:nvSpPr>
              <xdr:cNvPr id="34" name="Rectangle 33">
                <a:extLst>
                  <a:ext uri="{FF2B5EF4-FFF2-40B4-BE49-F238E27FC236}">
                    <a16:creationId xmlns:a16="http://schemas.microsoft.com/office/drawing/2014/main" id="{6D1DFEEE-4A7E-4341-B550-C855AB67A1FD}"/>
                  </a:ext>
                </a:extLst>
              </xdr:cNvPr>
              <xdr:cNvSpPr/>
            </xdr:nvSpPr>
            <xdr:spPr>
              <a:xfrm>
                <a:off x="2281027" y="2810933"/>
                <a:ext cx="731520"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200" b="1" kern="1200">
                    <a:solidFill>
                      <a:schemeClr val="tx1"/>
                    </a:solidFill>
                    <a:latin typeface="+mj-lt"/>
                  </a:rPr>
                  <a:t>Profit</a:t>
                </a:r>
                <a:r>
                  <a:rPr lang="en-US" sz="1200" b="1" kern="1200" baseline="0">
                    <a:solidFill>
                      <a:schemeClr val="tx1"/>
                    </a:solidFill>
                    <a:latin typeface="+mj-lt"/>
                  </a:rPr>
                  <a:t> &amp; COGS Analysis</a:t>
                </a:r>
                <a:endParaRPr lang="en-US" sz="1200" b="1" kern="1200">
                  <a:solidFill>
                    <a:schemeClr val="tx1"/>
                  </a:solidFill>
                  <a:latin typeface="+mj-lt"/>
                </a:endParaRPr>
              </a:p>
            </xdr:txBody>
          </xdr:sp>
          <xdr:sp macro="" textlink="">
            <xdr:nvSpPr>
              <xdr:cNvPr id="12" name="Rectangle 11">
                <a:extLst>
                  <a:ext uri="{FF2B5EF4-FFF2-40B4-BE49-F238E27FC236}">
                    <a16:creationId xmlns:a16="http://schemas.microsoft.com/office/drawing/2014/main" id="{D37AF672-D10D-4E73-BBC8-3C07ECB66BDF}"/>
                  </a:ext>
                </a:extLst>
              </xdr:cNvPr>
              <xdr:cNvSpPr/>
            </xdr:nvSpPr>
            <xdr:spPr>
              <a:xfrm>
                <a:off x="3208867" y="2810933"/>
                <a:ext cx="829733"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000" b="1" kern="1200">
                    <a:solidFill>
                      <a:schemeClr val="tx1"/>
                    </a:solidFill>
                    <a:latin typeface="Arial Narrow" panose="020B0606020202030204" pitchFamily="34" charset="0"/>
                  </a:rPr>
                  <a:t>Performance</a:t>
                </a:r>
                <a:r>
                  <a:rPr lang="en-US" sz="1000" b="1" kern="1200" baseline="0">
                    <a:solidFill>
                      <a:schemeClr val="tx1"/>
                    </a:solidFill>
                    <a:latin typeface="Arial Narrow" panose="020B0606020202030204" pitchFamily="34" charset="0"/>
                  </a:rPr>
                  <a:t> Analysis</a:t>
                </a:r>
                <a:endParaRPr lang="en-US" sz="1000" b="1" kern="1200">
                  <a:solidFill>
                    <a:schemeClr val="tx1"/>
                  </a:solidFill>
                  <a:latin typeface="Arial Narrow" panose="020B0606020202030204" pitchFamily="34" charset="0"/>
                </a:endParaRPr>
              </a:p>
            </xdr:txBody>
          </xdr:sp>
          <xdr:sp macro="" textlink="">
            <xdr:nvSpPr>
              <xdr:cNvPr id="15" name="Rectangle 14">
                <a:extLst>
                  <a:ext uri="{FF2B5EF4-FFF2-40B4-BE49-F238E27FC236}">
                    <a16:creationId xmlns:a16="http://schemas.microsoft.com/office/drawing/2014/main" id="{6732D142-B655-4672-A395-63D38772AF9C}"/>
                  </a:ext>
                </a:extLst>
              </xdr:cNvPr>
              <xdr:cNvSpPr/>
            </xdr:nvSpPr>
            <xdr:spPr>
              <a:xfrm>
                <a:off x="1353188" y="2810933"/>
                <a:ext cx="731520" cy="655589"/>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US" sz="1200" b="1" kern="1200">
                    <a:solidFill>
                      <a:schemeClr val="tx1"/>
                    </a:solidFill>
                    <a:latin typeface="+mj-lt"/>
                  </a:rPr>
                  <a:t>Sales</a:t>
                </a:r>
                <a:r>
                  <a:rPr lang="en-US" sz="1200" b="1" kern="1200" baseline="0">
                    <a:solidFill>
                      <a:schemeClr val="tx1"/>
                    </a:solidFill>
                    <a:latin typeface="+mj-lt"/>
                  </a:rPr>
                  <a:t> &amp; Profit Analysis</a:t>
                </a:r>
                <a:endParaRPr lang="en-US" sz="1200" b="1" kern="1200">
                  <a:solidFill>
                    <a:schemeClr val="tx1"/>
                  </a:solidFill>
                  <a:latin typeface="+mj-lt"/>
                </a:endParaRPr>
              </a:p>
            </xdr:txBody>
          </xdr:sp>
        </xdr:grpSp>
      </xdr:grpSp>
    </xdr:grpSp>
    <xdr:clientData/>
  </xdr:twoCellAnchor>
  <xdr:twoCellAnchor editAs="oneCell">
    <xdr:from>
      <xdr:col>3</xdr:col>
      <xdr:colOff>103080</xdr:colOff>
      <xdr:row>11</xdr:row>
      <xdr:rowOff>21168</xdr:rowOff>
    </xdr:from>
    <xdr:to>
      <xdr:col>3</xdr:col>
      <xdr:colOff>720300</xdr:colOff>
      <xdr:row>14</xdr:row>
      <xdr:rowOff>93134</xdr:rowOff>
    </xdr:to>
    <xdr:pic>
      <xdr:nvPicPr>
        <xdr:cNvPr id="22" name="Graphic 21" descr="Upward trend with solid fill">
          <a:hlinkClick xmlns:r="http://schemas.openxmlformats.org/officeDocument/2006/relationships" r:id="rId16"/>
          <a:extLst>
            <a:ext uri="{FF2B5EF4-FFF2-40B4-BE49-F238E27FC236}">
              <a16:creationId xmlns:a16="http://schemas.microsoft.com/office/drawing/2014/main" id="{33F4166B-BC04-4F31-B244-7250C61E4C8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516080" y="2070101"/>
          <a:ext cx="617220" cy="630766"/>
        </a:xfrm>
        <a:prstGeom prst="rect">
          <a:avLst/>
        </a:prstGeom>
      </xdr:spPr>
    </xdr:pic>
    <xdr:clientData/>
  </xdr:twoCellAnchor>
  <xdr:twoCellAnchor editAs="oneCell">
    <xdr:from>
      <xdr:col>0</xdr:col>
      <xdr:colOff>747184</xdr:colOff>
      <xdr:row>11</xdr:row>
      <xdr:rowOff>80437</xdr:rowOff>
    </xdr:from>
    <xdr:to>
      <xdr:col>1</xdr:col>
      <xdr:colOff>402021</xdr:colOff>
      <xdr:row>14</xdr:row>
      <xdr:rowOff>3</xdr:rowOff>
    </xdr:to>
    <xdr:pic>
      <xdr:nvPicPr>
        <xdr:cNvPr id="5" name="Graphic 4" descr="Theatre with solid fill">
          <a:hlinkClick xmlns:r="http://schemas.openxmlformats.org/officeDocument/2006/relationships" r:id="rId19"/>
          <a:extLst>
            <a:ext uri="{FF2B5EF4-FFF2-40B4-BE49-F238E27FC236}">
              <a16:creationId xmlns:a16="http://schemas.microsoft.com/office/drawing/2014/main" id="{B518FD33-0543-6130-4E6E-60D83CD0F424}"/>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747184" y="2129370"/>
          <a:ext cx="459170" cy="478366"/>
        </a:xfrm>
        <a:prstGeom prst="rect">
          <a:avLst/>
        </a:prstGeom>
      </xdr:spPr>
    </xdr:pic>
    <xdr:clientData/>
  </xdr:twoCellAnchor>
  <xdr:twoCellAnchor editAs="oneCell">
    <xdr:from>
      <xdr:col>6</xdr:col>
      <xdr:colOff>96097</xdr:colOff>
      <xdr:row>11</xdr:row>
      <xdr:rowOff>107526</xdr:rowOff>
    </xdr:from>
    <xdr:to>
      <xdr:col>6</xdr:col>
      <xdr:colOff>606637</xdr:colOff>
      <xdr:row>14</xdr:row>
      <xdr:rowOff>43180</xdr:rowOff>
    </xdr:to>
    <xdr:pic>
      <xdr:nvPicPr>
        <xdr:cNvPr id="14" name="Graphic 13">
          <a:hlinkClick xmlns:r="http://schemas.openxmlformats.org/officeDocument/2006/relationships" r:id="rId22"/>
          <a:extLst>
            <a:ext uri="{FF2B5EF4-FFF2-40B4-BE49-F238E27FC236}">
              <a16:creationId xmlns:a16="http://schemas.microsoft.com/office/drawing/2014/main" id="{6DD56180-16D2-DDD2-1E49-6CB9E6ACE49C}"/>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4922097" y="2156459"/>
          <a:ext cx="510540" cy="494454"/>
        </a:xfrm>
        <a:prstGeom prst="rect">
          <a:avLst/>
        </a:prstGeom>
      </xdr:spPr>
    </xdr:pic>
    <xdr:clientData/>
  </xdr:twoCellAnchor>
  <xdr:twoCellAnchor>
    <xdr:from>
      <xdr:col>5</xdr:col>
      <xdr:colOff>448733</xdr:colOff>
      <xdr:row>8</xdr:row>
      <xdr:rowOff>0</xdr:rowOff>
    </xdr:from>
    <xdr:to>
      <xdr:col>5</xdr:col>
      <xdr:colOff>474133</xdr:colOff>
      <xdr:row>21</xdr:row>
      <xdr:rowOff>101600</xdr:rowOff>
    </xdr:to>
    <xdr:cxnSp macro="">
      <xdr:nvCxnSpPr>
        <xdr:cNvPr id="18" name="Straight Connector 17">
          <a:extLst>
            <a:ext uri="{FF2B5EF4-FFF2-40B4-BE49-F238E27FC236}">
              <a16:creationId xmlns:a16="http://schemas.microsoft.com/office/drawing/2014/main" id="{F9B1718C-88AF-3B21-19FD-6A9AD211FFE2}"/>
            </a:ext>
          </a:extLst>
        </xdr:cNvPr>
        <xdr:cNvCxnSpPr/>
      </xdr:nvCxnSpPr>
      <xdr:spPr>
        <a:xfrm>
          <a:off x="4470400" y="1490133"/>
          <a:ext cx="25400" cy="2523067"/>
        </a:xfrm>
        <a:prstGeom prst="line">
          <a:avLst/>
        </a:prstGeom>
        <a:ln w="28575">
          <a:solidFill>
            <a:srgbClr val="996633"/>
          </a:solidFill>
          <a:prstDash val="sysDot"/>
        </a:ln>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40004</xdr:colOff>
      <xdr:row>11</xdr:row>
      <xdr:rowOff>62442</xdr:rowOff>
    </xdr:from>
    <xdr:to>
      <xdr:col>2</xdr:col>
      <xdr:colOff>530204</xdr:colOff>
      <xdr:row>14</xdr:row>
      <xdr:rowOff>42333</xdr:rowOff>
    </xdr:to>
    <xdr:pic>
      <xdr:nvPicPr>
        <xdr:cNvPr id="13" name="Graphic 12" descr="Money with solid fill">
          <a:hlinkClick xmlns:r="http://schemas.openxmlformats.org/officeDocument/2006/relationships" r:id="rId25"/>
          <a:extLst>
            <a:ext uri="{FF2B5EF4-FFF2-40B4-BE49-F238E27FC236}">
              <a16:creationId xmlns:a16="http://schemas.microsoft.com/office/drawing/2014/main" id="{51C2C301-F60D-4568-A341-E10C4BD966EB}"/>
            </a:ext>
          </a:extLst>
        </xdr:cNvPr>
        <xdr:cNvPicPr>
          <a:picLocks noChangeAspect="1"/>
        </xdr:cNvPicPr>
      </xdr:nvPicPr>
      <xdr:blipFill>
        <a:blip xmlns:r="http://schemas.openxmlformats.org/officeDocument/2006/relationships" r:embed="rId26">
          <a:extLst>
            <a:ext uri="{96DAC541-7B7A-43D3-8B79-37D633B846F1}">
              <asvg:svgBlip xmlns:asvg="http://schemas.microsoft.com/office/drawing/2016/SVG/main" r:embed="rId27"/>
            </a:ext>
          </a:extLst>
        </a:blip>
        <a:stretch>
          <a:fillRect/>
        </a:stretch>
      </xdr:blipFill>
      <xdr:spPr>
        <a:xfrm>
          <a:off x="1648671" y="2111375"/>
          <a:ext cx="490200" cy="538691"/>
        </a:xfrm>
        <a:prstGeom prst="rect">
          <a:avLst/>
        </a:prstGeom>
      </xdr:spPr>
    </xdr:pic>
    <xdr:clientData/>
  </xdr:twoCellAnchor>
  <xdr:twoCellAnchor editAs="oneCell">
    <xdr:from>
      <xdr:col>8</xdr:col>
      <xdr:colOff>423333</xdr:colOff>
      <xdr:row>12</xdr:row>
      <xdr:rowOff>0</xdr:rowOff>
    </xdr:from>
    <xdr:to>
      <xdr:col>8</xdr:col>
      <xdr:colOff>795866</xdr:colOff>
      <xdr:row>14</xdr:row>
      <xdr:rowOff>0</xdr:rowOff>
    </xdr:to>
    <xdr:pic>
      <xdr:nvPicPr>
        <xdr:cNvPr id="50" name="Graphic 49">
          <a:hlinkClick xmlns:r="http://schemas.openxmlformats.org/officeDocument/2006/relationships" r:id="rId28"/>
          <a:extLst>
            <a:ext uri="{FF2B5EF4-FFF2-40B4-BE49-F238E27FC236}">
              <a16:creationId xmlns:a16="http://schemas.microsoft.com/office/drawing/2014/main" id="{BFEB9011-1664-4474-9694-BA9EA8F7856D}"/>
            </a:ext>
          </a:extLst>
        </xdr:cNvPr>
        <xdr:cNvPicPr>
          <a:picLocks noChangeAspect="1"/>
        </xdr:cNvPicPr>
      </xdr:nvPicPr>
      <xdr:blipFill>
        <a:blip xmlns:r="http://schemas.openxmlformats.org/officeDocument/2006/relationships" r:embed="rId29">
          <a:extLst>
            <a:ext uri="{96DAC541-7B7A-43D3-8B79-37D633B846F1}">
              <asvg:svgBlip xmlns:asvg="http://schemas.microsoft.com/office/drawing/2016/SVG/main" r:embed="rId30"/>
            </a:ext>
          </a:extLst>
        </a:blip>
        <a:stretch>
          <a:fillRect/>
        </a:stretch>
      </xdr:blipFill>
      <xdr:spPr>
        <a:xfrm>
          <a:off x="6858000" y="2235200"/>
          <a:ext cx="372533" cy="372533"/>
        </a:xfrm>
        <a:prstGeom prst="rect">
          <a:avLst/>
        </a:prstGeom>
      </xdr:spPr>
    </xdr:pic>
    <xdr:clientData/>
  </xdr:twoCellAnchor>
  <xdr:twoCellAnchor editAs="oneCell">
    <xdr:from>
      <xdr:col>4</xdr:col>
      <xdr:colOff>279400</xdr:colOff>
      <xdr:row>11</xdr:row>
      <xdr:rowOff>101600</xdr:rowOff>
    </xdr:from>
    <xdr:to>
      <xdr:col>4</xdr:col>
      <xdr:colOff>802217</xdr:colOff>
      <xdr:row>13</xdr:row>
      <xdr:rowOff>150283</xdr:rowOff>
    </xdr:to>
    <xdr:pic>
      <xdr:nvPicPr>
        <xdr:cNvPr id="61" name="Graphic 60">
          <a:hlinkClick xmlns:r="http://schemas.openxmlformats.org/officeDocument/2006/relationships" r:id="rId31"/>
          <a:extLst>
            <a:ext uri="{FF2B5EF4-FFF2-40B4-BE49-F238E27FC236}">
              <a16:creationId xmlns:a16="http://schemas.microsoft.com/office/drawing/2014/main" id="{3C71C37B-175C-C4B5-C21B-E1336775F528}"/>
            </a:ext>
          </a:extLst>
        </xdr:cNvPr>
        <xdr:cNvPicPr>
          <a:picLocks noChangeAspect="1"/>
        </xdr:cNvPicPr>
      </xdr:nvPicPr>
      <xdr:blipFill>
        <a:blip xmlns:r="http://schemas.openxmlformats.org/officeDocument/2006/relationships" r:embed="rId32">
          <a:extLst>
            <a:ext uri="{96DAC541-7B7A-43D3-8B79-37D633B846F1}">
              <asvg:svgBlip xmlns:asvg="http://schemas.microsoft.com/office/drawing/2016/SVG/main" r:embed="rId33"/>
            </a:ext>
          </a:extLst>
        </a:blip>
        <a:stretch>
          <a:fillRect/>
        </a:stretch>
      </xdr:blipFill>
      <xdr:spPr>
        <a:xfrm>
          <a:off x="3496733" y="2150533"/>
          <a:ext cx="522817" cy="421217"/>
        </a:xfrm>
        <a:prstGeom prst="rect">
          <a:avLst/>
        </a:prstGeom>
      </xdr:spPr>
    </xdr:pic>
    <xdr:clientData/>
  </xdr:twoCellAnchor>
  <xdr:twoCellAnchor editAs="oneCell">
    <xdr:from>
      <xdr:col>7</xdr:col>
      <xdr:colOff>187324</xdr:colOff>
      <xdr:row>11</xdr:row>
      <xdr:rowOff>102868</xdr:rowOff>
    </xdr:from>
    <xdr:to>
      <xdr:col>7</xdr:col>
      <xdr:colOff>659764</xdr:colOff>
      <xdr:row>14</xdr:row>
      <xdr:rowOff>23282</xdr:rowOff>
    </xdr:to>
    <xdr:pic>
      <xdr:nvPicPr>
        <xdr:cNvPr id="78" name="Graphic 77" descr="Magnifying glass with solid fill">
          <a:hlinkClick xmlns:r="http://schemas.openxmlformats.org/officeDocument/2006/relationships" r:id="rId34"/>
          <a:extLst>
            <a:ext uri="{FF2B5EF4-FFF2-40B4-BE49-F238E27FC236}">
              <a16:creationId xmlns:a16="http://schemas.microsoft.com/office/drawing/2014/main" id="{3088314E-5098-096B-3BEC-54DAB785E8AA}"/>
            </a:ext>
          </a:extLst>
        </xdr:cNvPr>
        <xdr:cNvPicPr>
          <a:picLocks noChangeAspect="1"/>
        </xdr:cNvPicPr>
      </xdr:nvPicPr>
      <xdr:blipFill>
        <a:blip xmlns:r="http://schemas.openxmlformats.org/officeDocument/2006/relationships" r:embed="rId35">
          <a:extLst>
            <a:ext uri="{96DAC541-7B7A-43D3-8B79-37D633B846F1}">
              <asvg:svgBlip xmlns:asvg="http://schemas.microsoft.com/office/drawing/2016/SVG/main" r:embed="rId36"/>
            </a:ext>
          </a:extLst>
        </a:blip>
        <a:stretch>
          <a:fillRect/>
        </a:stretch>
      </xdr:blipFill>
      <xdr:spPr>
        <a:xfrm>
          <a:off x="5817657" y="2151801"/>
          <a:ext cx="472440" cy="479214"/>
        </a:xfrm>
        <a:prstGeom prst="rect">
          <a:avLst/>
        </a:prstGeom>
      </xdr:spPr>
    </xdr:pic>
    <xdr:clientData/>
  </xdr:twoCellAnchor>
  <xdr:twoCellAnchor editAs="oneCell">
    <xdr:from>
      <xdr:col>12</xdr:col>
      <xdr:colOff>584199</xdr:colOff>
      <xdr:row>26</xdr:row>
      <xdr:rowOff>126999</xdr:rowOff>
    </xdr:from>
    <xdr:to>
      <xdr:col>13</xdr:col>
      <xdr:colOff>219307</xdr:colOff>
      <xdr:row>28</xdr:row>
      <xdr:rowOff>76199</xdr:rowOff>
    </xdr:to>
    <xdr:pic>
      <xdr:nvPicPr>
        <xdr:cNvPr id="16" name="Picture 15">
          <a:hlinkClick xmlns:r="http://schemas.openxmlformats.org/officeDocument/2006/relationships" r:id="rId37"/>
          <a:extLst>
            <a:ext uri="{FF2B5EF4-FFF2-40B4-BE49-F238E27FC236}">
              <a16:creationId xmlns:a16="http://schemas.microsoft.com/office/drawing/2014/main" id="{5136D836-BFC0-14E4-3458-5A48F9ABA7B5}"/>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 uri="{837473B0-CC2E-450A-ABE3-18F120FF3D39}">
              <a1611:picAttrSrcUrl xmlns:a1611="http://schemas.microsoft.com/office/drawing/2016/11/main" r:id="rId39"/>
            </a:ext>
          </a:extLst>
        </a:blip>
        <a:stretch>
          <a:fillRect/>
        </a:stretch>
      </xdr:blipFill>
      <xdr:spPr>
        <a:xfrm>
          <a:off x="10236199" y="4969932"/>
          <a:ext cx="439441" cy="32173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604568</xdr:colOff>
      <xdr:row>4</xdr:row>
      <xdr:rowOff>52144</xdr:rowOff>
    </xdr:from>
    <xdr:to>
      <xdr:col>15</xdr:col>
      <xdr:colOff>584199</xdr:colOff>
      <xdr:row>29</xdr:row>
      <xdr:rowOff>101600</xdr:rowOff>
    </xdr:to>
    <xdr:sp macro="" textlink="">
      <xdr:nvSpPr>
        <xdr:cNvPr id="2" name="Rectangle 1">
          <a:extLst>
            <a:ext uri="{FF2B5EF4-FFF2-40B4-BE49-F238E27FC236}">
              <a16:creationId xmlns:a16="http://schemas.microsoft.com/office/drawing/2014/main" id="{58E3B862-E212-4E28-AF7D-69ACE8596550}"/>
            </a:ext>
          </a:extLst>
        </xdr:cNvPr>
        <xdr:cNvSpPr/>
      </xdr:nvSpPr>
      <xdr:spPr>
        <a:xfrm>
          <a:off x="1408901" y="797211"/>
          <a:ext cx="10850831" cy="4706122"/>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algn="ctr"/>
          <a:endParaRPr lang="en-US" sz="1000" kern="1200">
            <a:solidFill>
              <a:schemeClr val="tx1"/>
            </a:solidFill>
            <a:latin typeface="+mj-lt"/>
          </a:endParaRPr>
        </a:p>
      </xdr:txBody>
    </xdr:sp>
    <xdr:clientData/>
  </xdr:twoCellAnchor>
  <xdr:twoCellAnchor>
    <xdr:from>
      <xdr:col>1</xdr:col>
      <xdr:colOff>804333</xdr:colOff>
      <xdr:row>5</xdr:row>
      <xdr:rowOff>8466</xdr:rowOff>
    </xdr:from>
    <xdr:to>
      <xdr:col>15</xdr:col>
      <xdr:colOff>567266</xdr:colOff>
      <xdr:row>29</xdr:row>
      <xdr:rowOff>101600</xdr:rowOff>
    </xdr:to>
    <xdr:sp macro="" textlink="">
      <xdr:nvSpPr>
        <xdr:cNvPr id="4" name="TextBox 3">
          <a:extLst>
            <a:ext uri="{FF2B5EF4-FFF2-40B4-BE49-F238E27FC236}">
              <a16:creationId xmlns:a16="http://schemas.microsoft.com/office/drawing/2014/main" id="{C16B49B5-B295-1B35-3209-7B97A929E62F}"/>
            </a:ext>
          </a:extLst>
        </xdr:cNvPr>
        <xdr:cNvSpPr txBox="1">
          <a:spLocks/>
        </xdr:cNvSpPr>
      </xdr:nvSpPr>
      <xdr:spPr>
        <a:xfrm>
          <a:off x="1608666" y="939799"/>
          <a:ext cx="10634133" cy="456353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1. Founded &amp; Expansion:</a:t>
          </a:r>
          <a:r>
            <a:rPr lang="en-US" sz="1800" b="0" baseline="0"/>
            <a:t> </a:t>
          </a:r>
          <a:r>
            <a:rPr lang="en-US" sz="1800"/>
            <a:t>CCD was founded in 1996 in Bangalore by V.G.Siddhartha and rapidly expanded to become one of India’s largest coffee chains. It has outlets across India and some international locations, popular for its coffee culture and youthful brand.</a:t>
          </a:r>
        </a:p>
        <a:p>
          <a:r>
            <a:rPr lang="en-US" sz="1800" b="1"/>
            <a:t>2. Parent Company:</a:t>
          </a:r>
          <a:r>
            <a:rPr lang="en-US" sz="1800" b="0" baseline="0"/>
            <a:t> </a:t>
          </a:r>
          <a:r>
            <a:rPr lang="en-US" sz="1800"/>
            <a:t>CCD is operated by Coffee Day Global Limited, a subsidiary of Coffee Day Enterprises. The company owns coffee plantations in Karnataka, providing a steady supply of beans for its retail operations.</a:t>
          </a:r>
        </a:p>
        <a:p>
          <a:r>
            <a:rPr lang="en-US" sz="1800" b="1"/>
            <a:t>3. Business Model:</a:t>
          </a:r>
          <a:r>
            <a:rPr lang="en-US" sz="1800" b="0" baseline="0"/>
            <a:t> </a:t>
          </a:r>
          <a:r>
            <a:rPr lang="en-US" sz="1800"/>
            <a:t>CCD operates a cafe-style business, offering coffee, snacks, and desserts. It targets young professionals, students, and corporate customers with an affordable pricing strategy and a comfortable ambiance.</a:t>
          </a:r>
        </a:p>
        <a:p>
          <a:r>
            <a:rPr lang="en-US" sz="1800" b="1"/>
            <a:t>4. Financial Struggles:</a:t>
          </a:r>
          <a:r>
            <a:rPr lang="en-US" sz="1800" b="0" baseline="0"/>
            <a:t> </a:t>
          </a:r>
          <a:r>
            <a:rPr lang="en-US" sz="1800"/>
            <a:t>Despite early success, CCD faced financial troubles due to rising debts and competition. The sudden passing of its founder in 2019 deepened the company’s challenges, impacting both its financial health and leadership.</a:t>
          </a:r>
        </a:p>
        <a:p>
          <a:r>
            <a:rPr lang="en-US" sz="1800" b="1"/>
            <a:t>5. Current Status:</a:t>
          </a:r>
          <a:r>
            <a:rPr lang="en-US" sz="1800" b="0" baseline="0"/>
            <a:t> </a:t>
          </a:r>
          <a:r>
            <a:rPr lang="en-US" sz="1800"/>
            <a:t>CCD has undergone restructuring, closing unprofitable outlets and focusing on debt reduction. </a:t>
          </a:r>
          <a:r>
            <a:rPr lang="en-US" sz="1800">
              <a:solidFill>
                <a:schemeClr val="dk1"/>
              </a:solidFill>
              <a:effectLst/>
              <a:latin typeface="+mn-lt"/>
              <a:ea typeface="+mn-ea"/>
              <a:cs typeface="+mn-cs"/>
            </a:rPr>
            <a:t>However, </a:t>
          </a:r>
          <a:r>
            <a:rPr lang="en-US" sz="1800" b="0" i="0">
              <a:solidFill>
                <a:schemeClr val="dk1"/>
              </a:solidFill>
              <a:effectLst/>
              <a:latin typeface="+mn-lt"/>
              <a:ea typeface="+mn-ea"/>
              <a:cs typeface="+mn-cs"/>
            </a:rPr>
            <a:t>the number of operational vending machines at hotels and corporate workplaces increased in 2024. </a:t>
          </a:r>
          <a:r>
            <a:rPr lang="en-US" sz="1800"/>
            <a:t>It continues to maintain a presence in key locations and is adapting to new business strategies to regain stability. </a:t>
          </a:r>
        </a:p>
        <a:p>
          <a:endParaRPr lang="en-US" sz="1050" kern="1200"/>
        </a:p>
      </xdr:txBody>
    </xdr:sp>
    <xdr:clientData/>
  </xdr:twoCellAnchor>
  <xdr:twoCellAnchor>
    <xdr:from>
      <xdr:col>1</xdr:col>
      <xdr:colOff>618066</xdr:colOff>
      <xdr:row>0</xdr:row>
      <xdr:rowOff>36058</xdr:rowOff>
    </xdr:from>
    <xdr:to>
      <xdr:col>15</xdr:col>
      <xdr:colOff>584199</xdr:colOff>
      <xdr:row>3</xdr:row>
      <xdr:rowOff>36058</xdr:rowOff>
    </xdr:to>
    <xdr:sp macro="" textlink="">
      <xdr:nvSpPr>
        <xdr:cNvPr id="5" name="TextBox 4">
          <a:extLst>
            <a:ext uri="{FF2B5EF4-FFF2-40B4-BE49-F238E27FC236}">
              <a16:creationId xmlns:a16="http://schemas.microsoft.com/office/drawing/2014/main" id="{8DAB5335-0724-8ACE-655A-13E27C54A827}"/>
            </a:ext>
          </a:extLst>
        </xdr:cNvPr>
        <xdr:cNvSpPr txBox="1"/>
      </xdr:nvSpPr>
      <xdr:spPr>
        <a:xfrm>
          <a:off x="1422399" y="36058"/>
          <a:ext cx="10837333" cy="558800"/>
        </a:xfrm>
        <a:prstGeom prst="rect">
          <a:avLst/>
        </a:prstGeom>
        <a:noFill/>
        <a:ln w="1270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kern="1200">
              <a:solidFill>
                <a:srgbClr val="D3A77B"/>
              </a:solidFill>
              <a:latin typeface="Times New Roman" panose="02020603050405020304" pitchFamily="18" charset="0"/>
              <a:cs typeface="Times New Roman" panose="02020603050405020304" pitchFamily="18" charset="0"/>
            </a:rPr>
            <a:t>About</a:t>
          </a:r>
          <a:r>
            <a:rPr lang="en-US" sz="2800" kern="1200" baseline="0">
              <a:solidFill>
                <a:srgbClr val="D3A77B"/>
              </a:solidFill>
              <a:latin typeface="Times New Roman" panose="02020603050405020304" pitchFamily="18" charset="0"/>
              <a:cs typeface="Times New Roman" panose="02020603050405020304" pitchFamily="18" charset="0"/>
            </a:rPr>
            <a:t> the company</a:t>
          </a:r>
          <a:endParaRPr lang="en-US" sz="2800" kern="1200">
            <a:solidFill>
              <a:srgbClr val="D3A77B"/>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xdr:colOff>
      <xdr:row>0</xdr:row>
      <xdr:rowOff>42333</xdr:rowOff>
    </xdr:from>
    <xdr:to>
      <xdr:col>1</xdr:col>
      <xdr:colOff>110064</xdr:colOff>
      <xdr:row>30</xdr:row>
      <xdr:rowOff>42334</xdr:rowOff>
    </xdr:to>
    <xdr:grpSp>
      <xdr:nvGrpSpPr>
        <xdr:cNvPr id="19" name="Group 18">
          <a:extLst>
            <a:ext uri="{FF2B5EF4-FFF2-40B4-BE49-F238E27FC236}">
              <a16:creationId xmlns:a16="http://schemas.microsoft.com/office/drawing/2014/main" id="{8D14E9D0-5BAC-19D9-631D-1BFCCB9CE9BD}"/>
            </a:ext>
          </a:extLst>
        </xdr:cNvPr>
        <xdr:cNvGrpSpPr/>
      </xdr:nvGrpSpPr>
      <xdr:grpSpPr>
        <a:xfrm>
          <a:off x="-1" y="42333"/>
          <a:ext cx="914398" cy="5588001"/>
          <a:chOff x="-1" y="625690"/>
          <a:chExt cx="914398" cy="5021578"/>
        </a:xfrm>
      </xdr:grpSpPr>
      <xdr:sp macro="" textlink="">
        <xdr:nvSpPr>
          <xdr:cNvPr id="6" name="TextBox 5">
            <a:extLst>
              <a:ext uri="{FF2B5EF4-FFF2-40B4-BE49-F238E27FC236}">
                <a16:creationId xmlns:a16="http://schemas.microsoft.com/office/drawing/2014/main" id="{D801FC1E-7235-4B44-A629-D5070EF16331}"/>
              </a:ext>
            </a:extLst>
          </xdr:cNvPr>
          <xdr:cNvSpPr txBox="1"/>
        </xdr:nvSpPr>
        <xdr:spPr>
          <a:xfrm rot="5400000">
            <a:off x="-2053591" y="2679280"/>
            <a:ext cx="5021578" cy="91439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9" name="Graphic 8" descr="Home with solid fill">
            <a:hlinkClick xmlns:r="http://schemas.openxmlformats.org/officeDocument/2006/relationships" r:id="rId1"/>
            <a:extLst>
              <a:ext uri="{FF2B5EF4-FFF2-40B4-BE49-F238E27FC236}">
                <a16:creationId xmlns:a16="http://schemas.microsoft.com/office/drawing/2014/main" id="{AF63A875-276E-7FA8-EAEB-6632FF0FA63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8076" y="1575316"/>
            <a:ext cx="775090" cy="524051"/>
          </a:xfrm>
          <a:prstGeom prst="rect">
            <a:avLst/>
          </a:prstGeom>
        </xdr:spPr>
      </xdr:pic>
      <xdr:pic>
        <xdr:nvPicPr>
          <xdr:cNvPr id="10" name="Picture 9">
            <a:extLst>
              <a:ext uri="{FF2B5EF4-FFF2-40B4-BE49-F238E27FC236}">
                <a16:creationId xmlns:a16="http://schemas.microsoft.com/office/drawing/2014/main" id="{F1281716-645D-7EAB-6069-97A439E1C882}"/>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rcRect l="32339" t="8133" r="34040" b="45173"/>
          <a:stretch/>
        </xdr:blipFill>
        <xdr:spPr>
          <a:xfrm>
            <a:off x="69850" y="751840"/>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2" name="Graphic 11" descr="Money with solid fill">
            <a:hlinkClick xmlns:r="http://schemas.openxmlformats.org/officeDocument/2006/relationships" r:id="rId6"/>
            <a:extLst>
              <a:ext uri="{FF2B5EF4-FFF2-40B4-BE49-F238E27FC236}">
                <a16:creationId xmlns:a16="http://schemas.microsoft.com/office/drawing/2014/main" id="{9A029896-A4A4-58AF-9A0E-32AB0450218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648" y="2972465"/>
            <a:ext cx="727946" cy="580401"/>
          </a:xfrm>
          <a:prstGeom prst="rect">
            <a:avLst/>
          </a:prstGeom>
        </xdr:spPr>
      </xdr:pic>
      <xdr:pic>
        <xdr:nvPicPr>
          <xdr:cNvPr id="13" name="Graphic 12" descr="Upward trend with solid fill">
            <a:hlinkClick xmlns:r="http://schemas.openxmlformats.org/officeDocument/2006/relationships" r:id="rId9"/>
            <a:extLst>
              <a:ext uri="{FF2B5EF4-FFF2-40B4-BE49-F238E27FC236}">
                <a16:creationId xmlns:a16="http://schemas.microsoft.com/office/drawing/2014/main" id="{76545A5A-A073-B89A-6096-71846FA77EC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34" y="3697315"/>
            <a:ext cx="795775" cy="599003"/>
          </a:xfrm>
          <a:prstGeom prst="rect">
            <a:avLst/>
          </a:prstGeom>
        </xdr:spPr>
      </xdr:pic>
      <xdr:pic>
        <xdr:nvPicPr>
          <xdr:cNvPr id="15" name="Picture 14">
            <a:extLst>
              <a:ext uri="{FF2B5EF4-FFF2-40B4-BE49-F238E27FC236}">
                <a16:creationId xmlns:a16="http://schemas.microsoft.com/office/drawing/2014/main" id="{D38323E2-2A0F-AC86-C8C3-84674DE5E27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3" name="Graphic 2" descr="Theatre with solid fill">
            <a:hlinkClick xmlns:r="http://schemas.openxmlformats.org/officeDocument/2006/relationships" r:id="rId14"/>
            <a:extLst>
              <a:ext uri="{FF2B5EF4-FFF2-40B4-BE49-F238E27FC236}">
                <a16:creationId xmlns:a16="http://schemas.microsoft.com/office/drawing/2014/main" id="{DBF43BAF-7B53-462E-B678-87041C6223B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73521" y="2243816"/>
            <a:ext cx="584200" cy="584200"/>
          </a:xfrm>
          <a:prstGeom prst="rect">
            <a:avLst/>
          </a:prstGeom>
        </xdr:spPr>
      </xdr:pic>
      <xdr:pic>
        <xdr:nvPicPr>
          <xdr:cNvPr id="18" name="Graphic 17">
            <a:hlinkClick xmlns:r="http://schemas.openxmlformats.org/officeDocument/2006/relationships" r:id="rId17"/>
            <a:extLst>
              <a:ext uri="{FF2B5EF4-FFF2-40B4-BE49-F238E27FC236}">
                <a16:creationId xmlns:a16="http://schemas.microsoft.com/office/drawing/2014/main" id="{9521A4E5-D1CD-402A-B38A-F50AA4100BB9}"/>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56588" y="4440767"/>
            <a:ext cx="618067" cy="474978"/>
          </a:xfrm>
          <a:prstGeom prst="rect">
            <a:avLst/>
          </a:prstGeom>
        </xdr:spPr>
      </xdr:pic>
    </xdr:grpSp>
    <xdr:clientData/>
  </xdr:twoCellAnchor>
  <xdr:twoCellAnchor>
    <xdr:from>
      <xdr:col>14</xdr:col>
      <xdr:colOff>575734</xdr:colOff>
      <xdr:row>0</xdr:row>
      <xdr:rowOff>50800</xdr:rowOff>
    </xdr:from>
    <xdr:to>
      <xdr:col>15</xdr:col>
      <xdr:colOff>575734</xdr:colOff>
      <xdr:row>3</xdr:row>
      <xdr:rowOff>33867</xdr:rowOff>
    </xdr:to>
    <xdr:grpSp>
      <xdr:nvGrpSpPr>
        <xdr:cNvPr id="16" name="Group 15">
          <a:hlinkClick xmlns:r="http://schemas.openxmlformats.org/officeDocument/2006/relationships" r:id="rId20"/>
          <a:extLst>
            <a:ext uri="{FF2B5EF4-FFF2-40B4-BE49-F238E27FC236}">
              <a16:creationId xmlns:a16="http://schemas.microsoft.com/office/drawing/2014/main" id="{82BE4859-325A-CFE6-109B-B6C5D5FE64F8}"/>
            </a:ext>
          </a:extLst>
        </xdr:cNvPr>
        <xdr:cNvGrpSpPr/>
      </xdr:nvGrpSpPr>
      <xdr:grpSpPr>
        <a:xfrm>
          <a:off x="11641667" y="50800"/>
          <a:ext cx="609600" cy="541867"/>
          <a:chOff x="11641667" y="50800"/>
          <a:chExt cx="609600" cy="541867"/>
        </a:xfrm>
      </xdr:grpSpPr>
      <xdr:sp macro="" textlink="">
        <xdr:nvSpPr>
          <xdr:cNvPr id="7" name="Rectangle 6">
            <a:extLst>
              <a:ext uri="{FF2B5EF4-FFF2-40B4-BE49-F238E27FC236}">
                <a16:creationId xmlns:a16="http://schemas.microsoft.com/office/drawing/2014/main" id="{5A7E7C84-60BE-4710-9BCB-9653A5A979FF}"/>
              </a:ext>
            </a:extLst>
          </xdr:cNvPr>
          <xdr:cNvSpPr/>
        </xdr:nvSpPr>
        <xdr:spPr>
          <a:xfrm>
            <a:off x="11641667" y="50800"/>
            <a:ext cx="609600" cy="541867"/>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pic>
        <xdr:nvPicPr>
          <xdr:cNvPr id="11" name="Picture 10">
            <a:extLst>
              <a:ext uri="{FF2B5EF4-FFF2-40B4-BE49-F238E27FC236}">
                <a16:creationId xmlns:a16="http://schemas.microsoft.com/office/drawing/2014/main" id="{1A679ED4-EE8F-7ADC-C780-C1A6DFBBE8D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837473B0-CC2E-450A-ABE3-18F120FF3D39}">
                <a1611:picAttrSrcUrl xmlns:a1611="http://schemas.microsoft.com/office/drawing/2016/11/main" r:id="rId22"/>
              </a:ext>
            </a:extLst>
          </a:blip>
          <a:stretch>
            <a:fillRect/>
          </a:stretch>
        </xdr:blipFill>
        <xdr:spPr>
          <a:xfrm>
            <a:off x="11768667" y="127000"/>
            <a:ext cx="406400" cy="406400"/>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604569</xdr:colOff>
      <xdr:row>4</xdr:row>
      <xdr:rowOff>77543</xdr:rowOff>
    </xdr:from>
    <xdr:to>
      <xdr:col>15</xdr:col>
      <xdr:colOff>592667</xdr:colOff>
      <xdr:row>29</xdr:row>
      <xdr:rowOff>127000</xdr:rowOff>
    </xdr:to>
    <xdr:sp macro="" textlink="">
      <xdr:nvSpPr>
        <xdr:cNvPr id="2" name="Rectangle 1">
          <a:extLst>
            <a:ext uri="{FF2B5EF4-FFF2-40B4-BE49-F238E27FC236}">
              <a16:creationId xmlns:a16="http://schemas.microsoft.com/office/drawing/2014/main" id="{BE0DF58F-7A7B-499B-B987-C7FF93155E02}"/>
            </a:ext>
          </a:extLst>
        </xdr:cNvPr>
        <xdr:cNvSpPr/>
      </xdr:nvSpPr>
      <xdr:spPr>
        <a:xfrm>
          <a:off x="1408902" y="822610"/>
          <a:ext cx="10859298" cy="4706123"/>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algn="ctr"/>
          <a:endParaRPr lang="en-US" sz="1000" kern="1200">
            <a:solidFill>
              <a:schemeClr val="tx1"/>
            </a:solidFill>
            <a:latin typeface="+mj-lt"/>
          </a:endParaRPr>
        </a:p>
      </xdr:txBody>
    </xdr:sp>
    <xdr:clientData/>
  </xdr:twoCellAnchor>
  <xdr:twoCellAnchor>
    <xdr:from>
      <xdr:col>2</xdr:col>
      <xdr:colOff>16935</xdr:colOff>
      <xdr:row>6</xdr:row>
      <xdr:rowOff>42332</xdr:rowOff>
    </xdr:from>
    <xdr:to>
      <xdr:col>16</xdr:col>
      <xdr:colOff>0</xdr:colOff>
      <xdr:row>30</xdr:row>
      <xdr:rowOff>76199</xdr:rowOff>
    </xdr:to>
    <xdr:sp macro="" textlink="">
      <xdr:nvSpPr>
        <xdr:cNvPr id="3" name="TextBox 2">
          <a:extLst>
            <a:ext uri="{FF2B5EF4-FFF2-40B4-BE49-F238E27FC236}">
              <a16:creationId xmlns:a16="http://schemas.microsoft.com/office/drawing/2014/main" id="{01AB8091-4404-46F1-A87B-59B326E2899C}"/>
            </a:ext>
          </a:extLst>
        </xdr:cNvPr>
        <xdr:cNvSpPr txBox="1">
          <a:spLocks/>
        </xdr:cNvSpPr>
      </xdr:nvSpPr>
      <xdr:spPr>
        <a:xfrm>
          <a:off x="1625602" y="1159932"/>
          <a:ext cx="10659531" cy="4504267"/>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latin typeface="+mn-lt"/>
              <a:cs typeface="Times New Roman" panose="02020603050405020304" pitchFamily="18" charset="0"/>
            </a:rPr>
            <a:t>1. Revenue Trends:</a:t>
          </a:r>
          <a:r>
            <a:rPr lang="en-US" sz="1800">
              <a:solidFill>
                <a:sysClr val="windowText" lastClr="000000"/>
              </a:solidFill>
              <a:latin typeface="+mn-lt"/>
              <a:cs typeface="Times New Roman" panose="02020603050405020304" pitchFamily="18" charset="0"/>
            </a:rPr>
            <a:t> CCD’s overall revenue in 2013 was higher than in 2012, with December being the highest revenue month and November being the lowest in both years.</a:t>
          </a:r>
        </a:p>
        <a:p>
          <a:r>
            <a:rPr lang="en-US" sz="1800" b="1">
              <a:solidFill>
                <a:sysClr val="windowText" lastClr="000000"/>
              </a:solidFill>
              <a:latin typeface="+mn-lt"/>
              <a:cs typeface="Times New Roman" panose="02020603050405020304" pitchFamily="18" charset="0"/>
            </a:rPr>
            <a:t>2. Product Losses in Regions:</a:t>
          </a:r>
          <a:r>
            <a:rPr lang="en-US" sz="1800">
              <a:solidFill>
                <a:sysClr val="windowText" lastClr="000000"/>
              </a:solidFill>
              <a:latin typeface="+mn-lt"/>
              <a:cs typeface="Times New Roman" panose="02020603050405020304" pitchFamily="18" charset="0"/>
            </a:rPr>
            <a:t> Despite overall positive profit and sales, some products like Green Tea, Caffe Mocha, and Mint incurred losses in the West and East markets.</a:t>
          </a:r>
        </a:p>
        <a:p>
          <a:r>
            <a:rPr lang="en-US" sz="1800" b="1">
              <a:solidFill>
                <a:sysClr val="windowText" lastClr="000000"/>
              </a:solidFill>
              <a:latin typeface="+mn-lt"/>
              <a:cs typeface="Times New Roman" panose="02020603050405020304" pitchFamily="18" charset="0"/>
            </a:rPr>
            <a:t>3. Sales vs. Profit Discrepancy:</a:t>
          </a:r>
          <a:r>
            <a:rPr lang="en-US" sz="1800">
              <a:solidFill>
                <a:sysClr val="windowText" lastClr="000000"/>
              </a:solidFill>
              <a:latin typeface="+mn-lt"/>
              <a:cs typeface="Times New Roman" panose="02020603050405020304" pitchFamily="18" charset="0"/>
            </a:rPr>
            <a:t> High-sales stores, such as store 518, recorded substantial losses (e.g., sales of $700 with a loss of $232), indicating inefficient cost management.</a:t>
          </a:r>
        </a:p>
        <a:p>
          <a:r>
            <a:rPr lang="en-US" sz="1800" b="1">
              <a:solidFill>
                <a:sysClr val="windowText" lastClr="000000"/>
              </a:solidFill>
              <a:latin typeface="+mn-lt"/>
              <a:cs typeface="Times New Roman" panose="02020603050405020304" pitchFamily="18" charset="0"/>
            </a:rPr>
            <a:t>4. Low Profit Margin Products:</a:t>
          </a:r>
          <a:r>
            <a:rPr lang="en-US" sz="1800">
              <a:solidFill>
                <a:sysClr val="windowText" lastClr="000000"/>
              </a:solidFill>
              <a:latin typeface="+mn-lt"/>
              <a:cs typeface="Times New Roman" panose="02020603050405020304" pitchFamily="18" charset="0"/>
            </a:rPr>
            <a:t> Products with low profit margins include Herbal Tea – Mint (8.66%), Coffee – Amaretto (10.72%), and Espresso – Caffe Mocha (4.07%).</a:t>
          </a:r>
        </a:p>
        <a:p>
          <a:r>
            <a:rPr lang="en-US" sz="1800" b="1">
              <a:solidFill>
                <a:sysClr val="windowText" lastClr="000000"/>
              </a:solidFill>
              <a:latin typeface="+mn-lt"/>
              <a:cs typeface="Times New Roman" panose="02020603050405020304" pitchFamily="18" charset="0"/>
            </a:rPr>
            <a:t>5. Underperforming Products:</a:t>
          </a:r>
          <a:r>
            <a:rPr lang="en-US" sz="1800">
              <a:solidFill>
                <a:sysClr val="windowText" lastClr="000000"/>
              </a:solidFill>
              <a:latin typeface="+mn-lt"/>
              <a:cs typeface="Times New Roman" panose="02020603050405020304" pitchFamily="18" charset="0"/>
            </a:rPr>
            <a:t> Three products (Decaf Irish Cream, Colombian, and Caffe Mocha) failed to meet their sales targets, with Decaf Irish Cream and Caffe Mocha also falling short on profit targets.</a:t>
          </a:r>
        </a:p>
        <a:p>
          <a:r>
            <a:rPr lang="en-US" sz="1800" b="1">
              <a:solidFill>
                <a:sysClr val="windowText" lastClr="000000"/>
              </a:solidFill>
              <a:latin typeface="+mn-lt"/>
              <a:cs typeface="Times New Roman" panose="02020603050405020304" pitchFamily="18" charset="0"/>
            </a:rPr>
            <a:t>6. Target vs. Actual Profit Loss:</a:t>
          </a:r>
          <a:r>
            <a:rPr lang="en-US" sz="1800">
              <a:solidFill>
                <a:sysClr val="windowText" lastClr="000000"/>
              </a:solidFill>
              <a:latin typeface="+mn-lt"/>
              <a:cs typeface="Times New Roman" panose="02020603050405020304" pitchFamily="18" charset="0"/>
            </a:rPr>
            <a:t> Seven products, including Caffe Mocha, Decaf Irish Cream, and Green Tea, did not meet their profit targets, with Caffe Mocha showing the highest shortfall of -$2073.</a:t>
          </a:r>
        </a:p>
        <a:p>
          <a:r>
            <a:rPr lang="en-US" sz="1800" b="1">
              <a:solidFill>
                <a:sysClr val="windowText" lastClr="000000"/>
              </a:solidFill>
              <a:latin typeface="+mn-lt"/>
              <a:cs typeface="Times New Roman" panose="02020603050405020304" pitchFamily="18" charset="0"/>
            </a:rPr>
            <a:t>7. COGS Exceeding Sales:</a:t>
          </a:r>
          <a:r>
            <a:rPr lang="en-US" sz="1800">
              <a:solidFill>
                <a:sysClr val="windowText" lastClr="000000"/>
              </a:solidFill>
              <a:latin typeface="+mn-lt"/>
              <a:cs typeface="Times New Roman" panose="02020603050405020304" pitchFamily="18" charset="0"/>
            </a:rPr>
            <a:t> Several products, such as Herbal Tea – Mint, Decaf Irish Cream, Amaretto, and Green Tea, had COGS that exceeded their sales value, impacting profitability.</a:t>
          </a:r>
        </a:p>
        <a:p>
          <a:endParaRPr lang="en-US" sz="1100" kern="1200"/>
        </a:p>
      </xdr:txBody>
    </xdr:sp>
    <xdr:clientData/>
  </xdr:twoCellAnchor>
  <xdr:twoCellAnchor>
    <xdr:from>
      <xdr:col>1</xdr:col>
      <xdr:colOff>618066</xdr:colOff>
      <xdr:row>0</xdr:row>
      <xdr:rowOff>36058</xdr:rowOff>
    </xdr:from>
    <xdr:to>
      <xdr:col>15</xdr:col>
      <xdr:colOff>584199</xdr:colOff>
      <xdr:row>3</xdr:row>
      <xdr:rowOff>36058</xdr:rowOff>
    </xdr:to>
    <xdr:sp macro="" textlink="">
      <xdr:nvSpPr>
        <xdr:cNvPr id="4" name="TextBox 3">
          <a:extLst>
            <a:ext uri="{FF2B5EF4-FFF2-40B4-BE49-F238E27FC236}">
              <a16:creationId xmlns:a16="http://schemas.microsoft.com/office/drawing/2014/main" id="{B00277C9-55B0-41EB-A998-CA0C66911746}"/>
            </a:ext>
          </a:extLst>
        </xdr:cNvPr>
        <xdr:cNvSpPr txBox="1"/>
      </xdr:nvSpPr>
      <xdr:spPr>
        <a:xfrm>
          <a:off x="1425786" y="36058"/>
          <a:ext cx="10877973" cy="548640"/>
        </a:xfrm>
        <a:prstGeom prst="rect">
          <a:avLst/>
        </a:prstGeom>
        <a:noFill/>
        <a:ln w="1270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kern="1200">
              <a:solidFill>
                <a:srgbClr val="D3A77B"/>
              </a:solidFill>
              <a:latin typeface="Times New Roman" panose="02020603050405020304" pitchFamily="18" charset="0"/>
              <a:cs typeface="Times New Roman" panose="02020603050405020304" pitchFamily="18" charset="0"/>
            </a:rPr>
            <a:t>Insights on CCD's</a:t>
          </a:r>
          <a:r>
            <a:rPr lang="en-US" sz="2800" kern="1200" baseline="0">
              <a:solidFill>
                <a:srgbClr val="D3A77B"/>
              </a:solidFill>
              <a:latin typeface="Times New Roman" panose="02020603050405020304" pitchFamily="18" charset="0"/>
              <a:cs typeface="Times New Roman" panose="02020603050405020304" pitchFamily="18" charset="0"/>
            </a:rPr>
            <a:t> Financial Loss</a:t>
          </a:r>
          <a:endParaRPr lang="en-US" sz="2800" kern="1200">
            <a:solidFill>
              <a:srgbClr val="D3A77B"/>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8466</xdr:colOff>
      <xdr:row>0</xdr:row>
      <xdr:rowOff>42334</xdr:rowOff>
    </xdr:from>
    <xdr:to>
      <xdr:col>1</xdr:col>
      <xdr:colOff>118531</xdr:colOff>
      <xdr:row>30</xdr:row>
      <xdr:rowOff>42335</xdr:rowOff>
    </xdr:to>
    <xdr:grpSp>
      <xdr:nvGrpSpPr>
        <xdr:cNvPr id="14" name="Group 13">
          <a:extLst>
            <a:ext uri="{FF2B5EF4-FFF2-40B4-BE49-F238E27FC236}">
              <a16:creationId xmlns:a16="http://schemas.microsoft.com/office/drawing/2014/main" id="{C4DA1D38-98E0-4071-81ED-77F28C81A882}"/>
            </a:ext>
          </a:extLst>
        </xdr:cNvPr>
        <xdr:cNvGrpSpPr/>
      </xdr:nvGrpSpPr>
      <xdr:grpSpPr>
        <a:xfrm>
          <a:off x="8466" y="42334"/>
          <a:ext cx="914398" cy="5588001"/>
          <a:chOff x="-1" y="625690"/>
          <a:chExt cx="914398" cy="5021578"/>
        </a:xfrm>
      </xdr:grpSpPr>
      <xdr:sp macro="" textlink="">
        <xdr:nvSpPr>
          <xdr:cNvPr id="15" name="TextBox 14">
            <a:extLst>
              <a:ext uri="{FF2B5EF4-FFF2-40B4-BE49-F238E27FC236}">
                <a16:creationId xmlns:a16="http://schemas.microsoft.com/office/drawing/2014/main" id="{176AE22F-39FB-0C15-6EF5-A3F688258F06}"/>
              </a:ext>
            </a:extLst>
          </xdr:cNvPr>
          <xdr:cNvSpPr txBox="1"/>
        </xdr:nvSpPr>
        <xdr:spPr>
          <a:xfrm rot="5400000">
            <a:off x="-2053591" y="2679280"/>
            <a:ext cx="5021578" cy="91439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16" name="Graphic 15" descr="Home with solid fill">
            <a:hlinkClick xmlns:r="http://schemas.openxmlformats.org/officeDocument/2006/relationships" r:id="rId1"/>
            <a:extLst>
              <a:ext uri="{FF2B5EF4-FFF2-40B4-BE49-F238E27FC236}">
                <a16:creationId xmlns:a16="http://schemas.microsoft.com/office/drawing/2014/main" id="{BF1355EE-0135-C928-85AD-C44D4DAFB70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8076" y="1575316"/>
            <a:ext cx="775090" cy="524051"/>
          </a:xfrm>
          <a:prstGeom prst="rect">
            <a:avLst/>
          </a:prstGeom>
        </xdr:spPr>
      </xdr:pic>
      <xdr:pic>
        <xdr:nvPicPr>
          <xdr:cNvPr id="17" name="Picture 16">
            <a:extLst>
              <a:ext uri="{FF2B5EF4-FFF2-40B4-BE49-F238E27FC236}">
                <a16:creationId xmlns:a16="http://schemas.microsoft.com/office/drawing/2014/main" id="{07BB4995-9042-81AB-AF6F-B68E7A940AA8}"/>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rcRect l="32339" t="8133" r="34040" b="45173"/>
          <a:stretch/>
        </xdr:blipFill>
        <xdr:spPr>
          <a:xfrm>
            <a:off x="69850" y="751840"/>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8" name="Graphic 17" descr="Money with solid fill">
            <a:hlinkClick xmlns:r="http://schemas.openxmlformats.org/officeDocument/2006/relationships" r:id="rId6"/>
            <a:extLst>
              <a:ext uri="{FF2B5EF4-FFF2-40B4-BE49-F238E27FC236}">
                <a16:creationId xmlns:a16="http://schemas.microsoft.com/office/drawing/2014/main" id="{0200AEB7-4CE5-FC9F-EADB-90F37B1092C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648" y="2972465"/>
            <a:ext cx="727946" cy="580401"/>
          </a:xfrm>
          <a:prstGeom prst="rect">
            <a:avLst/>
          </a:prstGeom>
        </xdr:spPr>
      </xdr:pic>
      <xdr:pic>
        <xdr:nvPicPr>
          <xdr:cNvPr id="19" name="Graphic 18" descr="Upward trend with solid fill">
            <a:hlinkClick xmlns:r="http://schemas.openxmlformats.org/officeDocument/2006/relationships" r:id="rId9"/>
            <a:extLst>
              <a:ext uri="{FF2B5EF4-FFF2-40B4-BE49-F238E27FC236}">
                <a16:creationId xmlns:a16="http://schemas.microsoft.com/office/drawing/2014/main" id="{3539E406-252E-C676-BFA8-65AD3E73752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34" y="3697315"/>
            <a:ext cx="795775" cy="599003"/>
          </a:xfrm>
          <a:prstGeom prst="rect">
            <a:avLst/>
          </a:prstGeom>
        </xdr:spPr>
      </xdr:pic>
      <xdr:pic>
        <xdr:nvPicPr>
          <xdr:cNvPr id="20" name="Picture 19">
            <a:extLst>
              <a:ext uri="{FF2B5EF4-FFF2-40B4-BE49-F238E27FC236}">
                <a16:creationId xmlns:a16="http://schemas.microsoft.com/office/drawing/2014/main" id="{6AAF874A-B42F-C00B-974F-D4261C0C393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21" name="Graphic 20" descr="Theatre with solid fill">
            <a:hlinkClick xmlns:r="http://schemas.openxmlformats.org/officeDocument/2006/relationships" r:id="rId14"/>
            <a:extLst>
              <a:ext uri="{FF2B5EF4-FFF2-40B4-BE49-F238E27FC236}">
                <a16:creationId xmlns:a16="http://schemas.microsoft.com/office/drawing/2014/main" id="{03C33E32-E6B0-8808-2FFA-52750C3DA61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73521" y="2243816"/>
            <a:ext cx="584200" cy="584200"/>
          </a:xfrm>
          <a:prstGeom prst="rect">
            <a:avLst/>
          </a:prstGeom>
        </xdr:spPr>
      </xdr:pic>
      <xdr:pic>
        <xdr:nvPicPr>
          <xdr:cNvPr id="22" name="Graphic 21">
            <a:hlinkClick xmlns:r="http://schemas.openxmlformats.org/officeDocument/2006/relationships" r:id="rId17"/>
            <a:extLst>
              <a:ext uri="{FF2B5EF4-FFF2-40B4-BE49-F238E27FC236}">
                <a16:creationId xmlns:a16="http://schemas.microsoft.com/office/drawing/2014/main" id="{5E5203A8-0162-27D4-B628-4A903893EB2C}"/>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56588" y="4440767"/>
            <a:ext cx="618067" cy="474978"/>
          </a:xfrm>
          <a:prstGeom prst="rect">
            <a:avLst/>
          </a:prstGeom>
        </xdr:spPr>
      </xdr:pic>
    </xdr:grpSp>
    <xdr:clientData/>
  </xdr:twoCellAnchor>
  <xdr:twoCellAnchor>
    <xdr:from>
      <xdr:col>14</xdr:col>
      <xdr:colOff>575734</xdr:colOff>
      <xdr:row>0</xdr:row>
      <xdr:rowOff>42334</xdr:rowOff>
    </xdr:from>
    <xdr:to>
      <xdr:col>15</xdr:col>
      <xdr:colOff>575734</xdr:colOff>
      <xdr:row>3</xdr:row>
      <xdr:rowOff>25401</xdr:rowOff>
    </xdr:to>
    <xdr:grpSp>
      <xdr:nvGrpSpPr>
        <xdr:cNvPr id="5" name="Group 4">
          <a:hlinkClick xmlns:r="http://schemas.openxmlformats.org/officeDocument/2006/relationships" r:id="rId20"/>
          <a:extLst>
            <a:ext uri="{FF2B5EF4-FFF2-40B4-BE49-F238E27FC236}">
              <a16:creationId xmlns:a16="http://schemas.microsoft.com/office/drawing/2014/main" id="{E21D04AC-EE7B-4061-8BD8-F84B683D51DF}"/>
            </a:ext>
          </a:extLst>
        </xdr:cNvPr>
        <xdr:cNvGrpSpPr/>
      </xdr:nvGrpSpPr>
      <xdr:grpSpPr>
        <a:xfrm>
          <a:off x="11641667" y="42334"/>
          <a:ext cx="609600" cy="541867"/>
          <a:chOff x="11641667" y="50800"/>
          <a:chExt cx="609600" cy="541867"/>
        </a:xfrm>
      </xdr:grpSpPr>
      <xdr:sp macro="" textlink="">
        <xdr:nvSpPr>
          <xdr:cNvPr id="6" name="Rectangle 5">
            <a:extLst>
              <a:ext uri="{FF2B5EF4-FFF2-40B4-BE49-F238E27FC236}">
                <a16:creationId xmlns:a16="http://schemas.microsoft.com/office/drawing/2014/main" id="{FAEAD582-5D98-F7FA-52E3-94BD46CB221B}"/>
              </a:ext>
            </a:extLst>
          </xdr:cNvPr>
          <xdr:cNvSpPr/>
        </xdr:nvSpPr>
        <xdr:spPr>
          <a:xfrm>
            <a:off x="11641667" y="50800"/>
            <a:ext cx="609600" cy="541867"/>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pic>
        <xdr:nvPicPr>
          <xdr:cNvPr id="7" name="Picture 6">
            <a:extLst>
              <a:ext uri="{FF2B5EF4-FFF2-40B4-BE49-F238E27FC236}">
                <a16:creationId xmlns:a16="http://schemas.microsoft.com/office/drawing/2014/main" id="{15535E18-F865-42DE-316F-54F6CC18EE8F}"/>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837473B0-CC2E-450A-ABE3-18F120FF3D39}">
                <a1611:picAttrSrcUrl xmlns:a1611="http://schemas.microsoft.com/office/drawing/2016/11/main" r:id="rId22"/>
              </a:ext>
            </a:extLst>
          </a:blip>
          <a:stretch>
            <a:fillRect/>
          </a:stretch>
        </xdr:blipFill>
        <xdr:spPr>
          <a:xfrm>
            <a:off x="11768667" y="127000"/>
            <a:ext cx="406400" cy="406400"/>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570701</xdr:colOff>
      <xdr:row>4</xdr:row>
      <xdr:rowOff>1343</xdr:rowOff>
    </xdr:from>
    <xdr:to>
      <xdr:col>15</xdr:col>
      <xdr:colOff>592666</xdr:colOff>
      <xdr:row>29</xdr:row>
      <xdr:rowOff>143934</xdr:rowOff>
    </xdr:to>
    <xdr:sp macro="" textlink="">
      <xdr:nvSpPr>
        <xdr:cNvPr id="2" name="Rectangle 1">
          <a:extLst>
            <a:ext uri="{FF2B5EF4-FFF2-40B4-BE49-F238E27FC236}">
              <a16:creationId xmlns:a16="http://schemas.microsoft.com/office/drawing/2014/main" id="{166C25A3-4133-4E5F-8554-3B76C9AE8C00}"/>
            </a:ext>
          </a:extLst>
        </xdr:cNvPr>
        <xdr:cNvSpPr/>
      </xdr:nvSpPr>
      <xdr:spPr>
        <a:xfrm>
          <a:off x="1375034" y="746410"/>
          <a:ext cx="10893165" cy="4799257"/>
        </a:xfrm>
        <a:prstGeom prst="rect">
          <a:avLst/>
        </a:prstGeom>
        <a:solidFill>
          <a:schemeClr val="accent2">
            <a:alpha val="50000"/>
          </a:schemeClr>
        </a:solidFill>
        <a:ln w="28575">
          <a:solidFill>
            <a:srgbClr val="996633"/>
          </a:solid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algn="ctr"/>
          <a:endParaRPr lang="en-US" sz="1000" kern="1200">
            <a:solidFill>
              <a:schemeClr val="tx1"/>
            </a:solidFill>
            <a:latin typeface="+mj-lt"/>
          </a:endParaRPr>
        </a:p>
      </xdr:txBody>
    </xdr:sp>
    <xdr:clientData/>
  </xdr:twoCellAnchor>
  <xdr:twoCellAnchor>
    <xdr:from>
      <xdr:col>1</xdr:col>
      <xdr:colOff>762001</xdr:colOff>
      <xdr:row>4</xdr:row>
      <xdr:rowOff>143933</xdr:rowOff>
    </xdr:from>
    <xdr:to>
      <xdr:col>15</xdr:col>
      <xdr:colOff>592667</xdr:colOff>
      <xdr:row>29</xdr:row>
      <xdr:rowOff>50801</xdr:rowOff>
    </xdr:to>
    <xdr:sp macro="" textlink="">
      <xdr:nvSpPr>
        <xdr:cNvPr id="3" name="TextBox 2">
          <a:extLst>
            <a:ext uri="{FF2B5EF4-FFF2-40B4-BE49-F238E27FC236}">
              <a16:creationId xmlns:a16="http://schemas.microsoft.com/office/drawing/2014/main" id="{9D17CBF9-EFAA-4BB4-BAE5-B573C265D400}"/>
            </a:ext>
          </a:extLst>
        </xdr:cNvPr>
        <xdr:cNvSpPr txBox="1">
          <a:spLocks/>
        </xdr:cNvSpPr>
      </xdr:nvSpPr>
      <xdr:spPr>
        <a:xfrm>
          <a:off x="1566334" y="889000"/>
          <a:ext cx="10701866" cy="456353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1. Revise Regional Strategies:</a:t>
          </a:r>
          <a:r>
            <a:rPr lang="en-US" sz="1800"/>
            <a:t> Adjust market approaches in the West and East regions with targeted promotions and product bundles to improve sales.</a:t>
          </a:r>
        </a:p>
        <a:p>
          <a:r>
            <a:rPr lang="en-US" sz="1800" b="1"/>
            <a:t>2. Optimize High-Sales, Low-Profit Stores:</a:t>
          </a:r>
          <a:r>
            <a:rPr lang="en-US" sz="1800"/>
            <a:t> Focus on cost management and inventory control in stores like store 518 to improve profitability.</a:t>
          </a:r>
        </a:p>
        <a:p>
          <a:r>
            <a:rPr lang="en-US" sz="1800" b="1"/>
            <a:t>3. Increase Profit Margins on Low-Margin Products:</a:t>
          </a:r>
          <a:r>
            <a:rPr lang="en-US" sz="1800"/>
            <a:t> Improve pricing and sourcing strategies for low-margin products like Green tea,</a:t>
          </a:r>
          <a:r>
            <a:rPr lang="en-US" sz="1800" baseline="0"/>
            <a:t> </a:t>
          </a:r>
          <a:r>
            <a:rPr lang="en-US" sz="1800"/>
            <a:t>Mint and Caffe Mocha.</a:t>
          </a:r>
        </a:p>
        <a:p>
          <a:r>
            <a:rPr lang="en-US" sz="1800" b="1"/>
            <a:t>4. Boost Underperforming Products:</a:t>
          </a:r>
          <a:r>
            <a:rPr lang="en-US" sz="1800"/>
            <a:t> Revise marketing and quality strategies for products like Decaf Irish Cream and Caffe Mocha to improve sales.</a:t>
          </a:r>
        </a:p>
        <a:p>
          <a:r>
            <a:rPr lang="en-US" sz="1800" b="1"/>
            <a:t>5. Optimize COGS for High-Cost Products:</a:t>
          </a:r>
          <a:r>
            <a:rPr lang="en-US" sz="1800"/>
            <a:t> Review supplier contracts and ingredients for products with high COGS to improve profitability.</a:t>
          </a:r>
        </a:p>
        <a:p>
          <a:r>
            <a:rPr lang="en-US" sz="1800" b="1"/>
            <a:t>6. Enhance Inventory Management:</a:t>
          </a:r>
          <a:r>
            <a:rPr lang="en-US" sz="1800"/>
            <a:t> Implement just-in-time systems and reduce stock levels for high-cost, low-sales items to minimize waste.</a:t>
          </a:r>
        </a:p>
        <a:p>
          <a:r>
            <a:rPr lang="en-US" sz="1800" b="1"/>
            <a:t>7. Revise Product Mix:</a:t>
          </a:r>
          <a:r>
            <a:rPr lang="en-US" sz="1800"/>
            <a:t> Adjust the product range by promoting high-margin items and discontinuing underperforming ones.</a:t>
          </a:r>
        </a:p>
        <a:p>
          <a:r>
            <a:rPr lang="en-US" sz="1800" b="1"/>
            <a:t>8. Re-evaluate Pricing Strategy:</a:t>
          </a:r>
          <a:r>
            <a:rPr lang="en-US" sz="1800"/>
            <a:t> Adjust pricing and offer promotions or discounts on low-margin products to increase sales and profitability.</a:t>
          </a:r>
        </a:p>
        <a:p>
          <a:endParaRPr lang="en-US" sz="1100" kern="1200"/>
        </a:p>
      </xdr:txBody>
    </xdr:sp>
    <xdr:clientData/>
  </xdr:twoCellAnchor>
  <xdr:twoCellAnchor>
    <xdr:from>
      <xdr:col>1</xdr:col>
      <xdr:colOff>618066</xdr:colOff>
      <xdr:row>0</xdr:row>
      <xdr:rowOff>36058</xdr:rowOff>
    </xdr:from>
    <xdr:to>
      <xdr:col>15</xdr:col>
      <xdr:colOff>584199</xdr:colOff>
      <xdr:row>3</xdr:row>
      <xdr:rowOff>36058</xdr:rowOff>
    </xdr:to>
    <xdr:sp macro="" textlink="">
      <xdr:nvSpPr>
        <xdr:cNvPr id="4" name="TextBox 3">
          <a:extLst>
            <a:ext uri="{FF2B5EF4-FFF2-40B4-BE49-F238E27FC236}">
              <a16:creationId xmlns:a16="http://schemas.microsoft.com/office/drawing/2014/main" id="{BFB134A8-70D8-4B41-8783-E38C78917257}"/>
            </a:ext>
          </a:extLst>
        </xdr:cNvPr>
        <xdr:cNvSpPr txBox="1"/>
      </xdr:nvSpPr>
      <xdr:spPr>
        <a:xfrm>
          <a:off x="1425786" y="36058"/>
          <a:ext cx="10877973" cy="548640"/>
        </a:xfrm>
        <a:prstGeom prst="rect">
          <a:avLst/>
        </a:prstGeom>
        <a:noFill/>
        <a:ln w="12700" cmpd="sng">
          <a:solidFill>
            <a:srgbClr val="D3A77B"/>
          </a:solidFill>
        </a:ln>
        <a:effectLst>
          <a:glow rad="63500">
            <a:schemeClr val="accent2">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kern="1200">
              <a:solidFill>
                <a:srgbClr val="D3A77B"/>
              </a:solidFill>
              <a:latin typeface="Times New Roman" panose="02020603050405020304" pitchFamily="18" charset="0"/>
              <a:cs typeface="Times New Roman" panose="02020603050405020304" pitchFamily="18" charset="0"/>
            </a:rPr>
            <a:t>Recommendations</a:t>
          </a:r>
        </a:p>
      </xdr:txBody>
    </xdr:sp>
    <xdr:clientData/>
  </xdr:twoCellAnchor>
  <xdr:twoCellAnchor>
    <xdr:from>
      <xdr:col>0</xdr:col>
      <xdr:colOff>0</xdr:colOff>
      <xdr:row>0</xdr:row>
      <xdr:rowOff>25400</xdr:rowOff>
    </xdr:from>
    <xdr:to>
      <xdr:col>1</xdr:col>
      <xdr:colOff>110065</xdr:colOff>
      <xdr:row>30</xdr:row>
      <xdr:rowOff>25401</xdr:rowOff>
    </xdr:to>
    <xdr:grpSp>
      <xdr:nvGrpSpPr>
        <xdr:cNvPr id="14" name="Group 13">
          <a:extLst>
            <a:ext uri="{FF2B5EF4-FFF2-40B4-BE49-F238E27FC236}">
              <a16:creationId xmlns:a16="http://schemas.microsoft.com/office/drawing/2014/main" id="{F3E397EE-0D68-4E17-ADFC-47A7CC166042}"/>
            </a:ext>
          </a:extLst>
        </xdr:cNvPr>
        <xdr:cNvGrpSpPr/>
      </xdr:nvGrpSpPr>
      <xdr:grpSpPr>
        <a:xfrm>
          <a:off x="0" y="25400"/>
          <a:ext cx="914398" cy="5588001"/>
          <a:chOff x="-1" y="625690"/>
          <a:chExt cx="914398" cy="5021578"/>
        </a:xfrm>
      </xdr:grpSpPr>
      <xdr:sp macro="" textlink="">
        <xdr:nvSpPr>
          <xdr:cNvPr id="15" name="TextBox 14">
            <a:extLst>
              <a:ext uri="{FF2B5EF4-FFF2-40B4-BE49-F238E27FC236}">
                <a16:creationId xmlns:a16="http://schemas.microsoft.com/office/drawing/2014/main" id="{78013E5D-DD60-3A5E-BF6C-BD89C78E887A}"/>
              </a:ext>
            </a:extLst>
          </xdr:cNvPr>
          <xdr:cNvSpPr txBox="1"/>
        </xdr:nvSpPr>
        <xdr:spPr>
          <a:xfrm rot="5400000">
            <a:off x="-2053591" y="2679280"/>
            <a:ext cx="5021578" cy="914398"/>
          </a:xfrm>
          <a:prstGeom prst="roundRect">
            <a:avLst>
              <a:gd name="adj" fmla="val 28667"/>
            </a:avLst>
          </a:prstGeom>
          <a:solidFill>
            <a:srgbClr val="D3A77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kern="1200">
              <a:solidFill>
                <a:srgbClr val="996633"/>
              </a:solidFill>
            </a:endParaRPr>
          </a:p>
        </xdr:txBody>
      </xdr:sp>
      <xdr:pic>
        <xdr:nvPicPr>
          <xdr:cNvPr id="16" name="Graphic 15" descr="Home with solid fill">
            <a:hlinkClick xmlns:r="http://schemas.openxmlformats.org/officeDocument/2006/relationships" r:id="rId1"/>
            <a:extLst>
              <a:ext uri="{FF2B5EF4-FFF2-40B4-BE49-F238E27FC236}">
                <a16:creationId xmlns:a16="http://schemas.microsoft.com/office/drawing/2014/main" id="{5BB5B59C-A975-229C-EBC0-DEDD81BE57F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8076" y="1575316"/>
            <a:ext cx="775090" cy="524051"/>
          </a:xfrm>
          <a:prstGeom prst="rect">
            <a:avLst/>
          </a:prstGeom>
        </xdr:spPr>
      </xdr:pic>
      <xdr:pic>
        <xdr:nvPicPr>
          <xdr:cNvPr id="17" name="Picture 16">
            <a:extLst>
              <a:ext uri="{FF2B5EF4-FFF2-40B4-BE49-F238E27FC236}">
                <a16:creationId xmlns:a16="http://schemas.microsoft.com/office/drawing/2014/main" id="{2959960B-880A-825C-046D-22277FB0D8E3}"/>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rcRect l="32339" t="8133" r="34040" b="45173"/>
          <a:stretch/>
        </xdr:blipFill>
        <xdr:spPr>
          <a:xfrm>
            <a:off x="69850" y="751840"/>
            <a:ext cx="791543" cy="679027"/>
          </a:xfrm>
          <a:prstGeom prst="ellipse">
            <a:avLst/>
          </a:prstGeom>
          <a:ln w="19050" cap="rnd">
            <a:solidFill>
              <a:srgbClr val="9966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18" name="Graphic 17" descr="Money with solid fill">
            <a:hlinkClick xmlns:r="http://schemas.openxmlformats.org/officeDocument/2006/relationships" r:id="rId6"/>
            <a:extLst>
              <a:ext uri="{FF2B5EF4-FFF2-40B4-BE49-F238E27FC236}">
                <a16:creationId xmlns:a16="http://schemas.microsoft.com/office/drawing/2014/main" id="{D4B4FF57-5EE8-559A-EEB5-BC2986DAFFE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648" y="2972465"/>
            <a:ext cx="727946" cy="580401"/>
          </a:xfrm>
          <a:prstGeom prst="rect">
            <a:avLst/>
          </a:prstGeom>
        </xdr:spPr>
      </xdr:pic>
      <xdr:pic>
        <xdr:nvPicPr>
          <xdr:cNvPr id="19" name="Graphic 18" descr="Upward trend with solid fill">
            <a:hlinkClick xmlns:r="http://schemas.openxmlformats.org/officeDocument/2006/relationships" r:id="rId9"/>
            <a:extLst>
              <a:ext uri="{FF2B5EF4-FFF2-40B4-BE49-F238E27FC236}">
                <a16:creationId xmlns:a16="http://schemas.microsoft.com/office/drawing/2014/main" id="{970FC4BC-9EFE-F8BD-8B98-13AA5E3B44C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34" y="3697315"/>
            <a:ext cx="795775" cy="599003"/>
          </a:xfrm>
          <a:prstGeom prst="rect">
            <a:avLst/>
          </a:prstGeom>
        </xdr:spPr>
      </xdr:pic>
      <xdr:pic>
        <xdr:nvPicPr>
          <xdr:cNvPr id="20" name="Picture 19">
            <a:extLst>
              <a:ext uri="{FF2B5EF4-FFF2-40B4-BE49-F238E27FC236}">
                <a16:creationId xmlns:a16="http://schemas.microsoft.com/office/drawing/2014/main" id="{A4648017-901C-B41A-DB17-2A493513799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78363" y="5060191"/>
            <a:ext cx="774517" cy="470037"/>
          </a:xfrm>
          <a:prstGeom prst="ellipse">
            <a:avLst/>
          </a:prstGeom>
          <a:ln w="25400" cap="rnd">
            <a:solidFill>
              <a:srgbClr val="0070C0"/>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pic>
        <xdr:nvPicPr>
          <xdr:cNvPr id="21" name="Graphic 20" descr="Theatre with solid fill">
            <a:hlinkClick xmlns:r="http://schemas.openxmlformats.org/officeDocument/2006/relationships" r:id="rId14"/>
            <a:extLst>
              <a:ext uri="{FF2B5EF4-FFF2-40B4-BE49-F238E27FC236}">
                <a16:creationId xmlns:a16="http://schemas.microsoft.com/office/drawing/2014/main" id="{864B42F8-D07B-01AE-2C48-B9FD7B11950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73521" y="2243816"/>
            <a:ext cx="584200" cy="584200"/>
          </a:xfrm>
          <a:prstGeom prst="rect">
            <a:avLst/>
          </a:prstGeom>
        </xdr:spPr>
      </xdr:pic>
      <xdr:pic>
        <xdr:nvPicPr>
          <xdr:cNvPr id="22" name="Graphic 21">
            <a:hlinkClick xmlns:r="http://schemas.openxmlformats.org/officeDocument/2006/relationships" r:id="rId17"/>
            <a:extLst>
              <a:ext uri="{FF2B5EF4-FFF2-40B4-BE49-F238E27FC236}">
                <a16:creationId xmlns:a16="http://schemas.microsoft.com/office/drawing/2014/main" id="{40515283-8BE2-D2F3-2BC4-FEB17B76A3EF}"/>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56588" y="4440767"/>
            <a:ext cx="618067" cy="474978"/>
          </a:xfrm>
          <a:prstGeom prst="rect">
            <a:avLst/>
          </a:prstGeom>
        </xdr:spPr>
      </xdr:pic>
    </xdr:grpSp>
    <xdr:clientData/>
  </xdr:twoCellAnchor>
  <xdr:twoCellAnchor>
    <xdr:from>
      <xdr:col>14</xdr:col>
      <xdr:colOff>558800</xdr:colOff>
      <xdr:row>0</xdr:row>
      <xdr:rowOff>33867</xdr:rowOff>
    </xdr:from>
    <xdr:to>
      <xdr:col>15</xdr:col>
      <xdr:colOff>558800</xdr:colOff>
      <xdr:row>3</xdr:row>
      <xdr:rowOff>16934</xdr:rowOff>
    </xdr:to>
    <xdr:grpSp>
      <xdr:nvGrpSpPr>
        <xdr:cNvPr id="5" name="Group 4">
          <a:hlinkClick xmlns:r="http://schemas.openxmlformats.org/officeDocument/2006/relationships" r:id="rId20"/>
          <a:extLst>
            <a:ext uri="{FF2B5EF4-FFF2-40B4-BE49-F238E27FC236}">
              <a16:creationId xmlns:a16="http://schemas.microsoft.com/office/drawing/2014/main" id="{07412D88-7239-4BB3-BFFC-C81BFE9D3F91}"/>
            </a:ext>
          </a:extLst>
        </xdr:cNvPr>
        <xdr:cNvGrpSpPr/>
      </xdr:nvGrpSpPr>
      <xdr:grpSpPr>
        <a:xfrm>
          <a:off x="11624733" y="33867"/>
          <a:ext cx="609600" cy="541867"/>
          <a:chOff x="11641667" y="50800"/>
          <a:chExt cx="609600" cy="541867"/>
        </a:xfrm>
      </xdr:grpSpPr>
      <xdr:sp macro="" textlink="">
        <xdr:nvSpPr>
          <xdr:cNvPr id="6" name="Rectangle 5">
            <a:extLst>
              <a:ext uri="{FF2B5EF4-FFF2-40B4-BE49-F238E27FC236}">
                <a16:creationId xmlns:a16="http://schemas.microsoft.com/office/drawing/2014/main" id="{48EBAB81-5204-2FF4-516E-629BB5B8DD4A}"/>
              </a:ext>
            </a:extLst>
          </xdr:cNvPr>
          <xdr:cNvSpPr/>
        </xdr:nvSpPr>
        <xdr:spPr>
          <a:xfrm>
            <a:off x="11641667" y="50800"/>
            <a:ext cx="609600" cy="541867"/>
          </a:xfrm>
          <a:prstGeom prst="rect">
            <a:avLst/>
          </a:prstGeom>
          <a:solidFill>
            <a:schemeClr val="accent2">
              <a:alpha val="50000"/>
            </a:schemeClr>
          </a:solidFill>
          <a:ln w="28575">
            <a:solidFill>
              <a:srgbClr val="D3A77B"/>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endParaRPr lang="en-US" sz="1000" kern="1200">
              <a:solidFill>
                <a:srgbClr val="D3A77B"/>
              </a:solidFill>
              <a:latin typeface="+mj-lt"/>
            </a:endParaRPr>
          </a:p>
        </xdr:txBody>
      </xdr:sp>
      <xdr:pic>
        <xdr:nvPicPr>
          <xdr:cNvPr id="7" name="Picture 6">
            <a:extLst>
              <a:ext uri="{FF2B5EF4-FFF2-40B4-BE49-F238E27FC236}">
                <a16:creationId xmlns:a16="http://schemas.microsoft.com/office/drawing/2014/main" id="{2275DA05-8FFD-2097-207E-9850C4AF682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837473B0-CC2E-450A-ABE3-18F120FF3D39}">
                <a1611:picAttrSrcUrl xmlns:a1611="http://schemas.microsoft.com/office/drawing/2016/11/main" r:id="rId22"/>
              </a:ext>
            </a:extLst>
          </a:blip>
          <a:stretch>
            <a:fillRect/>
          </a:stretch>
        </xdr:blipFill>
        <xdr:spPr>
          <a:xfrm>
            <a:off x="11768667" y="127000"/>
            <a:ext cx="406400" cy="406400"/>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15240</xdr:colOff>
      <xdr:row>0</xdr:row>
      <xdr:rowOff>0</xdr:rowOff>
    </xdr:from>
    <xdr:to>
      <xdr:col>18</xdr:col>
      <xdr:colOff>266700</xdr:colOff>
      <xdr:row>29</xdr:row>
      <xdr:rowOff>92869</xdr:rowOff>
    </xdr:to>
    <xdr:pic>
      <xdr:nvPicPr>
        <xdr:cNvPr id="3" name="Picture 2">
          <a:extLst>
            <a:ext uri="{FF2B5EF4-FFF2-40B4-BE49-F238E27FC236}">
              <a16:creationId xmlns:a16="http://schemas.microsoft.com/office/drawing/2014/main" id="{6F559845-25F0-F21A-1FB0-D0162C2192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5240" y="0"/>
          <a:ext cx="11224260" cy="5396389"/>
        </a:xfrm>
        <a:prstGeom prst="rect">
          <a:avLst/>
        </a:prstGeom>
      </xdr:spPr>
    </xdr:pic>
    <xdr:clientData/>
  </xdr:twoCellAnchor>
  <xdr:twoCellAnchor>
    <xdr:from>
      <xdr:col>11</xdr:col>
      <xdr:colOff>160020</xdr:colOff>
      <xdr:row>8</xdr:row>
      <xdr:rowOff>45720</xdr:rowOff>
    </xdr:from>
    <xdr:to>
      <xdr:col>17</xdr:col>
      <xdr:colOff>563880</xdr:colOff>
      <xdr:row>21</xdr:row>
      <xdr:rowOff>22860</xdr:rowOff>
    </xdr:to>
    <xdr:sp macro="" textlink="">
      <xdr:nvSpPr>
        <xdr:cNvPr id="4" name="TextBox 3">
          <a:extLst>
            <a:ext uri="{FF2B5EF4-FFF2-40B4-BE49-F238E27FC236}">
              <a16:creationId xmlns:a16="http://schemas.microsoft.com/office/drawing/2014/main" id="{F6283A79-EE94-5E8C-AC35-00EEE7E52CD4}"/>
            </a:ext>
          </a:extLst>
        </xdr:cNvPr>
        <xdr:cNvSpPr txBox="1"/>
      </xdr:nvSpPr>
      <xdr:spPr>
        <a:xfrm>
          <a:off x="6865620" y="1508760"/>
          <a:ext cx="4061460" cy="2354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0">
              <a:ln>
                <a:solidFill>
                  <a:srgbClr val="CE9D6C"/>
                </a:solidFill>
              </a:ln>
              <a:solidFill>
                <a:srgbClr val="996633"/>
              </a:solidFill>
            </a:rPr>
            <a:t>Thank you!</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91440</xdr:colOff>
      <xdr:row>13</xdr:row>
      <xdr:rowOff>156210</xdr:rowOff>
    </xdr:from>
    <xdr:to>
      <xdr:col>4</xdr:col>
      <xdr:colOff>0</xdr:colOff>
      <xdr:row>20</xdr:row>
      <xdr:rowOff>60960</xdr:rowOff>
    </xdr:to>
    <xdr:graphicFrame macro="">
      <xdr:nvGraphicFramePr>
        <xdr:cNvPr id="2" name="Chart 1">
          <a:extLst>
            <a:ext uri="{FF2B5EF4-FFF2-40B4-BE49-F238E27FC236}">
              <a16:creationId xmlns:a16="http://schemas.microsoft.com/office/drawing/2014/main" id="{A7631386-E174-1875-C375-8ABA2EF84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220980</xdr:colOff>
      <xdr:row>5</xdr:row>
      <xdr:rowOff>76200</xdr:rowOff>
    </xdr:from>
    <xdr:to>
      <xdr:col>22</xdr:col>
      <xdr:colOff>220980</xdr:colOff>
      <xdr:row>10</xdr:row>
      <xdr:rowOff>91440</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2493A753-154E-BF61-15C7-CF497E0AE74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565880" y="1005840"/>
              <a:ext cx="1828800" cy="944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274320</xdr:colOff>
      <xdr:row>20</xdr:row>
      <xdr:rowOff>91441</xdr:rowOff>
    </xdr:from>
    <xdr:to>
      <xdr:col>22</xdr:col>
      <xdr:colOff>274320</xdr:colOff>
      <xdr:row>27</xdr:row>
      <xdr:rowOff>38100</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BD23AC71-995F-08C6-589D-CE538EAF45B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619220" y="3779521"/>
              <a:ext cx="1828800" cy="1226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7620</xdr:colOff>
      <xdr:row>13</xdr:row>
      <xdr:rowOff>19050</xdr:rowOff>
    </xdr:from>
    <xdr:to>
      <xdr:col>8</xdr:col>
      <xdr:colOff>0</xdr:colOff>
      <xdr:row>20</xdr:row>
      <xdr:rowOff>121920</xdr:rowOff>
    </xdr:to>
    <xdr:graphicFrame macro="">
      <xdr:nvGraphicFramePr>
        <xdr:cNvPr id="8" name="Chart 7">
          <a:extLst>
            <a:ext uri="{FF2B5EF4-FFF2-40B4-BE49-F238E27FC236}">
              <a16:creationId xmlns:a16="http://schemas.microsoft.com/office/drawing/2014/main" id="{B11EDD8D-3F91-E5E0-876C-135138E8A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533400</xdr:colOff>
      <xdr:row>12</xdr:row>
      <xdr:rowOff>99060</xdr:rowOff>
    </xdr:from>
    <xdr:to>
      <xdr:col>10</xdr:col>
      <xdr:colOff>853440</xdr:colOff>
      <xdr:row>20</xdr:row>
      <xdr:rowOff>91440</xdr:rowOff>
    </xdr:to>
    <xdr:graphicFrame macro="">
      <xdr:nvGraphicFramePr>
        <xdr:cNvPr id="3" name="Chart 2">
          <a:extLst>
            <a:ext uri="{FF2B5EF4-FFF2-40B4-BE49-F238E27FC236}">
              <a16:creationId xmlns:a16="http://schemas.microsoft.com/office/drawing/2014/main" id="{CCAD6860-C7D2-F436-AF28-346467F23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289560</xdr:colOff>
      <xdr:row>11</xdr:row>
      <xdr:rowOff>53341</xdr:rowOff>
    </xdr:from>
    <xdr:to>
      <xdr:col>22</xdr:col>
      <xdr:colOff>289560</xdr:colOff>
      <xdr:row>19</xdr:row>
      <xdr:rowOff>76201</xdr:rowOff>
    </xdr:to>
    <mc:AlternateContent xmlns:mc="http://schemas.openxmlformats.org/markup-compatibility/2006" xmlns:a14="http://schemas.microsoft.com/office/drawing/2010/main">
      <mc:Choice Requires="a14">
        <xdr:graphicFrame macro="">
          <xdr:nvGraphicFramePr>
            <xdr:cNvPr id="4" name="Market">
              <a:extLst>
                <a:ext uri="{FF2B5EF4-FFF2-40B4-BE49-F238E27FC236}">
                  <a16:creationId xmlns:a16="http://schemas.microsoft.com/office/drawing/2014/main" id="{689F8E3E-A448-299A-A080-83D7999EF64C}"/>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6634460" y="2095501"/>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472440</xdr:colOff>
      <xdr:row>4</xdr:row>
      <xdr:rowOff>30481</xdr:rowOff>
    </xdr:from>
    <xdr:to>
      <xdr:col>16</xdr:col>
      <xdr:colOff>579120</xdr:colOff>
      <xdr:row>11</xdr:row>
      <xdr:rowOff>167641</xdr:rowOff>
    </xdr:to>
    <mc:AlternateContent xmlns:mc="http://schemas.openxmlformats.org/markup-compatibility/2006" xmlns:a14="http://schemas.microsoft.com/office/drawing/2010/main">
      <mc:Choice Requires="a14">
        <xdr:graphicFrame macro="">
          <xdr:nvGraphicFramePr>
            <xdr:cNvPr id="5" name="Product Type">
              <a:extLst>
                <a:ext uri="{FF2B5EF4-FFF2-40B4-BE49-F238E27FC236}">
                  <a16:creationId xmlns:a16="http://schemas.microsoft.com/office/drawing/2014/main" id="{96BBF9BA-5600-A0AD-D814-AF94B7A4722E}"/>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13335000" y="77724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510540</xdr:colOff>
      <xdr:row>13</xdr:row>
      <xdr:rowOff>91440</xdr:rowOff>
    </xdr:from>
    <xdr:to>
      <xdr:col>17</xdr:col>
      <xdr:colOff>7620</xdr:colOff>
      <xdr:row>26</xdr:row>
      <xdr:rowOff>180975</xdr:rowOff>
    </xdr:to>
    <mc:AlternateContent xmlns:mc="http://schemas.openxmlformats.org/markup-compatibility/2006" xmlns:a14="http://schemas.microsoft.com/office/drawing/2010/main">
      <mc:Choice Requires="a14">
        <xdr:graphicFrame macro="">
          <xdr:nvGraphicFramePr>
            <xdr:cNvPr id="9" name="State">
              <a:extLst>
                <a:ext uri="{FF2B5EF4-FFF2-40B4-BE49-F238E27FC236}">
                  <a16:creationId xmlns:a16="http://schemas.microsoft.com/office/drawing/2014/main" id="{B2D3E0CE-6A12-5D5C-E4E8-658B5110689D}"/>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3373100" y="2514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259080</xdr:colOff>
      <xdr:row>34</xdr:row>
      <xdr:rowOff>34290</xdr:rowOff>
    </xdr:from>
    <xdr:to>
      <xdr:col>3</xdr:col>
      <xdr:colOff>152400</xdr:colOff>
      <xdr:row>42</xdr:row>
      <xdr:rowOff>83820</xdr:rowOff>
    </xdr:to>
    <xdr:graphicFrame macro="">
      <xdr:nvGraphicFramePr>
        <xdr:cNvPr id="10" name="Chart 9">
          <a:extLst>
            <a:ext uri="{FF2B5EF4-FFF2-40B4-BE49-F238E27FC236}">
              <a16:creationId xmlns:a16="http://schemas.microsoft.com/office/drawing/2014/main" id="{3BB1C284-CB57-5D59-FE17-047A27F80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937260</xdr:colOff>
      <xdr:row>33</xdr:row>
      <xdr:rowOff>160020</xdr:rowOff>
    </xdr:from>
    <xdr:to>
      <xdr:col>7</xdr:col>
      <xdr:colOff>167640</xdr:colOff>
      <xdr:row>43</xdr:row>
      <xdr:rowOff>160020</xdr:rowOff>
    </xdr:to>
    <xdr:graphicFrame macro="">
      <xdr:nvGraphicFramePr>
        <xdr:cNvPr id="11" name="Chart 10">
          <a:extLst>
            <a:ext uri="{FF2B5EF4-FFF2-40B4-BE49-F238E27FC236}">
              <a16:creationId xmlns:a16="http://schemas.microsoft.com/office/drawing/2014/main" id="{1C85C94C-B75B-4650-F2A7-B1C1982BA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396240</xdr:colOff>
      <xdr:row>41</xdr:row>
      <xdr:rowOff>118110</xdr:rowOff>
    </xdr:from>
    <xdr:to>
      <xdr:col>11</xdr:col>
      <xdr:colOff>175260</xdr:colOff>
      <xdr:row>68</xdr:row>
      <xdr:rowOff>114300</xdr:rowOff>
    </xdr:to>
    <xdr:graphicFrame macro="">
      <xdr:nvGraphicFramePr>
        <xdr:cNvPr id="12" name="Chart 11">
          <a:extLst>
            <a:ext uri="{FF2B5EF4-FFF2-40B4-BE49-F238E27FC236}">
              <a16:creationId xmlns:a16="http://schemas.microsoft.com/office/drawing/2014/main" id="{229973DE-DB74-62B6-4056-4B8D4ED92D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266700</xdr:colOff>
      <xdr:row>46</xdr:row>
      <xdr:rowOff>34290</xdr:rowOff>
    </xdr:from>
    <xdr:to>
      <xdr:col>7</xdr:col>
      <xdr:colOff>205740</xdr:colOff>
      <xdr:row>54</xdr:row>
      <xdr:rowOff>15240</xdr:rowOff>
    </xdr:to>
    <xdr:graphicFrame macro="">
      <xdr:nvGraphicFramePr>
        <xdr:cNvPr id="14" name="Chart 13">
          <a:extLst>
            <a:ext uri="{FF2B5EF4-FFF2-40B4-BE49-F238E27FC236}">
              <a16:creationId xmlns:a16="http://schemas.microsoft.com/office/drawing/2014/main" id="{101FC825-644B-5B64-DC34-6ABCD2AB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1051560</xdr:colOff>
      <xdr:row>42</xdr:row>
      <xdr:rowOff>60960</xdr:rowOff>
    </xdr:from>
    <xdr:to>
      <xdr:col>15</xdr:col>
      <xdr:colOff>708660</xdr:colOff>
      <xdr:row>52</xdr:row>
      <xdr:rowOff>99060</xdr:rowOff>
    </xdr:to>
    <xdr:graphicFrame macro="">
      <xdr:nvGraphicFramePr>
        <xdr:cNvPr id="17" name="Chart 16">
          <a:extLst>
            <a:ext uri="{FF2B5EF4-FFF2-40B4-BE49-F238E27FC236}">
              <a16:creationId xmlns:a16="http://schemas.microsoft.com/office/drawing/2014/main" id="{EC72FBE3-70BF-23DE-0727-D49C3EE5B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586740</xdr:colOff>
      <xdr:row>0</xdr:row>
      <xdr:rowOff>160020</xdr:rowOff>
    </xdr:from>
    <xdr:to>
      <xdr:col>10</xdr:col>
      <xdr:colOff>944880</xdr:colOff>
      <xdr:row>13</xdr:row>
      <xdr:rowOff>0</xdr:rowOff>
    </xdr:to>
    <xdr:graphicFrame macro="">
      <xdr:nvGraphicFramePr>
        <xdr:cNvPr id="9" name="Chart 8">
          <a:extLst>
            <a:ext uri="{FF2B5EF4-FFF2-40B4-BE49-F238E27FC236}">
              <a16:creationId xmlns:a16="http://schemas.microsoft.com/office/drawing/2014/main" id="{B50F34F3-8950-4EFF-8A9D-FA0225F50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179070</xdr:colOff>
      <xdr:row>1041</xdr:row>
      <xdr:rowOff>110490</xdr:rowOff>
    </xdr:from>
    <xdr:to>
      <xdr:col>11</xdr:col>
      <xdr:colOff>148590</xdr:colOff>
      <xdr:row>1056</xdr:row>
      <xdr:rowOff>110490</xdr:rowOff>
    </xdr:to>
    <xdr:graphicFrame macro="">
      <xdr:nvGraphicFramePr>
        <xdr:cNvPr id="4" name="Chart 3">
          <a:extLst>
            <a:ext uri="{FF2B5EF4-FFF2-40B4-BE49-F238E27FC236}">
              <a16:creationId xmlns:a16="http://schemas.microsoft.com/office/drawing/2014/main" id="{055DEF62-D574-85B0-A65F-696575743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89.565832175926" createdVersion="8" refreshedVersion="8" minRefreshableVersion="3" recordCount="1062" xr:uid="{94FB1AF9-1218-42E1-BF4D-75C3B2AE829B}">
  <cacheSource type="worksheet">
    <worksheetSource name="Table1"/>
  </cacheSource>
  <cacheFields count="27">
    <cacheField name="Store id" numFmtId="0">
      <sharedItems containsSemiMixedTypes="0" containsString="0" containsNumber="1" containsInteger="1" minValue="203" maxValue="985" count="149">
        <n v="303"/>
        <n v="970"/>
        <n v="409"/>
        <n v="850"/>
        <n v="562"/>
        <n v="712"/>
        <n v="860"/>
        <n v="918"/>
        <n v="775"/>
        <n v="435"/>
        <n v="603"/>
        <n v="318"/>
        <n v="503"/>
        <n v="573"/>
        <n v="262"/>
        <n v="801"/>
        <n v="425"/>
        <n v="971"/>
        <n v="915"/>
        <n v="210"/>
        <n v="774"/>
        <n v="954"/>
        <n v="936"/>
        <n v="719"/>
        <n v="847"/>
        <n v="339"/>
        <n v="314"/>
        <n v="504"/>
        <n v="580"/>
        <n v="225"/>
        <n v="509"/>
        <n v="203"/>
        <n v="206"/>
        <n v="682"/>
        <n v="214"/>
        <n v="561"/>
        <n v="469"/>
        <n v="619"/>
        <n v="985"/>
        <n v="505"/>
        <n v="417"/>
        <n v="920"/>
        <n v="475"/>
        <n v="720"/>
        <n v="430"/>
        <n v="510"/>
        <n v="563"/>
        <n v="405"/>
        <n v="702"/>
        <n v="541"/>
        <n v="254"/>
        <n v="806"/>
        <n v="708"/>
        <n v="351"/>
        <n v="636"/>
        <n v="337"/>
        <n v="253"/>
        <n v="956"/>
        <n v="305"/>
        <n v="407"/>
        <n v="325"/>
        <n v="408"/>
        <n v="816"/>
        <n v="508"/>
        <n v="209"/>
        <n v="715"/>
        <n v="319"/>
        <n v="959"/>
        <n v="773"/>
        <n v="614"/>
        <n v="617"/>
        <n v="707"/>
        <n v="352"/>
        <n v="650"/>
        <n v="515"/>
        <n v="805"/>
        <n v="863"/>
        <n v="641"/>
        <n v="360"/>
        <n v="904"/>
        <n v="978"/>
        <n v="626"/>
        <n v="312"/>
        <n v="419"/>
        <n v="857"/>
        <n v="323"/>
        <n v="760"/>
        <n v="330"/>
        <n v="321"/>
        <n v="630"/>
        <n v="937"/>
        <n v="813"/>
        <n v="530"/>
        <n v="440"/>
        <n v="608"/>
        <n v="660"/>
        <n v="216"/>
        <n v="832"/>
        <n v="567"/>
        <n v="713"/>
        <n v="718"/>
        <n v="513"/>
        <n v="512"/>
        <n v="309"/>
        <n v="234"/>
        <n v="772"/>
        <n v="914"/>
        <n v="361"/>
        <n v="781"/>
        <n v="413"/>
        <n v="786"/>
        <n v="217"/>
        <n v="414"/>
        <n v="740"/>
        <n v="518"/>
        <n v="213"/>
        <n v="432"/>
        <n v="815"/>
        <n v="585"/>
        <n v="817"/>
        <n v="972"/>
        <n v="281"/>
        <n v="239"/>
        <n v="315"/>
        <n v="845"/>
        <n v="386"/>
        <n v="516"/>
        <n v="716"/>
        <n v="754"/>
        <n v="347"/>
        <n v="646"/>
        <n v="631"/>
        <n v="212"/>
        <n v="607"/>
        <n v="727"/>
        <n v="917"/>
        <n v="224"/>
        <n v="618"/>
        <n v="951"/>
        <n v="714"/>
        <n v="818"/>
        <n v="661"/>
        <n v="909"/>
        <n v="559"/>
        <n v="916"/>
        <n v="415"/>
        <n v="925"/>
        <n v="831"/>
        <n v="949"/>
      </sharedItems>
    </cacheField>
    <cacheField name="Cogs" numFmtId="0">
      <sharedItems containsSemiMixedTypes="0" containsString="0" containsNumber="1" containsInteger="1" minValue="0" maxValue="294"/>
    </cacheField>
    <cacheField name="Date" numFmtId="14">
      <sharedItems containsSemiMixedTypes="0" containsNonDate="0" containsDate="1" containsString="0" minDate="2012-10-01T00:00:00" maxDate="2013-12-02T00:00:00" count="6">
        <d v="2012-10-01T00:00:00"/>
        <d v="2012-11-01T00:00:00"/>
        <d v="2012-12-01T00:00:00"/>
        <d v="2013-10-01T00:00:00"/>
        <d v="2013-11-01T00:00:00"/>
        <d v="2013-12-01T00:00:00"/>
      </sharedItems>
      <fieldGroup par="26"/>
    </cacheField>
    <cacheField name="Market Size" numFmtId="0">
      <sharedItems count="2">
        <s v="Major Market"/>
        <s v="Small Market"/>
      </sharedItems>
    </cacheField>
    <cacheField name="Market" numFmtId="0">
      <sharedItems count="4">
        <s v="Central"/>
        <s v="South"/>
        <s v="East"/>
        <s v="West"/>
      </sharedItems>
    </cacheField>
    <cacheField name="Marketing" numFmtId="0">
      <sharedItems containsSemiMixedTypes="0" containsString="0" containsNumber="1" containsInteger="1" minValue="0" maxValue="122"/>
    </cacheField>
    <cacheField name="Product Line" numFmtId="0">
      <sharedItems/>
    </cacheField>
    <cacheField name="Product Type" numFmtId="0">
      <sharedItems count="4">
        <s v="Herbal Tea"/>
        <s v="Tea"/>
        <s v="Espresso"/>
        <s v="Coffee"/>
      </sharedItems>
    </cacheField>
    <cacheField name="Product" numFmtId="0">
      <sharedItems count="13">
        <s v="Lemon"/>
        <s v="Mint"/>
        <s v="Darjeeling"/>
        <s v="Green Tea"/>
        <s v="Decaf Espresso"/>
        <s v="Decaf Irish Cream"/>
        <s v="Amaretto"/>
        <s v="Colombian"/>
        <s v="Caffe Mocha"/>
        <s v="Caffe Latte"/>
        <s v="Chamomile"/>
        <s v="Earl Grey"/>
        <s v="Regular Espresso"/>
      </sharedItems>
    </cacheField>
    <cacheField name="Profit" numFmtId="0">
      <sharedItems containsSemiMixedTypes="0" containsString="0" containsNumber="1" containsInteger="1" minValue="-605" maxValue="646"/>
    </cacheField>
    <cacheField name="Sales" numFmtId="0">
      <sharedItems containsSemiMixedTypes="0" containsString="0" containsNumber="1" containsInteger="1" minValue="21" maxValue="815"/>
    </cacheField>
    <cacheField name="State" numFmtId="0">
      <sharedItems count="20">
        <s v="Colorado"/>
        <s v="Texas"/>
        <s v="Florida"/>
        <s v="California"/>
        <s v="Iowa"/>
        <s v="Connecticut"/>
        <s v="Oklahoma"/>
        <s v="Nevada"/>
        <s v="Utah"/>
        <s v="New Hampshire"/>
        <s v="Louisiana"/>
        <s v="Oregon"/>
        <s v="Missouri"/>
        <s v="Wisconsin"/>
        <s v="Washington"/>
        <s v="Massachusetts"/>
        <s v="Illinois"/>
        <s v="New Mexico"/>
        <s v="Ohio"/>
        <s v="New York"/>
      </sharedItems>
    </cacheField>
    <cacheField name="Target COGS" numFmtId="0">
      <sharedItems containsSemiMixedTypes="0" containsString="0" containsNumber="1" containsInteger="1" minValue="0" maxValue="380"/>
    </cacheField>
    <cacheField name="Target Profit" numFmtId="0">
      <sharedItems containsSemiMixedTypes="0" containsString="0" containsNumber="1" containsInteger="1" minValue="-320" maxValue="470"/>
    </cacheField>
    <cacheField name="Target Sales" numFmtId="0">
      <sharedItems containsSemiMixedTypes="0" containsString="0" containsNumber="1" containsInteger="1" minValue="0" maxValue="960"/>
    </cacheField>
    <cacheField name="Other Expenses" numFmtId="0">
      <sharedItems containsSemiMixedTypes="0" containsString="0" containsNumber="1" containsInteger="1" minValue="11" maxValue="156"/>
    </cacheField>
    <cacheField name="Total Expenses" numFmtId="0">
      <sharedItems containsSemiMixedTypes="0" containsString="0" containsNumber="1" containsInteger="1" minValue="11" maxValue="550"/>
    </cacheField>
    <cacheField name="Sales vs Target" numFmtId="0">
      <sharedItems containsSemiMixedTypes="0" containsString="0" containsNumber="1" containsInteger="1" minValue="-310" maxValue="347"/>
    </cacheField>
    <cacheField name="Profit vs Target" numFmtId="0">
      <sharedItems containsSemiMixedTypes="0" containsString="0" containsNumber="1" containsInteger="1" minValue="-369" maxValue="249"/>
    </cacheField>
    <cacheField name="COGS VS Target COGS" numFmtId="0">
      <sharedItems containsSemiMixedTypes="0" containsString="0" containsNumber="1" containsInteger="1" minValue="-120" maxValue="147"/>
    </cacheField>
    <cacheField name="Year" numFmtId="0">
      <sharedItems containsSemiMixedTypes="0" containsString="0" containsNumber="1" containsInteger="1" minValue="2012" maxValue="2013" count="2">
        <n v="2012"/>
        <n v="2013"/>
      </sharedItems>
    </cacheField>
    <cacheField name="Day" numFmtId="0">
      <sharedItems containsSemiMixedTypes="0" containsString="0" containsNumber="1" containsInteger="1" minValue="1" maxValue="1"/>
    </cacheField>
    <cacheField name="Month" numFmtId="0">
      <sharedItems containsSemiMixedTypes="0" containsString="0" containsNumber="1" containsInteger="1" minValue="10" maxValue="12" count="3">
        <n v="10"/>
        <n v="11"/>
        <n v="12"/>
      </sharedItems>
    </cacheField>
    <cacheField name="Profit Margin" numFmtId="10">
      <sharedItems containsSemiMixedTypes="0" containsString="0" containsNumber="1" minValue="-24.5" maxValue="1.0662983425414365"/>
    </cacheField>
    <cacheField name="Months (Date)" numFmtId="0" databaseField="0">
      <fieldGroup base="2">
        <rangePr groupBy="months" startDate="2012-10-01T00:00:00" endDate="2013-12-02T00:00:00"/>
        <groupItems count="14">
          <s v="&lt;10/1/2012"/>
          <s v="Jan"/>
          <s v="Feb"/>
          <s v="Mar"/>
          <s v="Apr"/>
          <s v="May"/>
          <s v="Jun"/>
          <s v="Jul"/>
          <s v="Aug"/>
          <s v="Sep"/>
          <s v="Oct"/>
          <s v="Nov"/>
          <s v="Dec"/>
          <s v="&gt;12/2/2013"/>
        </groupItems>
      </fieldGroup>
    </cacheField>
    <cacheField name="Quarters (Date)" numFmtId="0" databaseField="0">
      <fieldGroup base="2">
        <rangePr groupBy="quarters" startDate="2012-10-01T00:00:00" endDate="2013-12-02T00:00:00"/>
        <groupItems count="6">
          <s v="&lt;10/1/2012"/>
          <s v="Qtr1"/>
          <s v="Qtr2"/>
          <s v="Qtr3"/>
          <s v="Qtr4"/>
          <s v="&gt;12/2/2013"/>
        </groupItems>
      </fieldGroup>
    </cacheField>
    <cacheField name="Years (Date)" numFmtId="0" databaseField="0">
      <fieldGroup base="2">
        <rangePr groupBy="years" startDate="2012-10-01T00:00:00" endDate="2013-12-02T00:00:00"/>
        <groupItems count="4">
          <s v="&lt;10/1/2012"/>
          <s v="2012"/>
          <s v="2013"/>
          <s v="&gt;12/2/2013"/>
        </groupItems>
      </fieldGroup>
    </cacheField>
  </cacheFields>
  <extLst>
    <ext xmlns:x14="http://schemas.microsoft.com/office/spreadsheetml/2009/9/main" uri="{725AE2AE-9491-48be-B2B4-4EB974FC3084}">
      <x14:pivotCacheDefinition pivotCacheId="17318235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62">
  <r>
    <x v="0"/>
    <n v="51"/>
    <x v="0"/>
    <x v="0"/>
    <x v="0"/>
    <n v="46"/>
    <s v="Leaves"/>
    <x v="0"/>
    <x v="0"/>
    <n v="-5"/>
    <n v="122"/>
    <x v="0"/>
    <n v="30"/>
    <n v="30"/>
    <n v="90"/>
    <n v="76"/>
    <n v="173"/>
    <n v="32"/>
    <n v="-35"/>
    <n v="21"/>
    <x v="0"/>
    <n v="1"/>
    <x v="0"/>
    <n v="-4.0983606557377046E-2"/>
  </r>
  <r>
    <x v="1"/>
    <n v="52"/>
    <x v="0"/>
    <x v="0"/>
    <x v="0"/>
    <n v="17"/>
    <s v="Leaves"/>
    <x v="0"/>
    <x v="1"/>
    <n v="26"/>
    <n v="123"/>
    <x v="0"/>
    <n v="30"/>
    <n v="50"/>
    <n v="90"/>
    <n v="45"/>
    <n v="114"/>
    <n v="33"/>
    <n v="-24"/>
    <n v="22"/>
    <x v="0"/>
    <n v="1"/>
    <x v="0"/>
    <n v="0.21138211382113822"/>
  </r>
  <r>
    <x v="2"/>
    <n v="43"/>
    <x v="0"/>
    <x v="0"/>
    <x v="1"/>
    <n v="13"/>
    <s v="Leaves"/>
    <x v="0"/>
    <x v="0"/>
    <n v="28"/>
    <n v="107"/>
    <x v="1"/>
    <n v="30"/>
    <n v="50"/>
    <n v="90"/>
    <n v="36"/>
    <n v="92"/>
    <n v="17"/>
    <n v="-22"/>
    <n v="13"/>
    <x v="0"/>
    <n v="1"/>
    <x v="0"/>
    <n v="0.26168224299065418"/>
  </r>
  <r>
    <x v="3"/>
    <n v="38"/>
    <x v="0"/>
    <x v="0"/>
    <x v="2"/>
    <n v="10"/>
    <s v="Leaves"/>
    <x v="1"/>
    <x v="2"/>
    <n v="35"/>
    <n v="94"/>
    <x v="2"/>
    <n v="40"/>
    <n v="50"/>
    <n v="100"/>
    <n v="21"/>
    <n v="69"/>
    <n v="-6"/>
    <n v="-15"/>
    <n v="-2"/>
    <x v="0"/>
    <n v="1"/>
    <x v="0"/>
    <n v="0.37234042553191488"/>
  </r>
  <r>
    <x v="4"/>
    <n v="72"/>
    <x v="0"/>
    <x v="0"/>
    <x v="3"/>
    <n v="23"/>
    <s v="Leaves"/>
    <x v="1"/>
    <x v="3"/>
    <n v="56"/>
    <n v="182"/>
    <x v="3"/>
    <n v="20"/>
    <n v="50"/>
    <n v="80"/>
    <n v="54"/>
    <n v="149"/>
    <n v="102"/>
    <n v="6"/>
    <n v="52"/>
    <x v="0"/>
    <n v="1"/>
    <x v="0"/>
    <n v="0.30769230769230771"/>
  </r>
  <r>
    <x v="5"/>
    <n v="0"/>
    <x v="0"/>
    <x v="1"/>
    <x v="0"/>
    <n v="0"/>
    <s v="Beans"/>
    <x v="2"/>
    <x v="4"/>
    <n v="31"/>
    <n v="43"/>
    <x v="4"/>
    <n v="0"/>
    <n v="60"/>
    <n v="60"/>
    <n v="12"/>
    <n v="12"/>
    <n v="-17"/>
    <n v="-29"/>
    <n v="0"/>
    <x v="0"/>
    <n v="1"/>
    <x v="0"/>
    <n v="0.72093023255813948"/>
  </r>
  <r>
    <x v="6"/>
    <n v="47"/>
    <x v="0"/>
    <x v="1"/>
    <x v="2"/>
    <n v="15"/>
    <s v="Beans"/>
    <x v="2"/>
    <x v="4"/>
    <n v="21"/>
    <n v="111"/>
    <x v="5"/>
    <n v="30"/>
    <n v="50"/>
    <n v="90"/>
    <n v="43"/>
    <n v="105"/>
    <n v="21"/>
    <n v="-29"/>
    <n v="17"/>
    <x v="0"/>
    <n v="1"/>
    <x v="0"/>
    <n v="0.1891891891891892"/>
  </r>
  <r>
    <x v="7"/>
    <n v="27"/>
    <x v="0"/>
    <x v="1"/>
    <x v="1"/>
    <n v="7"/>
    <s v="Beans"/>
    <x v="3"/>
    <x v="5"/>
    <n v="21"/>
    <n v="66"/>
    <x v="6"/>
    <n v="30"/>
    <n v="60"/>
    <n v="90"/>
    <n v="18"/>
    <n v="52"/>
    <n v="-24"/>
    <n v="-39"/>
    <n v="-3"/>
    <x v="0"/>
    <n v="1"/>
    <x v="0"/>
    <n v="0.31818181818181818"/>
  </r>
  <r>
    <x v="8"/>
    <n v="31"/>
    <x v="0"/>
    <x v="1"/>
    <x v="3"/>
    <n v="9"/>
    <s v="Beans"/>
    <x v="3"/>
    <x v="5"/>
    <n v="7"/>
    <n v="68"/>
    <x v="7"/>
    <n v="30"/>
    <n v="50"/>
    <n v="90"/>
    <n v="30"/>
    <n v="70"/>
    <n v="-22"/>
    <n v="-43"/>
    <n v="1"/>
    <x v="0"/>
    <n v="1"/>
    <x v="0"/>
    <n v="0.10294117647058823"/>
  </r>
  <r>
    <x v="9"/>
    <n v="40"/>
    <x v="0"/>
    <x v="1"/>
    <x v="3"/>
    <n v="11"/>
    <s v="Beans"/>
    <x v="2"/>
    <x v="4"/>
    <n v="37"/>
    <n v="99"/>
    <x v="8"/>
    <n v="20"/>
    <n v="60"/>
    <n v="80"/>
    <n v="22"/>
    <n v="73"/>
    <n v="19"/>
    <n v="-23"/>
    <n v="20"/>
    <x v="0"/>
    <n v="1"/>
    <x v="0"/>
    <n v="0.37373737373737376"/>
  </r>
  <r>
    <x v="10"/>
    <n v="49"/>
    <x v="0"/>
    <x v="1"/>
    <x v="2"/>
    <n v="15"/>
    <s v="Beans"/>
    <x v="3"/>
    <x v="6"/>
    <n v="33"/>
    <n v="120"/>
    <x v="9"/>
    <n v="30"/>
    <n v="60"/>
    <n v="90"/>
    <n v="38"/>
    <n v="102"/>
    <n v="30"/>
    <n v="-27"/>
    <n v="19"/>
    <x v="0"/>
    <n v="1"/>
    <x v="0"/>
    <n v="0.27500000000000002"/>
  </r>
  <r>
    <x v="10"/>
    <n v="45"/>
    <x v="0"/>
    <x v="1"/>
    <x v="2"/>
    <n v="14"/>
    <s v="Beans"/>
    <x v="3"/>
    <x v="7"/>
    <n v="24"/>
    <n v="114"/>
    <x v="9"/>
    <n v="30"/>
    <n v="50"/>
    <n v="90"/>
    <n v="45"/>
    <n v="104"/>
    <n v="24"/>
    <n v="-26"/>
    <n v="15"/>
    <x v="0"/>
    <n v="1"/>
    <x v="0"/>
    <n v="0.21052631578947367"/>
  </r>
  <r>
    <x v="10"/>
    <n v="45"/>
    <x v="0"/>
    <x v="1"/>
    <x v="2"/>
    <n v="41"/>
    <s v="Beans"/>
    <x v="2"/>
    <x v="8"/>
    <n v="-7"/>
    <n v="109"/>
    <x v="9"/>
    <n v="30"/>
    <n v="30"/>
    <n v="90"/>
    <n v="71"/>
    <n v="157"/>
    <n v="19"/>
    <n v="-37"/>
    <n v="15"/>
    <x v="0"/>
    <n v="1"/>
    <x v="0"/>
    <n v="-6.4220183486238536E-2"/>
  </r>
  <r>
    <x v="11"/>
    <n v="60"/>
    <x v="0"/>
    <x v="1"/>
    <x v="1"/>
    <n v="54"/>
    <s v="Beans"/>
    <x v="2"/>
    <x v="9"/>
    <n v="1"/>
    <n v="144"/>
    <x v="10"/>
    <n v="30"/>
    <n v="10"/>
    <n v="90"/>
    <n v="83"/>
    <n v="197"/>
    <n v="54"/>
    <n v="-9"/>
    <n v="30"/>
    <x v="0"/>
    <n v="1"/>
    <x v="0"/>
    <n v="6.9444444444444441E-3"/>
  </r>
  <r>
    <x v="8"/>
    <n v="34"/>
    <x v="0"/>
    <x v="1"/>
    <x v="3"/>
    <n v="12"/>
    <s v="Beans"/>
    <x v="3"/>
    <x v="7"/>
    <n v="-2"/>
    <n v="77"/>
    <x v="7"/>
    <n v="40"/>
    <n v="30"/>
    <n v="100"/>
    <n v="45"/>
    <n v="91"/>
    <n v="-23"/>
    <n v="-32"/>
    <n v="-6"/>
    <x v="0"/>
    <n v="1"/>
    <x v="0"/>
    <n v="-2.5974025974025976E-2"/>
  </r>
  <r>
    <x v="12"/>
    <n v="54"/>
    <x v="0"/>
    <x v="1"/>
    <x v="3"/>
    <n v="20"/>
    <s v="Beans"/>
    <x v="2"/>
    <x v="9"/>
    <n v="12"/>
    <n v="120"/>
    <x v="11"/>
    <n v="40"/>
    <n v="40"/>
    <n v="100"/>
    <n v="54"/>
    <n v="128"/>
    <n v="20"/>
    <n v="-28"/>
    <n v="14"/>
    <x v="0"/>
    <n v="1"/>
    <x v="0"/>
    <n v="0.1"/>
  </r>
  <r>
    <x v="13"/>
    <n v="45"/>
    <x v="0"/>
    <x v="1"/>
    <x v="0"/>
    <n v="41"/>
    <s v="Leaves"/>
    <x v="0"/>
    <x v="10"/>
    <n v="-6"/>
    <n v="109"/>
    <x v="12"/>
    <n v="20"/>
    <n v="30"/>
    <n v="80"/>
    <n v="70"/>
    <n v="156"/>
    <n v="29"/>
    <n v="-36"/>
    <n v="25"/>
    <x v="0"/>
    <n v="1"/>
    <x v="0"/>
    <n v="-5.5045871559633031E-2"/>
  </r>
  <r>
    <x v="14"/>
    <n v="48"/>
    <x v="0"/>
    <x v="1"/>
    <x v="0"/>
    <n v="13"/>
    <s v="Leaves"/>
    <x v="0"/>
    <x v="0"/>
    <n v="45"/>
    <n v="118"/>
    <x v="13"/>
    <n v="30"/>
    <n v="60"/>
    <n v="90"/>
    <n v="25"/>
    <n v="86"/>
    <n v="28"/>
    <n v="-15"/>
    <n v="18"/>
    <x v="0"/>
    <n v="1"/>
    <x v="0"/>
    <n v="0.38135593220338981"/>
  </r>
  <r>
    <x v="15"/>
    <n v="49"/>
    <x v="0"/>
    <x v="1"/>
    <x v="3"/>
    <n v="15"/>
    <s v="Leaves"/>
    <x v="0"/>
    <x v="10"/>
    <n v="33"/>
    <n v="120"/>
    <x v="8"/>
    <n v="30"/>
    <n v="60"/>
    <n v="90"/>
    <n v="38"/>
    <n v="102"/>
    <n v="30"/>
    <n v="-27"/>
    <n v="19"/>
    <x v="0"/>
    <n v="1"/>
    <x v="0"/>
    <n v="0.27500000000000002"/>
  </r>
  <r>
    <x v="16"/>
    <n v="48"/>
    <x v="0"/>
    <x v="1"/>
    <x v="3"/>
    <n v="13"/>
    <s v="Leaves"/>
    <x v="0"/>
    <x v="0"/>
    <n v="47"/>
    <n v="119"/>
    <x v="14"/>
    <n v="30"/>
    <n v="60"/>
    <n v="90"/>
    <n v="24"/>
    <n v="85"/>
    <n v="29"/>
    <n v="-13"/>
    <n v="18"/>
    <x v="0"/>
    <n v="1"/>
    <x v="0"/>
    <n v="0.3949579831932773"/>
  </r>
  <r>
    <x v="6"/>
    <n v="40"/>
    <x v="0"/>
    <x v="1"/>
    <x v="2"/>
    <n v="11"/>
    <s v="Leaves"/>
    <x v="1"/>
    <x v="2"/>
    <n v="36"/>
    <n v="99"/>
    <x v="5"/>
    <n v="40"/>
    <n v="50"/>
    <n v="100"/>
    <n v="23"/>
    <n v="74"/>
    <n v="-1"/>
    <n v="-14"/>
    <n v="0"/>
    <x v="0"/>
    <n v="1"/>
    <x v="0"/>
    <n v="0.36363636363636365"/>
  </r>
  <r>
    <x v="17"/>
    <n v="82"/>
    <x v="0"/>
    <x v="1"/>
    <x v="3"/>
    <n v="27"/>
    <s v="Leaves"/>
    <x v="1"/>
    <x v="11"/>
    <n v="64"/>
    <n v="205"/>
    <x v="11"/>
    <n v="30"/>
    <n v="50"/>
    <n v="90"/>
    <n v="59"/>
    <n v="168"/>
    <n v="115"/>
    <n v="14"/>
    <n v="52"/>
    <x v="0"/>
    <n v="1"/>
    <x v="0"/>
    <n v="0.31219512195121951"/>
  </r>
  <r>
    <x v="17"/>
    <n v="91"/>
    <x v="0"/>
    <x v="1"/>
    <x v="3"/>
    <n v="28"/>
    <s v="Leaves"/>
    <x v="1"/>
    <x v="3"/>
    <n v="76"/>
    <n v="218"/>
    <x v="11"/>
    <n v="40"/>
    <n v="50"/>
    <n v="100"/>
    <n v="51"/>
    <n v="170"/>
    <n v="118"/>
    <n v="26"/>
    <n v="51"/>
    <x v="0"/>
    <n v="1"/>
    <x v="0"/>
    <n v="0.34862385321100919"/>
  </r>
  <r>
    <x v="18"/>
    <n v="40"/>
    <x v="1"/>
    <x v="0"/>
    <x v="1"/>
    <n v="13"/>
    <s v="Beans"/>
    <x v="3"/>
    <x v="5"/>
    <n v="26"/>
    <n v="92"/>
    <x v="1"/>
    <n v="40"/>
    <n v="40"/>
    <n v="100"/>
    <n v="26"/>
    <n v="79"/>
    <n v="-8"/>
    <n v="-14"/>
    <n v="0"/>
    <x v="0"/>
    <n v="1"/>
    <x v="1"/>
    <n v="0.28260869565217389"/>
  </r>
  <r>
    <x v="19"/>
    <n v="50"/>
    <x v="1"/>
    <x v="0"/>
    <x v="1"/>
    <n v="14"/>
    <s v="Beans"/>
    <x v="2"/>
    <x v="4"/>
    <n v="48"/>
    <n v="123"/>
    <x v="1"/>
    <n v="30"/>
    <n v="40"/>
    <n v="90"/>
    <n v="25"/>
    <n v="89"/>
    <n v="33"/>
    <n v="8"/>
    <n v="20"/>
    <x v="0"/>
    <n v="1"/>
    <x v="1"/>
    <n v="0.3902439024390244"/>
  </r>
  <r>
    <x v="1"/>
    <n v="40"/>
    <x v="1"/>
    <x v="0"/>
    <x v="0"/>
    <n v="13"/>
    <s v="Beans"/>
    <x v="3"/>
    <x v="7"/>
    <n v="27"/>
    <n v="92"/>
    <x v="0"/>
    <n v="30"/>
    <n v="40"/>
    <n v="90"/>
    <n v="25"/>
    <n v="78"/>
    <n v="2"/>
    <n v="-13"/>
    <n v="10"/>
    <x v="0"/>
    <n v="1"/>
    <x v="1"/>
    <n v="0.29347826086956524"/>
  </r>
  <r>
    <x v="20"/>
    <n v="52"/>
    <x v="1"/>
    <x v="0"/>
    <x v="2"/>
    <n v="47"/>
    <s v="Beans"/>
    <x v="2"/>
    <x v="8"/>
    <n v="-8"/>
    <n v="120"/>
    <x v="15"/>
    <n v="50"/>
    <n v="0"/>
    <n v="110"/>
    <n v="76"/>
    <n v="175"/>
    <n v="10"/>
    <n v="-8"/>
    <n v="2"/>
    <x v="0"/>
    <n v="1"/>
    <x v="1"/>
    <n v="-6.6666666666666666E-2"/>
  </r>
  <r>
    <x v="21"/>
    <n v="75"/>
    <x v="1"/>
    <x v="0"/>
    <x v="2"/>
    <n v="23"/>
    <s v="Leaves"/>
    <x v="0"/>
    <x v="1"/>
    <n v="44"/>
    <n v="164"/>
    <x v="2"/>
    <n v="50"/>
    <n v="30"/>
    <n v="110"/>
    <n v="45"/>
    <n v="143"/>
    <n v="54"/>
    <n v="14"/>
    <n v="25"/>
    <x v="0"/>
    <n v="1"/>
    <x v="1"/>
    <n v="0.26829268292682928"/>
  </r>
  <r>
    <x v="22"/>
    <n v="46"/>
    <x v="1"/>
    <x v="0"/>
    <x v="1"/>
    <n v="14"/>
    <s v="Leaves"/>
    <x v="0"/>
    <x v="0"/>
    <n v="31"/>
    <n v="114"/>
    <x v="1"/>
    <n v="40"/>
    <n v="30"/>
    <n v="100"/>
    <n v="37"/>
    <n v="97"/>
    <n v="14"/>
    <n v="1"/>
    <n v="6"/>
    <x v="0"/>
    <n v="1"/>
    <x v="1"/>
    <n v="0.27192982456140352"/>
  </r>
  <r>
    <x v="23"/>
    <n v="55"/>
    <x v="1"/>
    <x v="0"/>
    <x v="0"/>
    <n v="20"/>
    <s v="Leaves"/>
    <x v="1"/>
    <x v="2"/>
    <n v="15"/>
    <n v="124"/>
    <x v="0"/>
    <n v="40"/>
    <n v="20"/>
    <n v="100"/>
    <n v="54"/>
    <n v="129"/>
    <n v="24"/>
    <n v="-5"/>
    <n v="15"/>
    <x v="0"/>
    <n v="1"/>
    <x v="1"/>
    <n v="0.12096774193548387"/>
  </r>
  <r>
    <x v="24"/>
    <n v="50"/>
    <x v="1"/>
    <x v="0"/>
    <x v="0"/>
    <n v="14"/>
    <s v="Leaves"/>
    <x v="1"/>
    <x v="2"/>
    <n v="48"/>
    <n v="123"/>
    <x v="16"/>
    <n v="40"/>
    <n v="40"/>
    <n v="100"/>
    <n v="25"/>
    <n v="89"/>
    <n v="23"/>
    <n v="8"/>
    <n v="10"/>
    <x v="0"/>
    <n v="1"/>
    <x v="1"/>
    <n v="0.3902439024390244"/>
  </r>
  <r>
    <x v="23"/>
    <n v="57"/>
    <x v="1"/>
    <x v="0"/>
    <x v="0"/>
    <n v="17"/>
    <s v="Leaves"/>
    <x v="1"/>
    <x v="11"/>
    <n v="29"/>
    <n v="125"/>
    <x v="0"/>
    <n v="40"/>
    <n v="30"/>
    <n v="100"/>
    <n v="39"/>
    <n v="113"/>
    <n v="25"/>
    <n v="-1"/>
    <n v="17"/>
    <x v="0"/>
    <n v="1"/>
    <x v="1"/>
    <n v="0.23200000000000001"/>
  </r>
  <r>
    <x v="25"/>
    <n v="36"/>
    <x v="1"/>
    <x v="0"/>
    <x v="2"/>
    <n v="10"/>
    <s v="Leaves"/>
    <x v="1"/>
    <x v="2"/>
    <n v="31"/>
    <n v="88"/>
    <x v="15"/>
    <n v="30"/>
    <n v="40"/>
    <n v="90"/>
    <n v="21"/>
    <n v="67"/>
    <n v="-2"/>
    <n v="-9"/>
    <n v="6"/>
    <x v="0"/>
    <n v="1"/>
    <x v="1"/>
    <n v="0.35227272727272729"/>
  </r>
  <r>
    <x v="26"/>
    <n v="33"/>
    <x v="1"/>
    <x v="1"/>
    <x v="0"/>
    <n v="9"/>
    <s v="Beans"/>
    <x v="2"/>
    <x v="4"/>
    <n v="27"/>
    <n v="81"/>
    <x v="12"/>
    <n v="40"/>
    <n v="50"/>
    <n v="100"/>
    <n v="21"/>
    <n v="63"/>
    <n v="-19"/>
    <n v="-23"/>
    <n v="-7"/>
    <x v="0"/>
    <n v="1"/>
    <x v="1"/>
    <n v="0.33333333333333331"/>
  </r>
  <r>
    <x v="27"/>
    <n v="31"/>
    <x v="1"/>
    <x v="1"/>
    <x v="1"/>
    <n v="8"/>
    <s v="Beans"/>
    <x v="3"/>
    <x v="5"/>
    <n v="28"/>
    <n v="78"/>
    <x v="10"/>
    <n v="30"/>
    <n v="50"/>
    <n v="90"/>
    <n v="19"/>
    <n v="58"/>
    <n v="-12"/>
    <n v="-22"/>
    <n v="1"/>
    <x v="0"/>
    <n v="1"/>
    <x v="1"/>
    <n v="0.35897435897435898"/>
  </r>
  <r>
    <x v="28"/>
    <n v="36"/>
    <x v="1"/>
    <x v="1"/>
    <x v="1"/>
    <n v="10"/>
    <s v="Beans"/>
    <x v="3"/>
    <x v="5"/>
    <n v="30"/>
    <n v="88"/>
    <x v="6"/>
    <n v="40"/>
    <n v="40"/>
    <n v="100"/>
    <n v="22"/>
    <n v="68"/>
    <n v="-12"/>
    <n v="-10"/>
    <n v="-4"/>
    <x v="0"/>
    <n v="1"/>
    <x v="1"/>
    <n v="0.34090909090909088"/>
  </r>
  <r>
    <x v="29"/>
    <n v="49"/>
    <x v="1"/>
    <x v="1"/>
    <x v="1"/>
    <n v="15"/>
    <s v="Beans"/>
    <x v="2"/>
    <x v="4"/>
    <n v="34"/>
    <n v="120"/>
    <x v="10"/>
    <n v="30"/>
    <n v="30"/>
    <n v="90"/>
    <n v="37"/>
    <n v="101"/>
    <n v="30"/>
    <n v="4"/>
    <n v="19"/>
    <x v="0"/>
    <n v="1"/>
    <x v="1"/>
    <n v="0.28333333333333333"/>
  </r>
  <r>
    <x v="14"/>
    <n v="54"/>
    <x v="1"/>
    <x v="1"/>
    <x v="0"/>
    <n v="20"/>
    <s v="Beans"/>
    <x v="3"/>
    <x v="6"/>
    <n v="14"/>
    <n v="121"/>
    <x v="13"/>
    <n v="50"/>
    <n v="20"/>
    <n v="110"/>
    <n v="53"/>
    <n v="127"/>
    <n v="11"/>
    <n v="-6"/>
    <n v="4"/>
    <x v="0"/>
    <n v="1"/>
    <x v="1"/>
    <n v="0.11570247933884298"/>
  </r>
  <r>
    <x v="10"/>
    <n v="46"/>
    <x v="1"/>
    <x v="1"/>
    <x v="2"/>
    <n v="14"/>
    <s v="Beans"/>
    <x v="3"/>
    <x v="6"/>
    <n v="30"/>
    <n v="113"/>
    <x v="9"/>
    <n v="40"/>
    <n v="40"/>
    <n v="100"/>
    <n v="37"/>
    <n v="97"/>
    <n v="13"/>
    <n v="-10"/>
    <n v="6"/>
    <x v="0"/>
    <n v="1"/>
    <x v="1"/>
    <n v="0.26548672566371684"/>
  </r>
  <r>
    <x v="10"/>
    <n v="43"/>
    <x v="1"/>
    <x v="1"/>
    <x v="2"/>
    <n v="14"/>
    <s v="Beans"/>
    <x v="3"/>
    <x v="7"/>
    <n v="20"/>
    <n v="109"/>
    <x v="9"/>
    <n v="30"/>
    <n v="30"/>
    <n v="90"/>
    <n v="46"/>
    <n v="103"/>
    <n v="19"/>
    <n v="-10"/>
    <n v="13"/>
    <x v="0"/>
    <n v="1"/>
    <x v="1"/>
    <n v="0.1834862385321101"/>
  </r>
  <r>
    <x v="10"/>
    <n v="44"/>
    <x v="1"/>
    <x v="1"/>
    <x v="2"/>
    <n v="40"/>
    <s v="Beans"/>
    <x v="2"/>
    <x v="8"/>
    <n v="-8"/>
    <n v="106"/>
    <x v="9"/>
    <n v="40"/>
    <n v="10"/>
    <n v="100"/>
    <n v="70"/>
    <n v="154"/>
    <n v="6"/>
    <n v="-18"/>
    <n v="4"/>
    <x v="0"/>
    <n v="1"/>
    <x v="1"/>
    <n v="-7.5471698113207544E-2"/>
  </r>
  <r>
    <x v="29"/>
    <n v="53"/>
    <x v="1"/>
    <x v="1"/>
    <x v="1"/>
    <n v="16"/>
    <s v="Beans"/>
    <x v="2"/>
    <x v="8"/>
    <n v="49"/>
    <n v="141"/>
    <x v="10"/>
    <n v="40"/>
    <n v="30"/>
    <n v="100"/>
    <n v="39"/>
    <n v="108"/>
    <n v="41"/>
    <n v="19"/>
    <n v="13"/>
    <x v="0"/>
    <n v="1"/>
    <x v="1"/>
    <n v="0.3475177304964539"/>
  </r>
  <r>
    <x v="16"/>
    <n v="54"/>
    <x v="1"/>
    <x v="1"/>
    <x v="3"/>
    <n v="20"/>
    <s v="Beans"/>
    <x v="2"/>
    <x v="8"/>
    <n v="13"/>
    <n v="121"/>
    <x v="14"/>
    <n v="50"/>
    <n v="20"/>
    <n v="110"/>
    <n v="54"/>
    <n v="128"/>
    <n v="11"/>
    <n v="-7"/>
    <n v="4"/>
    <x v="0"/>
    <n v="1"/>
    <x v="1"/>
    <n v="0.10743801652892562"/>
  </r>
  <r>
    <x v="7"/>
    <n v="54"/>
    <x v="1"/>
    <x v="1"/>
    <x v="1"/>
    <n v="20"/>
    <s v="Leaves"/>
    <x v="0"/>
    <x v="10"/>
    <n v="13"/>
    <n v="121"/>
    <x v="6"/>
    <n v="50"/>
    <n v="20"/>
    <n v="110"/>
    <n v="54"/>
    <n v="128"/>
    <n v="11"/>
    <n v="-7"/>
    <n v="4"/>
    <x v="0"/>
    <n v="1"/>
    <x v="1"/>
    <n v="0.10743801652892562"/>
  </r>
  <r>
    <x v="15"/>
    <n v="46"/>
    <x v="1"/>
    <x v="1"/>
    <x v="3"/>
    <n v="14"/>
    <s v="Leaves"/>
    <x v="0"/>
    <x v="10"/>
    <n v="30"/>
    <n v="113"/>
    <x v="8"/>
    <n v="40"/>
    <n v="30"/>
    <n v="100"/>
    <n v="37"/>
    <n v="97"/>
    <n v="13"/>
    <n v="0"/>
    <n v="6"/>
    <x v="0"/>
    <n v="1"/>
    <x v="1"/>
    <n v="0.26548672566371684"/>
  </r>
  <r>
    <x v="9"/>
    <n v="43"/>
    <x v="1"/>
    <x v="1"/>
    <x v="3"/>
    <n v="14"/>
    <s v="Leaves"/>
    <x v="0"/>
    <x v="0"/>
    <n v="20"/>
    <n v="109"/>
    <x v="8"/>
    <n v="40"/>
    <n v="30"/>
    <n v="100"/>
    <n v="46"/>
    <n v="103"/>
    <n v="9"/>
    <n v="-10"/>
    <n v="3"/>
    <x v="0"/>
    <n v="1"/>
    <x v="1"/>
    <n v="0.1834862385321101"/>
  </r>
  <r>
    <x v="30"/>
    <n v="47"/>
    <x v="1"/>
    <x v="1"/>
    <x v="3"/>
    <n v="13"/>
    <s v="Leaves"/>
    <x v="0"/>
    <x v="0"/>
    <n v="44"/>
    <n v="115"/>
    <x v="14"/>
    <n v="40"/>
    <n v="40"/>
    <n v="100"/>
    <n v="24"/>
    <n v="84"/>
    <n v="15"/>
    <n v="4"/>
    <n v="7"/>
    <x v="0"/>
    <n v="1"/>
    <x v="1"/>
    <n v="0.38260869565217392"/>
  </r>
  <r>
    <x v="31"/>
    <n v="36"/>
    <x v="1"/>
    <x v="1"/>
    <x v="2"/>
    <n v="10"/>
    <s v="Leaves"/>
    <x v="1"/>
    <x v="3"/>
    <n v="33"/>
    <n v="90"/>
    <x v="5"/>
    <n v="30"/>
    <n v="40"/>
    <n v="90"/>
    <n v="21"/>
    <n v="67"/>
    <n v="0"/>
    <n v="-7"/>
    <n v="6"/>
    <x v="0"/>
    <n v="1"/>
    <x v="1"/>
    <n v="0.36666666666666664"/>
  </r>
  <r>
    <x v="32"/>
    <n v="61"/>
    <x v="1"/>
    <x v="1"/>
    <x v="3"/>
    <n v="55"/>
    <s v="Leaves"/>
    <x v="1"/>
    <x v="3"/>
    <n v="1"/>
    <n v="147"/>
    <x v="14"/>
    <n v="40"/>
    <n v="0"/>
    <n v="100"/>
    <n v="85"/>
    <n v="201"/>
    <n v="47"/>
    <n v="1"/>
    <n v="21"/>
    <x v="0"/>
    <n v="1"/>
    <x v="1"/>
    <n v="6.8027210884353739E-3"/>
  </r>
  <r>
    <x v="33"/>
    <n v="43"/>
    <x v="2"/>
    <x v="0"/>
    <x v="1"/>
    <n v="14"/>
    <s v="Beans"/>
    <x v="3"/>
    <x v="5"/>
    <n v="30"/>
    <n v="99"/>
    <x v="1"/>
    <n v="50"/>
    <n v="40"/>
    <n v="110"/>
    <n v="26"/>
    <n v="83"/>
    <n v="-11"/>
    <n v="-10"/>
    <n v="-7"/>
    <x v="0"/>
    <n v="1"/>
    <x v="2"/>
    <n v="0.30303030303030304"/>
  </r>
  <r>
    <x v="34"/>
    <n v="54"/>
    <x v="2"/>
    <x v="0"/>
    <x v="1"/>
    <n v="15"/>
    <s v="Beans"/>
    <x v="2"/>
    <x v="4"/>
    <n v="52"/>
    <n v="133"/>
    <x v="1"/>
    <n v="40"/>
    <n v="40"/>
    <n v="100"/>
    <n v="27"/>
    <n v="96"/>
    <n v="33"/>
    <n v="12"/>
    <n v="14"/>
    <x v="0"/>
    <n v="1"/>
    <x v="2"/>
    <n v="0.39097744360902253"/>
  </r>
  <r>
    <x v="1"/>
    <n v="47"/>
    <x v="2"/>
    <x v="0"/>
    <x v="0"/>
    <n v="42"/>
    <s v="Leaves"/>
    <x v="0"/>
    <x v="0"/>
    <n v="-6"/>
    <n v="112"/>
    <x v="0"/>
    <n v="40"/>
    <n v="0"/>
    <n v="100"/>
    <n v="71"/>
    <n v="160"/>
    <n v="12"/>
    <n v="-6"/>
    <n v="7"/>
    <x v="0"/>
    <n v="1"/>
    <x v="2"/>
    <n v="-5.3571428571428568E-2"/>
  </r>
  <r>
    <x v="0"/>
    <n v="54"/>
    <x v="2"/>
    <x v="0"/>
    <x v="0"/>
    <n v="17"/>
    <s v="Leaves"/>
    <x v="0"/>
    <x v="1"/>
    <n v="29"/>
    <n v="127"/>
    <x v="0"/>
    <n v="50"/>
    <n v="30"/>
    <n v="110"/>
    <n v="44"/>
    <n v="115"/>
    <n v="17"/>
    <n v="-1"/>
    <n v="4"/>
    <x v="0"/>
    <n v="1"/>
    <x v="2"/>
    <n v="0.2283464566929134"/>
  </r>
  <r>
    <x v="21"/>
    <n v="65"/>
    <x v="2"/>
    <x v="0"/>
    <x v="2"/>
    <n v="24"/>
    <s v="Leaves"/>
    <x v="0"/>
    <x v="0"/>
    <n v="23"/>
    <n v="145"/>
    <x v="2"/>
    <n v="40"/>
    <n v="20"/>
    <n v="100"/>
    <n v="57"/>
    <n v="146"/>
    <n v="45"/>
    <n v="3"/>
    <n v="25"/>
    <x v="0"/>
    <n v="1"/>
    <x v="2"/>
    <n v="0.15862068965517243"/>
  </r>
  <r>
    <x v="35"/>
    <n v="80"/>
    <x v="2"/>
    <x v="0"/>
    <x v="2"/>
    <n v="24"/>
    <s v="Leaves"/>
    <x v="0"/>
    <x v="1"/>
    <n v="50"/>
    <n v="176"/>
    <x v="2"/>
    <n v="60"/>
    <n v="30"/>
    <n v="120"/>
    <n v="46"/>
    <n v="150"/>
    <n v="56"/>
    <n v="20"/>
    <n v="20"/>
    <x v="0"/>
    <n v="1"/>
    <x v="2"/>
    <n v="0.28409090909090912"/>
  </r>
  <r>
    <x v="36"/>
    <n v="54"/>
    <x v="2"/>
    <x v="0"/>
    <x v="1"/>
    <n v="17"/>
    <s v="Leaves"/>
    <x v="0"/>
    <x v="10"/>
    <n v="28"/>
    <n v="127"/>
    <x v="1"/>
    <n v="50"/>
    <n v="30"/>
    <n v="110"/>
    <n v="45"/>
    <n v="116"/>
    <n v="17"/>
    <n v="-2"/>
    <n v="4"/>
    <x v="0"/>
    <n v="1"/>
    <x v="2"/>
    <n v="0.22047244094488189"/>
  </r>
  <r>
    <x v="34"/>
    <n v="41"/>
    <x v="2"/>
    <x v="0"/>
    <x v="1"/>
    <n v="13"/>
    <s v="Leaves"/>
    <x v="0"/>
    <x v="0"/>
    <n v="24"/>
    <n v="101"/>
    <x v="1"/>
    <n v="30"/>
    <n v="30"/>
    <n v="90"/>
    <n v="36"/>
    <n v="90"/>
    <n v="11"/>
    <n v="-6"/>
    <n v="11"/>
    <x v="0"/>
    <n v="1"/>
    <x v="2"/>
    <n v="0.23762376237623761"/>
  </r>
  <r>
    <x v="37"/>
    <n v="54"/>
    <x v="2"/>
    <x v="0"/>
    <x v="3"/>
    <n v="15"/>
    <s v="Leaves"/>
    <x v="1"/>
    <x v="11"/>
    <n v="53"/>
    <n v="133"/>
    <x v="3"/>
    <n v="30"/>
    <n v="50"/>
    <n v="90"/>
    <n v="26"/>
    <n v="95"/>
    <n v="43"/>
    <n v="3"/>
    <n v="24"/>
    <x v="0"/>
    <n v="1"/>
    <x v="2"/>
    <n v="0.39849624060150374"/>
  </r>
  <r>
    <x v="26"/>
    <n v="31"/>
    <x v="2"/>
    <x v="1"/>
    <x v="0"/>
    <n v="8"/>
    <s v="Beans"/>
    <x v="2"/>
    <x v="4"/>
    <n v="27"/>
    <n v="77"/>
    <x v="12"/>
    <n v="30"/>
    <n v="50"/>
    <n v="90"/>
    <n v="19"/>
    <n v="58"/>
    <n v="-13"/>
    <n v="-23"/>
    <n v="1"/>
    <x v="0"/>
    <n v="1"/>
    <x v="2"/>
    <n v="0.35064935064935066"/>
  </r>
  <r>
    <x v="29"/>
    <n v="34"/>
    <x v="2"/>
    <x v="1"/>
    <x v="1"/>
    <n v="9"/>
    <s v="Beans"/>
    <x v="3"/>
    <x v="5"/>
    <n v="31"/>
    <n v="85"/>
    <x v="10"/>
    <n v="40"/>
    <n v="50"/>
    <n v="100"/>
    <n v="20"/>
    <n v="63"/>
    <n v="-15"/>
    <n v="-19"/>
    <n v="-6"/>
    <x v="0"/>
    <n v="1"/>
    <x v="2"/>
    <n v="0.36470588235294116"/>
  </r>
  <r>
    <x v="28"/>
    <n v="33"/>
    <x v="2"/>
    <x v="1"/>
    <x v="1"/>
    <n v="9"/>
    <s v="Beans"/>
    <x v="3"/>
    <x v="5"/>
    <n v="28"/>
    <n v="82"/>
    <x v="6"/>
    <n v="30"/>
    <n v="50"/>
    <n v="90"/>
    <n v="21"/>
    <n v="63"/>
    <n v="-8"/>
    <n v="-22"/>
    <n v="3"/>
    <x v="0"/>
    <n v="1"/>
    <x v="2"/>
    <n v="0.34146341463414637"/>
  </r>
  <r>
    <x v="10"/>
    <n v="48"/>
    <x v="2"/>
    <x v="1"/>
    <x v="2"/>
    <n v="15"/>
    <s v="Beans"/>
    <x v="3"/>
    <x v="7"/>
    <n v="28"/>
    <n v="122"/>
    <x v="9"/>
    <n v="40"/>
    <n v="30"/>
    <n v="100"/>
    <n v="46"/>
    <n v="109"/>
    <n v="22"/>
    <n v="-2"/>
    <n v="8"/>
    <x v="0"/>
    <n v="1"/>
    <x v="2"/>
    <n v="0.22950819672131148"/>
  </r>
  <r>
    <x v="38"/>
    <n v="55"/>
    <x v="2"/>
    <x v="1"/>
    <x v="1"/>
    <n v="49"/>
    <s v="Beans"/>
    <x v="2"/>
    <x v="9"/>
    <n v="-3"/>
    <n v="131"/>
    <x v="10"/>
    <n v="40"/>
    <n v="0"/>
    <n v="100"/>
    <n v="79"/>
    <n v="183"/>
    <n v="31"/>
    <n v="-3"/>
    <n v="15"/>
    <x v="0"/>
    <n v="1"/>
    <x v="2"/>
    <n v="-2.2900763358778626E-2"/>
  </r>
  <r>
    <x v="39"/>
    <n v="49"/>
    <x v="2"/>
    <x v="1"/>
    <x v="1"/>
    <n v="44"/>
    <s v="Beans"/>
    <x v="2"/>
    <x v="8"/>
    <n v="-5"/>
    <n v="118"/>
    <x v="17"/>
    <n v="30"/>
    <n v="10"/>
    <n v="90"/>
    <n v="74"/>
    <n v="167"/>
    <n v="28"/>
    <n v="-15"/>
    <n v="19"/>
    <x v="0"/>
    <n v="1"/>
    <x v="2"/>
    <n v="-4.2372881355932202E-2"/>
  </r>
  <r>
    <x v="8"/>
    <n v="39"/>
    <x v="2"/>
    <x v="1"/>
    <x v="3"/>
    <n v="14"/>
    <s v="Beans"/>
    <x v="3"/>
    <x v="7"/>
    <n v="1"/>
    <n v="88"/>
    <x v="7"/>
    <n v="40"/>
    <n v="20"/>
    <n v="100"/>
    <n v="48"/>
    <n v="101"/>
    <n v="-12"/>
    <n v="-19"/>
    <n v="-1"/>
    <x v="0"/>
    <n v="1"/>
    <x v="2"/>
    <n v="1.1363636363636364E-2"/>
  </r>
  <r>
    <x v="40"/>
    <n v="49"/>
    <x v="2"/>
    <x v="1"/>
    <x v="0"/>
    <n v="44"/>
    <s v="Leaves"/>
    <x v="0"/>
    <x v="10"/>
    <n v="-5"/>
    <n v="118"/>
    <x v="12"/>
    <n v="40"/>
    <n v="0"/>
    <n v="100"/>
    <n v="74"/>
    <n v="167"/>
    <n v="18"/>
    <n v="-5"/>
    <n v="9"/>
    <x v="0"/>
    <n v="1"/>
    <x v="2"/>
    <n v="-4.2372881355932202E-2"/>
  </r>
  <r>
    <x v="41"/>
    <n v="41"/>
    <x v="2"/>
    <x v="1"/>
    <x v="0"/>
    <n v="12"/>
    <s v="Leaves"/>
    <x v="0"/>
    <x v="10"/>
    <n v="30"/>
    <n v="107"/>
    <x v="13"/>
    <n v="30"/>
    <n v="30"/>
    <n v="90"/>
    <n v="36"/>
    <n v="89"/>
    <n v="17"/>
    <n v="0"/>
    <n v="11"/>
    <x v="0"/>
    <n v="1"/>
    <x v="2"/>
    <n v="0.28037383177570091"/>
  </r>
  <r>
    <x v="13"/>
    <n v="92"/>
    <x v="2"/>
    <x v="1"/>
    <x v="0"/>
    <n v="28"/>
    <s v="Leaves"/>
    <x v="0"/>
    <x v="0"/>
    <n v="16"/>
    <n v="160"/>
    <x v="12"/>
    <n v="80"/>
    <n v="20"/>
    <n v="140"/>
    <n v="52"/>
    <n v="172"/>
    <n v="20"/>
    <n v="-4"/>
    <n v="12"/>
    <x v="0"/>
    <n v="1"/>
    <x v="2"/>
    <n v="0.1"/>
  </r>
  <r>
    <x v="42"/>
    <n v="68"/>
    <x v="2"/>
    <x v="1"/>
    <x v="2"/>
    <n v="25"/>
    <s v="Leaves"/>
    <x v="0"/>
    <x v="0"/>
    <n v="27"/>
    <n v="153"/>
    <x v="5"/>
    <n v="50"/>
    <n v="20"/>
    <n v="110"/>
    <n v="58"/>
    <n v="151"/>
    <n v="43"/>
    <n v="7"/>
    <n v="18"/>
    <x v="0"/>
    <n v="1"/>
    <x v="2"/>
    <n v="0.17647058823529413"/>
  </r>
  <r>
    <x v="42"/>
    <n v="63"/>
    <x v="2"/>
    <x v="1"/>
    <x v="2"/>
    <n v="19"/>
    <s v="Leaves"/>
    <x v="0"/>
    <x v="1"/>
    <n v="36"/>
    <n v="139"/>
    <x v="5"/>
    <n v="40"/>
    <n v="40"/>
    <n v="100"/>
    <n v="40"/>
    <n v="122"/>
    <n v="39"/>
    <n v="-4"/>
    <n v="23"/>
    <x v="0"/>
    <n v="1"/>
    <x v="2"/>
    <n v="0.25899280575539568"/>
  </r>
  <r>
    <x v="9"/>
    <n v="92"/>
    <x v="2"/>
    <x v="1"/>
    <x v="3"/>
    <n v="28"/>
    <s v="Leaves"/>
    <x v="0"/>
    <x v="1"/>
    <n v="17"/>
    <n v="160"/>
    <x v="8"/>
    <n v="80"/>
    <n v="20"/>
    <n v="140"/>
    <n v="51"/>
    <n v="171"/>
    <n v="20"/>
    <n v="-3"/>
    <n v="12"/>
    <x v="0"/>
    <n v="1"/>
    <x v="2"/>
    <n v="0.10625"/>
  </r>
  <r>
    <x v="41"/>
    <n v="55"/>
    <x v="2"/>
    <x v="1"/>
    <x v="0"/>
    <n v="49"/>
    <s v="Leaves"/>
    <x v="1"/>
    <x v="11"/>
    <n v="-3"/>
    <n v="131"/>
    <x v="13"/>
    <n v="40"/>
    <n v="0"/>
    <n v="100"/>
    <n v="79"/>
    <n v="183"/>
    <n v="31"/>
    <n v="-3"/>
    <n v="15"/>
    <x v="0"/>
    <n v="1"/>
    <x v="2"/>
    <n v="-2.2900763358778626E-2"/>
  </r>
  <r>
    <x v="43"/>
    <n v="51"/>
    <x v="3"/>
    <x v="0"/>
    <x v="0"/>
    <n v="46"/>
    <s v="Leaves"/>
    <x v="0"/>
    <x v="0"/>
    <n v="-7"/>
    <n v="130"/>
    <x v="0"/>
    <n v="30"/>
    <n v="30"/>
    <n v="90"/>
    <n v="76"/>
    <n v="173"/>
    <n v="40"/>
    <n v="-37"/>
    <n v="21"/>
    <x v="1"/>
    <n v="1"/>
    <x v="0"/>
    <n v="-5.3846153846153849E-2"/>
  </r>
  <r>
    <x v="1"/>
    <n v="52"/>
    <x v="3"/>
    <x v="0"/>
    <x v="0"/>
    <n v="17"/>
    <s v="Leaves"/>
    <x v="0"/>
    <x v="1"/>
    <n v="39"/>
    <n v="131"/>
    <x v="0"/>
    <n v="30"/>
    <n v="50"/>
    <n v="90"/>
    <n v="45"/>
    <n v="114"/>
    <n v="41"/>
    <n v="-11"/>
    <n v="22"/>
    <x v="1"/>
    <n v="1"/>
    <x v="0"/>
    <n v="0.29770992366412213"/>
  </r>
  <r>
    <x v="44"/>
    <n v="43"/>
    <x v="3"/>
    <x v="0"/>
    <x v="1"/>
    <n v="13"/>
    <s v="Leaves"/>
    <x v="0"/>
    <x v="0"/>
    <n v="42"/>
    <n v="114"/>
    <x v="1"/>
    <n v="30"/>
    <n v="50"/>
    <n v="90"/>
    <n v="36"/>
    <n v="92"/>
    <n v="24"/>
    <n v="-8"/>
    <n v="13"/>
    <x v="1"/>
    <n v="1"/>
    <x v="0"/>
    <n v="0.36842105263157893"/>
  </r>
  <r>
    <x v="35"/>
    <n v="38"/>
    <x v="3"/>
    <x v="0"/>
    <x v="2"/>
    <n v="10"/>
    <s v="Leaves"/>
    <x v="1"/>
    <x v="2"/>
    <n v="52"/>
    <n v="100"/>
    <x v="2"/>
    <n v="40"/>
    <n v="50"/>
    <n v="100"/>
    <n v="21"/>
    <n v="69"/>
    <n v="0"/>
    <n v="2"/>
    <n v="-2"/>
    <x v="1"/>
    <n v="1"/>
    <x v="0"/>
    <n v="0.52"/>
  </r>
  <r>
    <x v="45"/>
    <n v="72"/>
    <x v="3"/>
    <x v="0"/>
    <x v="3"/>
    <n v="23"/>
    <s v="Leaves"/>
    <x v="1"/>
    <x v="3"/>
    <n v="83"/>
    <n v="194"/>
    <x v="3"/>
    <n v="20"/>
    <n v="50"/>
    <n v="80"/>
    <n v="54"/>
    <n v="149"/>
    <n v="114"/>
    <n v="33"/>
    <n v="52"/>
    <x v="1"/>
    <n v="1"/>
    <x v="0"/>
    <n v="0.42783505154639173"/>
  </r>
  <r>
    <x v="46"/>
    <n v="0"/>
    <x v="3"/>
    <x v="1"/>
    <x v="0"/>
    <n v="0"/>
    <s v="Beans"/>
    <x v="2"/>
    <x v="4"/>
    <n v="46"/>
    <n v="46"/>
    <x v="4"/>
    <n v="0"/>
    <n v="60"/>
    <n v="60"/>
    <n v="12"/>
    <n v="12"/>
    <n v="-14"/>
    <n v="-14"/>
    <n v="0"/>
    <x v="1"/>
    <n v="1"/>
    <x v="0"/>
    <n v="1"/>
  </r>
  <r>
    <x v="31"/>
    <n v="47"/>
    <x v="3"/>
    <x v="1"/>
    <x v="2"/>
    <n v="15"/>
    <s v="Beans"/>
    <x v="2"/>
    <x v="4"/>
    <n v="31"/>
    <n v="118"/>
    <x v="5"/>
    <n v="30"/>
    <n v="50"/>
    <n v="90"/>
    <n v="43"/>
    <n v="105"/>
    <n v="28"/>
    <n v="-19"/>
    <n v="17"/>
    <x v="1"/>
    <n v="1"/>
    <x v="0"/>
    <n v="0.26271186440677968"/>
  </r>
  <r>
    <x v="47"/>
    <n v="27"/>
    <x v="3"/>
    <x v="1"/>
    <x v="1"/>
    <n v="7"/>
    <s v="Beans"/>
    <x v="3"/>
    <x v="5"/>
    <n v="31"/>
    <n v="70"/>
    <x v="6"/>
    <n v="30"/>
    <n v="60"/>
    <n v="90"/>
    <n v="18"/>
    <n v="52"/>
    <n v="-20"/>
    <n v="-29"/>
    <n v="-3"/>
    <x v="1"/>
    <n v="1"/>
    <x v="0"/>
    <n v="0.44285714285714284"/>
  </r>
  <r>
    <x v="8"/>
    <n v="31"/>
    <x v="3"/>
    <x v="1"/>
    <x v="3"/>
    <n v="9"/>
    <s v="Beans"/>
    <x v="3"/>
    <x v="5"/>
    <n v="10"/>
    <n v="72"/>
    <x v="7"/>
    <n v="30"/>
    <n v="50"/>
    <n v="90"/>
    <n v="30"/>
    <n v="70"/>
    <n v="-18"/>
    <n v="-40"/>
    <n v="1"/>
    <x v="1"/>
    <n v="1"/>
    <x v="0"/>
    <n v="0.1388888888888889"/>
  </r>
  <r>
    <x v="9"/>
    <n v="40"/>
    <x v="3"/>
    <x v="1"/>
    <x v="3"/>
    <n v="11"/>
    <s v="Beans"/>
    <x v="2"/>
    <x v="4"/>
    <n v="55"/>
    <n v="106"/>
    <x v="8"/>
    <n v="20"/>
    <n v="60"/>
    <n v="80"/>
    <n v="22"/>
    <n v="73"/>
    <n v="26"/>
    <n v="-5"/>
    <n v="20"/>
    <x v="1"/>
    <n v="1"/>
    <x v="0"/>
    <n v="0.51886792452830188"/>
  </r>
  <r>
    <x v="10"/>
    <n v="49"/>
    <x v="3"/>
    <x v="1"/>
    <x v="2"/>
    <n v="15"/>
    <s v="Beans"/>
    <x v="3"/>
    <x v="6"/>
    <n v="49"/>
    <n v="128"/>
    <x v="9"/>
    <n v="30"/>
    <n v="60"/>
    <n v="90"/>
    <n v="38"/>
    <n v="102"/>
    <n v="38"/>
    <n v="-11"/>
    <n v="19"/>
    <x v="1"/>
    <n v="1"/>
    <x v="0"/>
    <n v="0.3828125"/>
  </r>
  <r>
    <x v="10"/>
    <n v="45"/>
    <x v="3"/>
    <x v="1"/>
    <x v="2"/>
    <n v="14"/>
    <s v="Beans"/>
    <x v="3"/>
    <x v="7"/>
    <n v="36"/>
    <n v="121"/>
    <x v="9"/>
    <n v="30"/>
    <n v="50"/>
    <n v="90"/>
    <n v="45"/>
    <n v="104"/>
    <n v="31"/>
    <n v="-14"/>
    <n v="15"/>
    <x v="1"/>
    <n v="1"/>
    <x v="0"/>
    <n v="0.2975206611570248"/>
  </r>
  <r>
    <x v="10"/>
    <n v="45"/>
    <x v="3"/>
    <x v="1"/>
    <x v="2"/>
    <n v="41"/>
    <s v="Beans"/>
    <x v="2"/>
    <x v="8"/>
    <n v="-10"/>
    <n v="116"/>
    <x v="9"/>
    <n v="30"/>
    <n v="30"/>
    <n v="90"/>
    <n v="71"/>
    <n v="157"/>
    <n v="26"/>
    <n v="-40"/>
    <n v="15"/>
    <x v="1"/>
    <n v="1"/>
    <x v="0"/>
    <n v="-8.6206896551724144E-2"/>
  </r>
  <r>
    <x v="27"/>
    <n v="60"/>
    <x v="3"/>
    <x v="1"/>
    <x v="1"/>
    <n v="54"/>
    <s v="Beans"/>
    <x v="2"/>
    <x v="9"/>
    <n v="1"/>
    <n v="153"/>
    <x v="10"/>
    <n v="30"/>
    <n v="10"/>
    <n v="90"/>
    <n v="83"/>
    <n v="197"/>
    <n v="63"/>
    <n v="-9"/>
    <n v="30"/>
    <x v="1"/>
    <n v="1"/>
    <x v="0"/>
    <n v="6.5359477124183009E-3"/>
  </r>
  <r>
    <x v="48"/>
    <n v="34"/>
    <x v="3"/>
    <x v="1"/>
    <x v="3"/>
    <n v="12"/>
    <s v="Beans"/>
    <x v="3"/>
    <x v="7"/>
    <n v="-3"/>
    <n v="82"/>
    <x v="7"/>
    <n v="40"/>
    <n v="30"/>
    <n v="100"/>
    <n v="45"/>
    <n v="91"/>
    <n v="-18"/>
    <n v="-33"/>
    <n v="-6"/>
    <x v="1"/>
    <n v="1"/>
    <x v="0"/>
    <n v="-3.6585365853658534E-2"/>
  </r>
  <r>
    <x v="17"/>
    <n v="54"/>
    <x v="3"/>
    <x v="1"/>
    <x v="3"/>
    <n v="20"/>
    <s v="Beans"/>
    <x v="2"/>
    <x v="9"/>
    <n v="18"/>
    <n v="128"/>
    <x v="11"/>
    <n v="40"/>
    <n v="40"/>
    <n v="100"/>
    <n v="54"/>
    <n v="128"/>
    <n v="28"/>
    <n v="-22"/>
    <n v="14"/>
    <x v="1"/>
    <n v="1"/>
    <x v="0"/>
    <n v="0.140625"/>
  </r>
  <r>
    <x v="13"/>
    <n v="45"/>
    <x v="3"/>
    <x v="1"/>
    <x v="0"/>
    <n v="41"/>
    <s v="Leaves"/>
    <x v="0"/>
    <x v="10"/>
    <n v="-9"/>
    <n v="116"/>
    <x v="12"/>
    <n v="20"/>
    <n v="30"/>
    <n v="80"/>
    <n v="70"/>
    <n v="156"/>
    <n v="36"/>
    <n v="-39"/>
    <n v="25"/>
    <x v="1"/>
    <n v="1"/>
    <x v="0"/>
    <n v="-7.7586206896551727E-2"/>
  </r>
  <r>
    <x v="14"/>
    <n v="48"/>
    <x v="3"/>
    <x v="1"/>
    <x v="0"/>
    <n v="13"/>
    <s v="Leaves"/>
    <x v="0"/>
    <x v="0"/>
    <n v="67"/>
    <n v="126"/>
    <x v="13"/>
    <n v="30"/>
    <n v="60"/>
    <n v="90"/>
    <n v="25"/>
    <n v="86"/>
    <n v="36"/>
    <n v="7"/>
    <n v="18"/>
    <x v="1"/>
    <n v="1"/>
    <x v="0"/>
    <n v="0.53174603174603174"/>
  </r>
  <r>
    <x v="15"/>
    <n v="49"/>
    <x v="3"/>
    <x v="1"/>
    <x v="3"/>
    <n v="15"/>
    <s v="Leaves"/>
    <x v="0"/>
    <x v="10"/>
    <n v="49"/>
    <n v="128"/>
    <x v="8"/>
    <n v="30"/>
    <n v="60"/>
    <n v="90"/>
    <n v="38"/>
    <n v="102"/>
    <n v="38"/>
    <n v="-11"/>
    <n v="19"/>
    <x v="1"/>
    <n v="1"/>
    <x v="0"/>
    <n v="0.3828125"/>
  </r>
  <r>
    <x v="30"/>
    <n v="48"/>
    <x v="3"/>
    <x v="1"/>
    <x v="3"/>
    <n v="13"/>
    <s v="Leaves"/>
    <x v="0"/>
    <x v="0"/>
    <n v="70"/>
    <n v="127"/>
    <x v="14"/>
    <n v="30"/>
    <n v="60"/>
    <n v="90"/>
    <n v="24"/>
    <n v="85"/>
    <n v="37"/>
    <n v="10"/>
    <n v="18"/>
    <x v="1"/>
    <n v="1"/>
    <x v="0"/>
    <n v="0.55118110236220474"/>
  </r>
  <r>
    <x v="42"/>
    <n v="40"/>
    <x v="3"/>
    <x v="1"/>
    <x v="2"/>
    <n v="11"/>
    <s v="Leaves"/>
    <x v="1"/>
    <x v="2"/>
    <n v="53"/>
    <n v="106"/>
    <x v="5"/>
    <n v="40"/>
    <n v="50"/>
    <n v="100"/>
    <n v="23"/>
    <n v="74"/>
    <n v="6"/>
    <n v="3"/>
    <n v="0"/>
    <x v="1"/>
    <n v="1"/>
    <x v="0"/>
    <n v="0.5"/>
  </r>
  <r>
    <x v="12"/>
    <n v="82"/>
    <x v="3"/>
    <x v="1"/>
    <x v="3"/>
    <n v="27"/>
    <s v="Leaves"/>
    <x v="1"/>
    <x v="11"/>
    <n v="95"/>
    <n v="218"/>
    <x v="11"/>
    <n v="30"/>
    <n v="50"/>
    <n v="90"/>
    <n v="59"/>
    <n v="168"/>
    <n v="128"/>
    <n v="45"/>
    <n v="52"/>
    <x v="1"/>
    <n v="1"/>
    <x v="0"/>
    <n v="0.43577981651376146"/>
  </r>
  <r>
    <x v="49"/>
    <n v="91"/>
    <x v="3"/>
    <x v="1"/>
    <x v="3"/>
    <n v="28"/>
    <s v="Leaves"/>
    <x v="1"/>
    <x v="3"/>
    <n v="113"/>
    <n v="232"/>
    <x v="11"/>
    <n v="40"/>
    <n v="50"/>
    <n v="100"/>
    <n v="51"/>
    <n v="170"/>
    <n v="132"/>
    <n v="63"/>
    <n v="51"/>
    <x v="1"/>
    <n v="1"/>
    <x v="0"/>
    <n v="0.48706896551724138"/>
  </r>
  <r>
    <x v="22"/>
    <n v="40"/>
    <x v="4"/>
    <x v="0"/>
    <x v="1"/>
    <n v="13"/>
    <s v="Beans"/>
    <x v="3"/>
    <x v="5"/>
    <n v="39"/>
    <n v="98"/>
    <x v="1"/>
    <n v="40"/>
    <n v="40"/>
    <n v="100"/>
    <n v="26"/>
    <n v="79"/>
    <n v="-2"/>
    <n v="-1"/>
    <n v="0"/>
    <x v="1"/>
    <n v="1"/>
    <x v="1"/>
    <n v="0.39795918367346939"/>
  </r>
  <r>
    <x v="50"/>
    <n v="50"/>
    <x v="4"/>
    <x v="0"/>
    <x v="1"/>
    <n v="14"/>
    <s v="Beans"/>
    <x v="2"/>
    <x v="4"/>
    <n v="71"/>
    <n v="131"/>
    <x v="1"/>
    <n v="30"/>
    <n v="40"/>
    <n v="90"/>
    <n v="25"/>
    <n v="89"/>
    <n v="41"/>
    <n v="31"/>
    <n v="20"/>
    <x v="1"/>
    <n v="1"/>
    <x v="1"/>
    <n v="0.5419847328244275"/>
  </r>
  <r>
    <x v="23"/>
    <n v="40"/>
    <x v="4"/>
    <x v="0"/>
    <x v="0"/>
    <n v="13"/>
    <s v="Beans"/>
    <x v="3"/>
    <x v="7"/>
    <n v="40"/>
    <n v="98"/>
    <x v="0"/>
    <n v="30"/>
    <n v="40"/>
    <n v="90"/>
    <n v="25"/>
    <n v="78"/>
    <n v="8"/>
    <n v="0"/>
    <n v="10"/>
    <x v="1"/>
    <n v="1"/>
    <x v="1"/>
    <n v="0.40816326530612246"/>
  </r>
  <r>
    <x v="25"/>
    <n v="52"/>
    <x v="4"/>
    <x v="0"/>
    <x v="2"/>
    <n v="47"/>
    <s v="Beans"/>
    <x v="2"/>
    <x v="8"/>
    <n v="-12"/>
    <n v="128"/>
    <x v="15"/>
    <n v="50"/>
    <n v="0"/>
    <n v="110"/>
    <n v="76"/>
    <n v="175"/>
    <n v="18"/>
    <n v="-12"/>
    <n v="2"/>
    <x v="1"/>
    <n v="1"/>
    <x v="1"/>
    <n v="-9.375E-2"/>
  </r>
  <r>
    <x v="35"/>
    <n v="75"/>
    <x v="4"/>
    <x v="0"/>
    <x v="2"/>
    <n v="23"/>
    <s v="Leaves"/>
    <x v="0"/>
    <x v="1"/>
    <n v="65"/>
    <n v="175"/>
    <x v="2"/>
    <n v="50"/>
    <n v="30"/>
    <n v="110"/>
    <n v="45"/>
    <n v="143"/>
    <n v="65"/>
    <n v="35"/>
    <n v="25"/>
    <x v="1"/>
    <n v="1"/>
    <x v="1"/>
    <n v="0.37142857142857144"/>
  </r>
  <r>
    <x v="51"/>
    <n v="46"/>
    <x v="4"/>
    <x v="0"/>
    <x v="1"/>
    <n v="14"/>
    <s v="Leaves"/>
    <x v="0"/>
    <x v="0"/>
    <n v="46"/>
    <n v="121"/>
    <x v="1"/>
    <n v="40"/>
    <n v="30"/>
    <n v="100"/>
    <n v="37"/>
    <n v="97"/>
    <n v="21"/>
    <n v="16"/>
    <n v="6"/>
    <x v="1"/>
    <n v="1"/>
    <x v="1"/>
    <n v="0.38016528925619836"/>
  </r>
  <r>
    <x v="23"/>
    <n v="55"/>
    <x v="4"/>
    <x v="0"/>
    <x v="0"/>
    <n v="20"/>
    <s v="Leaves"/>
    <x v="1"/>
    <x v="2"/>
    <n v="22"/>
    <n v="132"/>
    <x v="0"/>
    <n v="40"/>
    <n v="20"/>
    <n v="100"/>
    <n v="54"/>
    <n v="129"/>
    <n v="32"/>
    <n v="2"/>
    <n v="15"/>
    <x v="1"/>
    <n v="1"/>
    <x v="1"/>
    <n v="0.16666666666666666"/>
  </r>
  <r>
    <x v="52"/>
    <n v="50"/>
    <x v="4"/>
    <x v="0"/>
    <x v="0"/>
    <n v="14"/>
    <s v="Leaves"/>
    <x v="1"/>
    <x v="2"/>
    <n v="71"/>
    <n v="131"/>
    <x v="16"/>
    <n v="40"/>
    <n v="40"/>
    <n v="100"/>
    <n v="25"/>
    <n v="89"/>
    <n v="31"/>
    <n v="31"/>
    <n v="10"/>
    <x v="1"/>
    <n v="1"/>
    <x v="1"/>
    <n v="0.5419847328244275"/>
  </r>
  <r>
    <x v="23"/>
    <n v="57"/>
    <x v="4"/>
    <x v="0"/>
    <x v="0"/>
    <n v="17"/>
    <s v="Leaves"/>
    <x v="1"/>
    <x v="11"/>
    <n v="43"/>
    <n v="133"/>
    <x v="0"/>
    <n v="40"/>
    <n v="30"/>
    <n v="100"/>
    <n v="39"/>
    <n v="113"/>
    <n v="33"/>
    <n v="13"/>
    <n v="17"/>
    <x v="1"/>
    <n v="1"/>
    <x v="1"/>
    <n v="0.32330827067669171"/>
  </r>
  <r>
    <x v="53"/>
    <n v="36"/>
    <x v="4"/>
    <x v="0"/>
    <x v="2"/>
    <n v="10"/>
    <s v="Leaves"/>
    <x v="1"/>
    <x v="2"/>
    <n v="46"/>
    <n v="94"/>
    <x v="15"/>
    <n v="30"/>
    <n v="40"/>
    <n v="90"/>
    <n v="21"/>
    <n v="67"/>
    <n v="4"/>
    <n v="6"/>
    <n v="6"/>
    <x v="1"/>
    <n v="1"/>
    <x v="1"/>
    <n v="0.48936170212765956"/>
  </r>
  <r>
    <x v="54"/>
    <n v="33"/>
    <x v="4"/>
    <x v="1"/>
    <x v="0"/>
    <n v="9"/>
    <s v="Beans"/>
    <x v="2"/>
    <x v="4"/>
    <n v="40"/>
    <n v="86"/>
    <x v="12"/>
    <n v="40"/>
    <n v="50"/>
    <n v="100"/>
    <n v="21"/>
    <n v="63"/>
    <n v="-14"/>
    <n v="-10"/>
    <n v="-7"/>
    <x v="1"/>
    <n v="1"/>
    <x v="1"/>
    <n v="0.46511627906976744"/>
  </r>
  <r>
    <x v="27"/>
    <n v="31"/>
    <x v="4"/>
    <x v="1"/>
    <x v="1"/>
    <n v="8"/>
    <s v="Beans"/>
    <x v="3"/>
    <x v="5"/>
    <n v="42"/>
    <n v="83"/>
    <x v="10"/>
    <n v="30"/>
    <n v="50"/>
    <n v="90"/>
    <n v="19"/>
    <n v="58"/>
    <n v="-7"/>
    <n v="-8"/>
    <n v="1"/>
    <x v="1"/>
    <n v="1"/>
    <x v="1"/>
    <n v="0.50602409638554213"/>
  </r>
  <r>
    <x v="28"/>
    <n v="36"/>
    <x v="4"/>
    <x v="1"/>
    <x v="1"/>
    <n v="10"/>
    <s v="Beans"/>
    <x v="3"/>
    <x v="5"/>
    <n v="45"/>
    <n v="94"/>
    <x v="6"/>
    <n v="40"/>
    <n v="40"/>
    <n v="100"/>
    <n v="22"/>
    <n v="68"/>
    <n v="-6"/>
    <n v="5"/>
    <n v="-4"/>
    <x v="1"/>
    <n v="1"/>
    <x v="1"/>
    <n v="0.47872340425531917"/>
  </r>
  <r>
    <x v="55"/>
    <n v="49"/>
    <x v="4"/>
    <x v="1"/>
    <x v="1"/>
    <n v="15"/>
    <s v="Beans"/>
    <x v="2"/>
    <x v="4"/>
    <n v="50"/>
    <n v="128"/>
    <x v="10"/>
    <n v="30"/>
    <n v="30"/>
    <n v="90"/>
    <n v="37"/>
    <n v="101"/>
    <n v="38"/>
    <n v="20"/>
    <n v="19"/>
    <x v="1"/>
    <n v="1"/>
    <x v="1"/>
    <n v="0.390625"/>
  </r>
  <r>
    <x v="14"/>
    <n v="54"/>
    <x v="4"/>
    <x v="1"/>
    <x v="0"/>
    <n v="20"/>
    <s v="Beans"/>
    <x v="3"/>
    <x v="6"/>
    <n v="21"/>
    <n v="129"/>
    <x v="13"/>
    <n v="50"/>
    <n v="20"/>
    <n v="110"/>
    <n v="53"/>
    <n v="127"/>
    <n v="19"/>
    <n v="1"/>
    <n v="4"/>
    <x v="1"/>
    <n v="1"/>
    <x v="1"/>
    <n v="0.16279069767441862"/>
  </r>
  <r>
    <x v="10"/>
    <n v="46"/>
    <x v="4"/>
    <x v="1"/>
    <x v="2"/>
    <n v="14"/>
    <s v="Beans"/>
    <x v="3"/>
    <x v="6"/>
    <n v="45"/>
    <n v="120"/>
    <x v="9"/>
    <n v="40"/>
    <n v="40"/>
    <n v="100"/>
    <n v="37"/>
    <n v="97"/>
    <n v="20"/>
    <n v="5"/>
    <n v="6"/>
    <x v="1"/>
    <n v="1"/>
    <x v="1"/>
    <n v="0.375"/>
  </r>
  <r>
    <x v="10"/>
    <n v="43"/>
    <x v="4"/>
    <x v="1"/>
    <x v="2"/>
    <n v="14"/>
    <s v="Beans"/>
    <x v="3"/>
    <x v="7"/>
    <n v="30"/>
    <n v="116"/>
    <x v="9"/>
    <n v="30"/>
    <n v="30"/>
    <n v="90"/>
    <n v="46"/>
    <n v="103"/>
    <n v="26"/>
    <n v="0"/>
    <n v="13"/>
    <x v="1"/>
    <n v="1"/>
    <x v="1"/>
    <n v="0.25862068965517243"/>
  </r>
  <r>
    <x v="10"/>
    <n v="44"/>
    <x v="4"/>
    <x v="1"/>
    <x v="2"/>
    <n v="40"/>
    <s v="Beans"/>
    <x v="2"/>
    <x v="8"/>
    <n v="-12"/>
    <n v="113"/>
    <x v="9"/>
    <n v="40"/>
    <n v="10"/>
    <n v="100"/>
    <n v="70"/>
    <n v="154"/>
    <n v="13"/>
    <n v="-22"/>
    <n v="4"/>
    <x v="1"/>
    <n v="1"/>
    <x v="1"/>
    <n v="-0.10619469026548672"/>
  </r>
  <r>
    <x v="11"/>
    <n v="53"/>
    <x v="4"/>
    <x v="1"/>
    <x v="1"/>
    <n v="16"/>
    <s v="Beans"/>
    <x v="2"/>
    <x v="8"/>
    <n v="73"/>
    <n v="150"/>
    <x v="10"/>
    <n v="40"/>
    <n v="30"/>
    <n v="100"/>
    <n v="39"/>
    <n v="108"/>
    <n v="50"/>
    <n v="43"/>
    <n v="13"/>
    <x v="1"/>
    <n v="1"/>
    <x v="1"/>
    <n v="0.48666666666666669"/>
  </r>
  <r>
    <x v="32"/>
    <n v="54"/>
    <x v="4"/>
    <x v="1"/>
    <x v="3"/>
    <n v="20"/>
    <s v="Beans"/>
    <x v="2"/>
    <x v="8"/>
    <n v="19"/>
    <n v="129"/>
    <x v="14"/>
    <n v="50"/>
    <n v="20"/>
    <n v="110"/>
    <n v="54"/>
    <n v="128"/>
    <n v="19"/>
    <n v="-1"/>
    <n v="4"/>
    <x v="1"/>
    <n v="1"/>
    <x v="1"/>
    <n v="0.14728682170542637"/>
  </r>
  <r>
    <x v="28"/>
    <n v="54"/>
    <x v="4"/>
    <x v="1"/>
    <x v="1"/>
    <n v="20"/>
    <s v="Leaves"/>
    <x v="0"/>
    <x v="10"/>
    <n v="19"/>
    <n v="129"/>
    <x v="6"/>
    <n v="50"/>
    <n v="20"/>
    <n v="110"/>
    <n v="54"/>
    <n v="128"/>
    <n v="19"/>
    <n v="-1"/>
    <n v="4"/>
    <x v="1"/>
    <n v="1"/>
    <x v="1"/>
    <n v="0.14728682170542637"/>
  </r>
  <r>
    <x v="9"/>
    <n v="46"/>
    <x v="4"/>
    <x v="1"/>
    <x v="3"/>
    <n v="14"/>
    <s v="Leaves"/>
    <x v="0"/>
    <x v="10"/>
    <n v="45"/>
    <n v="120"/>
    <x v="8"/>
    <n v="40"/>
    <n v="30"/>
    <n v="100"/>
    <n v="37"/>
    <n v="97"/>
    <n v="20"/>
    <n v="15"/>
    <n v="6"/>
    <x v="1"/>
    <n v="1"/>
    <x v="1"/>
    <n v="0.375"/>
  </r>
  <r>
    <x v="9"/>
    <n v="43"/>
    <x v="4"/>
    <x v="1"/>
    <x v="3"/>
    <n v="14"/>
    <s v="Leaves"/>
    <x v="0"/>
    <x v="0"/>
    <n v="30"/>
    <n v="116"/>
    <x v="8"/>
    <n v="40"/>
    <n v="30"/>
    <n v="100"/>
    <n v="46"/>
    <n v="103"/>
    <n v="16"/>
    <n v="0"/>
    <n v="3"/>
    <x v="1"/>
    <n v="1"/>
    <x v="1"/>
    <n v="0.25862068965517243"/>
  </r>
  <r>
    <x v="56"/>
    <n v="47"/>
    <x v="4"/>
    <x v="1"/>
    <x v="3"/>
    <n v="13"/>
    <s v="Leaves"/>
    <x v="0"/>
    <x v="0"/>
    <n v="65"/>
    <n v="123"/>
    <x v="14"/>
    <n v="40"/>
    <n v="40"/>
    <n v="100"/>
    <n v="24"/>
    <n v="84"/>
    <n v="23"/>
    <n v="25"/>
    <n v="7"/>
    <x v="1"/>
    <n v="1"/>
    <x v="1"/>
    <n v="0.52845528455284552"/>
  </r>
  <r>
    <x v="31"/>
    <n v="36"/>
    <x v="4"/>
    <x v="1"/>
    <x v="2"/>
    <n v="10"/>
    <s v="Leaves"/>
    <x v="1"/>
    <x v="3"/>
    <n v="49"/>
    <n v="96"/>
    <x v="5"/>
    <n v="30"/>
    <n v="40"/>
    <n v="90"/>
    <n v="21"/>
    <n v="67"/>
    <n v="6"/>
    <n v="9"/>
    <n v="6"/>
    <x v="1"/>
    <n v="1"/>
    <x v="1"/>
    <n v="0.51041666666666663"/>
  </r>
  <r>
    <x v="30"/>
    <n v="61"/>
    <x v="4"/>
    <x v="1"/>
    <x v="3"/>
    <n v="55"/>
    <s v="Leaves"/>
    <x v="1"/>
    <x v="3"/>
    <n v="1"/>
    <n v="157"/>
    <x v="14"/>
    <n v="40"/>
    <n v="0"/>
    <n v="100"/>
    <n v="85"/>
    <n v="201"/>
    <n v="57"/>
    <n v="1"/>
    <n v="21"/>
    <x v="1"/>
    <n v="1"/>
    <x v="1"/>
    <n v="6.369426751592357E-3"/>
  </r>
  <r>
    <x v="57"/>
    <n v="43"/>
    <x v="5"/>
    <x v="0"/>
    <x v="1"/>
    <n v="14"/>
    <s v="Beans"/>
    <x v="3"/>
    <x v="5"/>
    <n v="45"/>
    <n v="106"/>
    <x v="1"/>
    <n v="50"/>
    <n v="40"/>
    <n v="110"/>
    <n v="26"/>
    <n v="83"/>
    <n v="-4"/>
    <n v="5"/>
    <n v="-7"/>
    <x v="1"/>
    <n v="1"/>
    <x v="2"/>
    <n v="0.42452830188679247"/>
  </r>
  <r>
    <x v="44"/>
    <n v="54"/>
    <x v="5"/>
    <x v="0"/>
    <x v="1"/>
    <n v="15"/>
    <s v="Beans"/>
    <x v="2"/>
    <x v="4"/>
    <n v="77"/>
    <n v="142"/>
    <x v="1"/>
    <n v="40"/>
    <n v="40"/>
    <n v="100"/>
    <n v="27"/>
    <n v="96"/>
    <n v="42"/>
    <n v="37"/>
    <n v="14"/>
    <x v="1"/>
    <n v="1"/>
    <x v="2"/>
    <n v="0.54225352112676062"/>
  </r>
  <r>
    <x v="23"/>
    <n v="47"/>
    <x v="5"/>
    <x v="0"/>
    <x v="0"/>
    <n v="42"/>
    <s v="Leaves"/>
    <x v="0"/>
    <x v="0"/>
    <n v="-9"/>
    <n v="119"/>
    <x v="0"/>
    <n v="40"/>
    <n v="0"/>
    <n v="100"/>
    <n v="71"/>
    <n v="160"/>
    <n v="19"/>
    <n v="-9"/>
    <n v="7"/>
    <x v="1"/>
    <n v="1"/>
    <x v="2"/>
    <n v="-7.5630252100840331E-2"/>
  </r>
  <r>
    <x v="1"/>
    <n v="54"/>
    <x v="5"/>
    <x v="0"/>
    <x v="0"/>
    <n v="17"/>
    <s v="Leaves"/>
    <x v="0"/>
    <x v="1"/>
    <n v="43"/>
    <n v="135"/>
    <x v="0"/>
    <n v="50"/>
    <n v="30"/>
    <n v="110"/>
    <n v="44"/>
    <n v="115"/>
    <n v="25"/>
    <n v="13"/>
    <n v="4"/>
    <x v="1"/>
    <n v="1"/>
    <x v="2"/>
    <n v="0.31851851851851853"/>
  </r>
  <r>
    <x v="58"/>
    <n v="65"/>
    <x v="5"/>
    <x v="0"/>
    <x v="2"/>
    <n v="24"/>
    <s v="Leaves"/>
    <x v="0"/>
    <x v="0"/>
    <n v="34"/>
    <n v="155"/>
    <x v="2"/>
    <n v="40"/>
    <n v="20"/>
    <n v="100"/>
    <n v="57"/>
    <n v="146"/>
    <n v="55"/>
    <n v="14"/>
    <n v="25"/>
    <x v="1"/>
    <n v="1"/>
    <x v="2"/>
    <n v="0.21935483870967742"/>
  </r>
  <r>
    <x v="59"/>
    <n v="80"/>
    <x v="5"/>
    <x v="0"/>
    <x v="2"/>
    <n v="24"/>
    <s v="Leaves"/>
    <x v="0"/>
    <x v="1"/>
    <n v="74"/>
    <n v="188"/>
    <x v="2"/>
    <n v="60"/>
    <n v="30"/>
    <n v="120"/>
    <n v="46"/>
    <n v="150"/>
    <n v="68"/>
    <n v="44"/>
    <n v="20"/>
    <x v="1"/>
    <n v="1"/>
    <x v="2"/>
    <n v="0.39361702127659576"/>
  </r>
  <r>
    <x v="60"/>
    <n v="54"/>
    <x v="5"/>
    <x v="0"/>
    <x v="1"/>
    <n v="17"/>
    <s v="Leaves"/>
    <x v="0"/>
    <x v="10"/>
    <n v="42"/>
    <n v="135"/>
    <x v="1"/>
    <n v="50"/>
    <n v="30"/>
    <n v="110"/>
    <n v="45"/>
    <n v="116"/>
    <n v="25"/>
    <n v="12"/>
    <n v="4"/>
    <x v="1"/>
    <n v="1"/>
    <x v="2"/>
    <n v="0.31111111111111112"/>
  </r>
  <r>
    <x v="44"/>
    <n v="41"/>
    <x v="5"/>
    <x v="0"/>
    <x v="1"/>
    <n v="13"/>
    <s v="Leaves"/>
    <x v="0"/>
    <x v="0"/>
    <n v="36"/>
    <n v="108"/>
    <x v="1"/>
    <n v="30"/>
    <n v="30"/>
    <n v="90"/>
    <n v="36"/>
    <n v="90"/>
    <n v="18"/>
    <n v="6"/>
    <n v="11"/>
    <x v="1"/>
    <n v="1"/>
    <x v="2"/>
    <n v="0.33333333333333331"/>
  </r>
  <r>
    <x v="61"/>
    <n v="54"/>
    <x v="5"/>
    <x v="0"/>
    <x v="3"/>
    <n v="15"/>
    <s v="Leaves"/>
    <x v="1"/>
    <x v="11"/>
    <n v="79"/>
    <n v="142"/>
    <x v="3"/>
    <n v="30"/>
    <n v="50"/>
    <n v="90"/>
    <n v="26"/>
    <n v="95"/>
    <n v="52"/>
    <n v="29"/>
    <n v="24"/>
    <x v="1"/>
    <n v="1"/>
    <x v="2"/>
    <n v="0.55633802816901412"/>
  </r>
  <r>
    <x v="62"/>
    <n v="31"/>
    <x v="5"/>
    <x v="1"/>
    <x v="0"/>
    <n v="8"/>
    <s v="Beans"/>
    <x v="2"/>
    <x v="4"/>
    <n v="40"/>
    <n v="82"/>
    <x v="12"/>
    <n v="30"/>
    <n v="50"/>
    <n v="90"/>
    <n v="19"/>
    <n v="58"/>
    <n v="-8"/>
    <n v="-10"/>
    <n v="1"/>
    <x v="1"/>
    <n v="1"/>
    <x v="2"/>
    <n v="0.48780487804878048"/>
  </r>
  <r>
    <x v="55"/>
    <n v="34"/>
    <x v="5"/>
    <x v="1"/>
    <x v="1"/>
    <n v="9"/>
    <s v="Beans"/>
    <x v="3"/>
    <x v="5"/>
    <n v="46"/>
    <n v="91"/>
    <x v="10"/>
    <n v="40"/>
    <n v="50"/>
    <n v="100"/>
    <n v="20"/>
    <n v="63"/>
    <n v="-9"/>
    <n v="-4"/>
    <n v="-6"/>
    <x v="1"/>
    <n v="1"/>
    <x v="2"/>
    <n v="0.50549450549450547"/>
  </r>
  <r>
    <x v="7"/>
    <n v="33"/>
    <x v="5"/>
    <x v="1"/>
    <x v="1"/>
    <n v="9"/>
    <s v="Beans"/>
    <x v="3"/>
    <x v="5"/>
    <n v="42"/>
    <n v="87"/>
    <x v="6"/>
    <n v="30"/>
    <n v="50"/>
    <n v="90"/>
    <n v="21"/>
    <n v="63"/>
    <n v="-3"/>
    <n v="-8"/>
    <n v="3"/>
    <x v="1"/>
    <n v="1"/>
    <x v="2"/>
    <n v="0.48275862068965519"/>
  </r>
  <r>
    <x v="10"/>
    <n v="48"/>
    <x v="5"/>
    <x v="1"/>
    <x v="2"/>
    <n v="15"/>
    <s v="Beans"/>
    <x v="3"/>
    <x v="7"/>
    <n v="42"/>
    <n v="130"/>
    <x v="9"/>
    <n v="40"/>
    <n v="30"/>
    <n v="100"/>
    <n v="46"/>
    <n v="109"/>
    <n v="30"/>
    <n v="12"/>
    <n v="8"/>
    <x v="1"/>
    <n v="1"/>
    <x v="2"/>
    <n v="0.32307692307692309"/>
  </r>
  <r>
    <x v="29"/>
    <n v="55"/>
    <x v="5"/>
    <x v="1"/>
    <x v="1"/>
    <n v="49"/>
    <s v="Beans"/>
    <x v="2"/>
    <x v="9"/>
    <n v="-4"/>
    <n v="140"/>
    <x v="10"/>
    <n v="40"/>
    <n v="0"/>
    <n v="100"/>
    <n v="79"/>
    <n v="183"/>
    <n v="40"/>
    <n v="-4"/>
    <n v="15"/>
    <x v="1"/>
    <n v="1"/>
    <x v="2"/>
    <n v="-2.8571428571428571E-2"/>
  </r>
  <r>
    <x v="39"/>
    <n v="49"/>
    <x v="5"/>
    <x v="1"/>
    <x v="1"/>
    <n v="44"/>
    <s v="Beans"/>
    <x v="2"/>
    <x v="8"/>
    <n v="-7"/>
    <n v="126"/>
    <x v="17"/>
    <n v="30"/>
    <n v="10"/>
    <n v="90"/>
    <n v="74"/>
    <n v="167"/>
    <n v="36"/>
    <n v="-17"/>
    <n v="19"/>
    <x v="1"/>
    <n v="1"/>
    <x v="2"/>
    <n v="-5.5555555555555552E-2"/>
  </r>
  <r>
    <x v="48"/>
    <n v="39"/>
    <x v="5"/>
    <x v="1"/>
    <x v="3"/>
    <n v="14"/>
    <s v="Beans"/>
    <x v="3"/>
    <x v="7"/>
    <n v="1"/>
    <n v="94"/>
    <x v="7"/>
    <n v="40"/>
    <n v="20"/>
    <n v="100"/>
    <n v="48"/>
    <n v="101"/>
    <n v="-6"/>
    <n v="-19"/>
    <n v="-1"/>
    <x v="1"/>
    <n v="1"/>
    <x v="2"/>
    <n v="1.0638297872340425E-2"/>
  </r>
  <r>
    <x v="26"/>
    <n v="49"/>
    <x v="5"/>
    <x v="1"/>
    <x v="0"/>
    <n v="44"/>
    <s v="Leaves"/>
    <x v="0"/>
    <x v="10"/>
    <n v="-7"/>
    <n v="126"/>
    <x v="12"/>
    <n v="40"/>
    <n v="0"/>
    <n v="100"/>
    <n v="74"/>
    <n v="167"/>
    <n v="26"/>
    <n v="-7"/>
    <n v="9"/>
    <x v="1"/>
    <n v="1"/>
    <x v="2"/>
    <n v="-5.5555555555555552E-2"/>
  </r>
  <r>
    <x v="41"/>
    <n v="41"/>
    <x v="5"/>
    <x v="1"/>
    <x v="0"/>
    <n v="12"/>
    <s v="Leaves"/>
    <x v="0"/>
    <x v="10"/>
    <n v="45"/>
    <n v="114"/>
    <x v="13"/>
    <n v="30"/>
    <n v="30"/>
    <n v="90"/>
    <n v="36"/>
    <n v="89"/>
    <n v="24"/>
    <n v="15"/>
    <n v="11"/>
    <x v="1"/>
    <n v="1"/>
    <x v="2"/>
    <n v="0.39473684210526316"/>
  </r>
  <r>
    <x v="40"/>
    <n v="92"/>
    <x v="5"/>
    <x v="1"/>
    <x v="0"/>
    <n v="28"/>
    <s v="Leaves"/>
    <x v="0"/>
    <x v="0"/>
    <n v="24"/>
    <n v="171"/>
    <x v="12"/>
    <n v="80"/>
    <n v="20"/>
    <n v="140"/>
    <n v="52"/>
    <n v="172"/>
    <n v="31"/>
    <n v="4"/>
    <n v="12"/>
    <x v="1"/>
    <n v="1"/>
    <x v="2"/>
    <n v="0.14035087719298245"/>
  </r>
  <r>
    <x v="6"/>
    <n v="68"/>
    <x v="5"/>
    <x v="1"/>
    <x v="2"/>
    <n v="25"/>
    <s v="Leaves"/>
    <x v="0"/>
    <x v="0"/>
    <n v="40"/>
    <n v="163"/>
    <x v="5"/>
    <n v="50"/>
    <n v="20"/>
    <n v="110"/>
    <n v="58"/>
    <n v="151"/>
    <n v="53"/>
    <n v="20"/>
    <n v="18"/>
    <x v="1"/>
    <n v="1"/>
    <x v="2"/>
    <n v="0.24539877300613497"/>
  </r>
  <r>
    <x v="31"/>
    <n v="63"/>
    <x v="5"/>
    <x v="1"/>
    <x v="2"/>
    <n v="19"/>
    <s v="Leaves"/>
    <x v="0"/>
    <x v="1"/>
    <n v="53"/>
    <n v="148"/>
    <x v="5"/>
    <n v="40"/>
    <n v="40"/>
    <n v="100"/>
    <n v="40"/>
    <n v="122"/>
    <n v="48"/>
    <n v="13"/>
    <n v="23"/>
    <x v="1"/>
    <n v="1"/>
    <x v="2"/>
    <n v="0.35810810810810811"/>
  </r>
  <r>
    <x v="9"/>
    <n v="92"/>
    <x v="5"/>
    <x v="1"/>
    <x v="3"/>
    <n v="28"/>
    <s v="Leaves"/>
    <x v="0"/>
    <x v="1"/>
    <n v="25"/>
    <n v="171"/>
    <x v="8"/>
    <n v="80"/>
    <n v="20"/>
    <n v="140"/>
    <n v="51"/>
    <n v="171"/>
    <n v="31"/>
    <n v="5"/>
    <n v="12"/>
    <x v="1"/>
    <n v="1"/>
    <x v="2"/>
    <n v="0.14619883040935672"/>
  </r>
  <r>
    <x v="14"/>
    <n v="55"/>
    <x v="5"/>
    <x v="1"/>
    <x v="0"/>
    <n v="49"/>
    <s v="Leaves"/>
    <x v="1"/>
    <x v="11"/>
    <n v="-4"/>
    <n v="140"/>
    <x v="13"/>
    <n v="40"/>
    <n v="0"/>
    <n v="100"/>
    <n v="79"/>
    <n v="183"/>
    <n v="40"/>
    <n v="-4"/>
    <n v="15"/>
    <x v="1"/>
    <n v="1"/>
    <x v="2"/>
    <n v="-2.8571428571428571E-2"/>
  </r>
  <r>
    <x v="23"/>
    <n v="39"/>
    <x v="0"/>
    <x v="0"/>
    <x v="0"/>
    <n v="12"/>
    <s v="Beans"/>
    <x v="3"/>
    <x v="7"/>
    <n v="27"/>
    <n v="90"/>
    <x v="0"/>
    <n v="30"/>
    <n v="50"/>
    <n v="80"/>
    <n v="24"/>
    <n v="75"/>
    <n v="10"/>
    <n v="-23"/>
    <n v="9"/>
    <x v="0"/>
    <n v="1"/>
    <x v="0"/>
    <n v="0.3"/>
  </r>
  <r>
    <x v="58"/>
    <n v="80"/>
    <x v="0"/>
    <x v="0"/>
    <x v="2"/>
    <n v="24"/>
    <s v="Leaves"/>
    <x v="0"/>
    <x v="1"/>
    <n v="48"/>
    <n v="174"/>
    <x v="2"/>
    <n v="40"/>
    <n v="40"/>
    <n v="90"/>
    <n v="46"/>
    <n v="150"/>
    <n v="84"/>
    <n v="8"/>
    <n v="40"/>
    <x v="0"/>
    <n v="1"/>
    <x v="0"/>
    <n v="0.27586206896551724"/>
  </r>
  <r>
    <x v="0"/>
    <n v="54"/>
    <x v="0"/>
    <x v="0"/>
    <x v="0"/>
    <n v="20"/>
    <s v="Leaves"/>
    <x v="1"/>
    <x v="2"/>
    <n v="13"/>
    <n v="120"/>
    <x v="0"/>
    <n v="30"/>
    <n v="30"/>
    <n v="80"/>
    <n v="53"/>
    <n v="127"/>
    <n v="40"/>
    <n v="-17"/>
    <n v="24"/>
    <x v="0"/>
    <n v="1"/>
    <x v="0"/>
    <n v="0.10833333333333334"/>
  </r>
  <r>
    <x v="0"/>
    <n v="54"/>
    <x v="0"/>
    <x v="0"/>
    <x v="0"/>
    <n v="16"/>
    <s v="Leaves"/>
    <x v="1"/>
    <x v="11"/>
    <n v="27"/>
    <n v="118"/>
    <x v="0"/>
    <n v="30"/>
    <n v="40"/>
    <n v="80"/>
    <n v="37"/>
    <n v="107"/>
    <n v="38"/>
    <n v="-13"/>
    <n v="24"/>
    <x v="0"/>
    <n v="1"/>
    <x v="0"/>
    <n v="0.2288135593220339"/>
  </r>
  <r>
    <x v="63"/>
    <n v="27"/>
    <x v="0"/>
    <x v="0"/>
    <x v="2"/>
    <n v="7"/>
    <s v="Leaves"/>
    <x v="1"/>
    <x v="2"/>
    <n v="20"/>
    <n v="66"/>
    <x v="15"/>
    <n v="20"/>
    <n v="50"/>
    <n v="70"/>
    <n v="19"/>
    <n v="53"/>
    <n v="-4"/>
    <n v="-30"/>
    <n v="7"/>
    <x v="0"/>
    <n v="1"/>
    <x v="0"/>
    <n v="0.30303030303030304"/>
  </r>
  <r>
    <x v="64"/>
    <n v="76"/>
    <x v="0"/>
    <x v="0"/>
    <x v="3"/>
    <n v="21"/>
    <s v="Leaves"/>
    <x v="1"/>
    <x v="11"/>
    <n v="79"/>
    <n v="187"/>
    <x v="3"/>
    <n v="30"/>
    <n v="50"/>
    <n v="80"/>
    <n v="32"/>
    <n v="129"/>
    <n v="107"/>
    <n v="29"/>
    <n v="46"/>
    <x v="0"/>
    <n v="1"/>
    <x v="0"/>
    <n v="0.42245989304812837"/>
  </r>
  <r>
    <x v="65"/>
    <n v="22"/>
    <x v="0"/>
    <x v="1"/>
    <x v="0"/>
    <n v="7"/>
    <s v="Beans"/>
    <x v="2"/>
    <x v="4"/>
    <n v="10"/>
    <n v="51"/>
    <x v="13"/>
    <n v="20"/>
    <n v="50"/>
    <n v="70"/>
    <n v="19"/>
    <n v="48"/>
    <n v="-19"/>
    <n v="-40"/>
    <n v="2"/>
    <x v="0"/>
    <n v="1"/>
    <x v="0"/>
    <n v="0.19607843137254902"/>
  </r>
  <r>
    <x v="66"/>
    <n v="23"/>
    <x v="0"/>
    <x v="1"/>
    <x v="0"/>
    <n v="6"/>
    <s v="Beans"/>
    <x v="2"/>
    <x v="8"/>
    <n v="18"/>
    <n v="58"/>
    <x v="4"/>
    <n v="20"/>
    <n v="50"/>
    <n v="70"/>
    <n v="17"/>
    <n v="46"/>
    <n v="-12"/>
    <n v="-32"/>
    <n v="3"/>
    <x v="0"/>
    <n v="1"/>
    <x v="0"/>
    <n v="0.31034482758620691"/>
  </r>
  <r>
    <x v="67"/>
    <n v="79"/>
    <x v="0"/>
    <x v="1"/>
    <x v="2"/>
    <n v="30"/>
    <s v="Leaves"/>
    <x v="0"/>
    <x v="0"/>
    <n v="34"/>
    <n v="177"/>
    <x v="5"/>
    <n v="40"/>
    <n v="30"/>
    <n v="90"/>
    <n v="64"/>
    <n v="173"/>
    <n v="87"/>
    <n v="4"/>
    <n v="39"/>
    <x v="0"/>
    <n v="1"/>
    <x v="0"/>
    <n v="0.19209039548022599"/>
  </r>
  <r>
    <x v="6"/>
    <n v="65"/>
    <x v="0"/>
    <x v="1"/>
    <x v="2"/>
    <n v="20"/>
    <s v="Leaves"/>
    <x v="0"/>
    <x v="1"/>
    <n v="35"/>
    <n v="142"/>
    <x v="5"/>
    <n v="30"/>
    <n v="50"/>
    <n v="80"/>
    <n v="42"/>
    <n v="127"/>
    <n v="62"/>
    <n v="-15"/>
    <n v="35"/>
    <x v="0"/>
    <n v="1"/>
    <x v="0"/>
    <n v="0.24647887323943662"/>
  </r>
  <r>
    <x v="14"/>
    <n v="46"/>
    <x v="0"/>
    <x v="1"/>
    <x v="0"/>
    <n v="14"/>
    <s v="Leaves"/>
    <x v="1"/>
    <x v="2"/>
    <n v="30"/>
    <n v="113"/>
    <x v="13"/>
    <n v="20"/>
    <n v="40"/>
    <n v="70"/>
    <n v="37"/>
    <n v="97"/>
    <n v="43"/>
    <n v="-10"/>
    <n v="26"/>
    <x v="0"/>
    <n v="1"/>
    <x v="0"/>
    <n v="0.26548672566371684"/>
  </r>
  <r>
    <x v="65"/>
    <n v="60"/>
    <x v="0"/>
    <x v="1"/>
    <x v="0"/>
    <n v="54"/>
    <s v="Leaves"/>
    <x v="1"/>
    <x v="11"/>
    <n v="0"/>
    <n v="144"/>
    <x v="13"/>
    <n v="40"/>
    <n v="0"/>
    <n v="90"/>
    <n v="84"/>
    <n v="198"/>
    <n v="54"/>
    <n v="0"/>
    <n v="20"/>
    <x v="0"/>
    <n v="1"/>
    <x v="0"/>
    <n v="0"/>
  </r>
  <r>
    <x v="32"/>
    <n v="60"/>
    <x v="0"/>
    <x v="1"/>
    <x v="3"/>
    <n v="18"/>
    <s v="Leaves"/>
    <x v="1"/>
    <x v="2"/>
    <n v="57"/>
    <n v="159"/>
    <x v="14"/>
    <n v="20"/>
    <n v="40"/>
    <n v="70"/>
    <n v="42"/>
    <n v="120"/>
    <n v="89"/>
    <n v="17"/>
    <n v="40"/>
    <x v="0"/>
    <n v="1"/>
    <x v="0"/>
    <n v="0.35849056603773582"/>
  </r>
  <r>
    <x v="68"/>
    <n v="40"/>
    <x v="1"/>
    <x v="0"/>
    <x v="0"/>
    <n v="13"/>
    <s v="Leaves"/>
    <x v="0"/>
    <x v="0"/>
    <n v="27"/>
    <n v="92"/>
    <x v="16"/>
    <n v="30"/>
    <n v="30"/>
    <n v="80"/>
    <n v="25"/>
    <n v="78"/>
    <n v="12"/>
    <n v="-3"/>
    <n v="10"/>
    <x v="0"/>
    <n v="1"/>
    <x v="1"/>
    <n v="0.29347826086956524"/>
  </r>
  <r>
    <x v="69"/>
    <n v="36"/>
    <x v="1"/>
    <x v="0"/>
    <x v="0"/>
    <n v="10"/>
    <s v="Leaves"/>
    <x v="0"/>
    <x v="0"/>
    <n v="30"/>
    <n v="88"/>
    <x v="18"/>
    <n v="30"/>
    <n v="40"/>
    <n v="80"/>
    <n v="22"/>
    <n v="68"/>
    <n v="8"/>
    <n v="-10"/>
    <n v="6"/>
    <x v="0"/>
    <n v="1"/>
    <x v="1"/>
    <n v="0.34090909090909088"/>
  </r>
  <r>
    <x v="70"/>
    <n v="55"/>
    <x v="1"/>
    <x v="0"/>
    <x v="2"/>
    <n v="20"/>
    <s v="Leaves"/>
    <x v="0"/>
    <x v="0"/>
    <n v="15"/>
    <n v="124"/>
    <x v="15"/>
    <n v="40"/>
    <n v="20"/>
    <n v="90"/>
    <n v="54"/>
    <n v="129"/>
    <n v="34"/>
    <n v="-5"/>
    <n v="15"/>
    <x v="0"/>
    <n v="1"/>
    <x v="1"/>
    <n v="0.12096774193548387"/>
  </r>
  <r>
    <x v="71"/>
    <n v="40"/>
    <x v="1"/>
    <x v="0"/>
    <x v="3"/>
    <n v="13"/>
    <s v="Leaves"/>
    <x v="0"/>
    <x v="1"/>
    <n v="27"/>
    <n v="92"/>
    <x v="3"/>
    <n v="30"/>
    <n v="30"/>
    <n v="80"/>
    <n v="25"/>
    <n v="78"/>
    <n v="12"/>
    <n v="-3"/>
    <n v="10"/>
    <x v="0"/>
    <n v="1"/>
    <x v="1"/>
    <n v="0.29347826086956524"/>
  </r>
  <r>
    <x v="72"/>
    <n v="28"/>
    <x v="1"/>
    <x v="0"/>
    <x v="2"/>
    <n v="7"/>
    <s v="Leaves"/>
    <x v="1"/>
    <x v="2"/>
    <n v="23"/>
    <n v="70"/>
    <x v="2"/>
    <n v="20"/>
    <n v="40"/>
    <n v="70"/>
    <n v="19"/>
    <n v="54"/>
    <n v="0"/>
    <n v="-17"/>
    <n v="8"/>
    <x v="0"/>
    <n v="1"/>
    <x v="1"/>
    <n v="0.32857142857142857"/>
  </r>
  <r>
    <x v="35"/>
    <n v="31"/>
    <x v="1"/>
    <x v="0"/>
    <x v="2"/>
    <n v="8"/>
    <s v="Leaves"/>
    <x v="1"/>
    <x v="3"/>
    <n v="28"/>
    <n v="78"/>
    <x v="2"/>
    <n v="30"/>
    <n v="40"/>
    <n v="80"/>
    <n v="19"/>
    <n v="58"/>
    <n v="-2"/>
    <n v="-12"/>
    <n v="1"/>
    <x v="0"/>
    <n v="1"/>
    <x v="1"/>
    <n v="0.35897435897435898"/>
  </r>
  <r>
    <x v="53"/>
    <n v="32"/>
    <x v="1"/>
    <x v="0"/>
    <x v="2"/>
    <n v="8"/>
    <s v="Leaves"/>
    <x v="1"/>
    <x v="3"/>
    <n v="29"/>
    <n v="80"/>
    <x v="15"/>
    <n v="30"/>
    <n v="40"/>
    <n v="80"/>
    <n v="19"/>
    <n v="59"/>
    <n v="0"/>
    <n v="-11"/>
    <n v="2"/>
    <x v="0"/>
    <n v="1"/>
    <x v="1"/>
    <n v="0.36249999999999999"/>
  </r>
  <r>
    <x v="73"/>
    <n v="50"/>
    <x v="1"/>
    <x v="0"/>
    <x v="3"/>
    <n v="14"/>
    <s v="Leaves"/>
    <x v="1"/>
    <x v="11"/>
    <n v="47"/>
    <n v="123"/>
    <x v="3"/>
    <n v="30"/>
    <n v="40"/>
    <n v="80"/>
    <n v="26"/>
    <n v="90"/>
    <n v="43"/>
    <n v="7"/>
    <n v="20"/>
    <x v="0"/>
    <n v="1"/>
    <x v="1"/>
    <n v="0.38211382113821141"/>
  </r>
  <r>
    <x v="5"/>
    <n v="0"/>
    <x v="1"/>
    <x v="1"/>
    <x v="0"/>
    <n v="0"/>
    <s v="Beans"/>
    <x v="2"/>
    <x v="4"/>
    <n v="31"/>
    <n v="43"/>
    <x v="4"/>
    <n v="0"/>
    <n v="40"/>
    <n v="50"/>
    <n v="12"/>
    <n v="12"/>
    <n v="-7"/>
    <n v="-9"/>
    <n v="0"/>
    <x v="0"/>
    <n v="1"/>
    <x v="1"/>
    <n v="0.72093023255813948"/>
  </r>
  <r>
    <x v="39"/>
    <n v="82"/>
    <x v="1"/>
    <x v="1"/>
    <x v="1"/>
    <n v="25"/>
    <s v="Beans"/>
    <x v="3"/>
    <x v="5"/>
    <n v="-8"/>
    <n v="122"/>
    <x v="17"/>
    <n v="90"/>
    <n v="10"/>
    <n v="140"/>
    <n v="48"/>
    <n v="155"/>
    <n v="-18"/>
    <n v="-18"/>
    <n v="-8"/>
    <x v="0"/>
    <n v="1"/>
    <x v="1"/>
    <n v="-6.5573770491803282E-2"/>
  </r>
  <r>
    <x v="74"/>
    <n v="22"/>
    <x v="1"/>
    <x v="1"/>
    <x v="0"/>
    <n v="6"/>
    <s v="Beans"/>
    <x v="2"/>
    <x v="8"/>
    <n v="16"/>
    <n v="56"/>
    <x v="4"/>
    <n v="20"/>
    <n v="40"/>
    <n v="70"/>
    <n v="18"/>
    <n v="46"/>
    <n v="-14"/>
    <n v="-24"/>
    <n v="2"/>
    <x v="0"/>
    <n v="1"/>
    <x v="1"/>
    <n v="0.2857142857142857"/>
  </r>
  <r>
    <x v="39"/>
    <n v="44"/>
    <x v="1"/>
    <x v="1"/>
    <x v="1"/>
    <n v="40"/>
    <s v="Beans"/>
    <x v="2"/>
    <x v="8"/>
    <n v="-7"/>
    <n v="106"/>
    <x v="17"/>
    <n v="30"/>
    <n v="0"/>
    <n v="80"/>
    <n v="69"/>
    <n v="153"/>
    <n v="26"/>
    <n v="-7"/>
    <n v="14"/>
    <x v="0"/>
    <n v="1"/>
    <x v="1"/>
    <n v="-6.6037735849056603E-2"/>
  </r>
  <r>
    <x v="8"/>
    <n v="33"/>
    <x v="1"/>
    <x v="1"/>
    <x v="3"/>
    <n v="12"/>
    <s v="Beans"/>
    <x v="3"/>
    <x v="7"/>
    <n v="-4"/>
    <n v="74"/>
    <x v="7"/>
    <n v="30"/>
    <n v="10"/>
    <n v="80"/>
    <n v="45"/>
    <n v="90"/>
    <n v="-6"/>
    <n v="-14"/>
    <n v="3"/>
    <x v="0"/>
    <n v="1"/>
    <x v="1"/>
    <n v="-5.4054054054054057E-2"/>
  </r>
  <r>
    <x v="13"/>
    <n v="44"/>
    <x v="1"/>
    <x v="1"/>
    <x v="0"/>
    <n v="40"/>
    <s v="Leaves"/>
    <x v="0"/>
    <x v="10"/>
    <n v="-8"/>
    <n v="106"/>
    <x v="12"/>
    <n v="40"/>
    <n v="0"/>
    <n v="90"/>
    <n v="70"/>
    <n v="154"/>
    <n v="16"/>
    <n v="-8"/>
    <n v="4"/>
    <x v="0"/>
    <n v="1"/>
    <x v="1"/>
    <n v="-7.5471698113207544E-2"/>
  </r>
  <r>
    <x v="14"/>
    <n v="31"/>
    <x v="1"/>
    <x v="1"/>
    <x v="0"/>
    <n v="8"/>
    <s v="Leaves"/>
    <x v="0"/>
    <x v="0"/>
    <n v="27"/>
    <n v="78"/>
    <x v="13"/>
    <n v="20"/>
    <n v="40"/>
    <n v="70"/>
    <n v="20"/>
    <n v="59"/>
    <n v="8"/>
    <n v="-13"/>
    <n v="11"/>
    <x v="0"/>
    <n v="1"/>
    <x v="1"/>
    <n v="0.34615384615384615"/>
  </r>
  <r>
    <x v="42"/>
    <n v="69"/>
    <x v="1"/>
    <x v="1"/>
    <x v="2"/>
    <n v="21"/>
    <s v="Leaves"/>
    <x v="0"/>
    <x v="1"/>
    <n v="38"/>
    <n v="150"/>
    <x v="5"/>
    <n v="50"/>
    <n v="30"/>
    <n v="100"/>
    <n v="43"/>
    <n v="133"/>
    <n v="50"/>
    <n v="8"/>
    <n v="19"/>
    <x v="0"/>
    <n v="1"/>
    <x v="1"/>
    <n v="0.25333333333333335"/>
  </r>
  <r>
    <x v="14"/>
    <n v="49"/>
    <x v="1"/>
    <x v="1"/>
    <x v="0"/>
    <n v="15"/>
    <s v="Leaves"/>
    <x v="1"/>
    <x v="2"/>
    <n v="33"/>
    <n v="120"/>
    <x v="13"/>
    <n v="40"/>
    <n v="20"/>
    <n v="90"/>
    <n v="38"/>
    <n v="102"/>
    <n v="30"/>
    <n v="13"/>
    <n v="9"/>
    <x v="0"/>
    <n v="1"/>
    <x v="1"/>
    <n v="0.27500000000000002"/>
  </r>
  <r>
    <x v="32"/>
    <n v="49"/>
    <x v="1"/>
    <x v="1"/>
    <x v="3"/>
    <n v="15"/>
    <s v="Leaves"/>
    <x v="1"/>
    <x v="11"/>
    <n v="34"/>
    <n v="120"/>
    <x v="14"/>
    <n v="30"/>
    <n v="30"/>
    <n v="80"/>
    <n v="37"/>
    <n v="101"/>
    <n v="40"/>
    <n v="4"/>
    <n v="19"/>
    <x v="0"/>
    <n v="1"/>
    <x v="1"/>
    <n v="0.28333333333333333"/>
  </r>
  <r>
    <x v="1"/>
    <n v="43"/>
    <x v="2"/>
    <x v="0"/>
    <x v="0"/>
    <n v="14"/>
    <s v="Beans"/>
    <x v="3"/>
    <x v="7"/>
    <n v="29"/>
    <n v="99"/>
    <x v="0"/>
    <n v="40"/>
    <n v="30"/>
    <n v="90"/>
    <n v="27"/>
    <n v="84"/>
    <n v="9"/>
    <n v="-1"/>
    <n v="3"/>
    <x v="0"/>
    <n v="1"/>
    <x v="2"/>
    <n v="0.29292929292929293"/>
  </r>
  <r>
    <x v="69"/>
    <n v="41"/>
    <x v="2"/>
    <x v="0"/>
    <x v="0"/>
    <n v="13"/>
    <s v="Beans"/>
    <x v="3"/>
    <x v="7"/>
    <n v="24"/>
    <n v="101"/>
    <x v="18"/>
    <n v="40"/>
    <n v="20"/>
    <n v="90"/>
    <n v="36"/>
    <n v="90"/>
    <n v="11"/>
    <n v="4"/>
    <n v="1"/>
    <x v="0"/>
    <n v="1"/>
    <x v="2"/>
    <n v="0.23762376237623761"/>
  </r>
  <r>
    <x v="25"/>
    <n v="47"/>
    <x v="2"/>
    <x v="0"/>
    <x v="2"/>
    <n v="42"/>
    <s v="Beans"/>
    <x v="2"/>
    <x v="8"/>
    <n v="-20"/>
    <n v="99"/>
    <x v="15"/>
    <n v="40"/>
    <n v="-10"/>
    <n v="90"/>
    <n v="72"/>
    <n v="161"/>
    <n v="9"/>
    <n v="-10"/>
    <n v="7"/>
    <x v="0"/>
    <n v="1"/>
    <x v="2"/>
    <n v="-0.20202020202020202"/>
  </r>
  <r>
    <x v="68"/>
    <n v="43"/>
    <x v="2"/>
    <x v="0"/>
    <x v="0"/>
    <n v="14"/>
    <s v="Leaves"/>
    <x v="0"/>
    <x v="0"/>
    <n v="29"/>
    <n v="99"/>
    <x v="16"/>
    <n v="40"/>
    <n v="30"/>
    <n v="90"/>
    <n v="27"/>
    <n v="84"/>
    <n v="9"/>
    <n v="-1"/>
    <n v="3"/>
    <x v="0"/>
    <n v="1"/>
    <x v="2"/>
    <n v="0.29292929292929293"/>
  </r>
  <r>
    <x v="75"/>
    <n v="43"/>
    <x v="2"/>
    <x v="0"/>
    <x v="3"/>
    <n v="14"/>
    <s v="Leaves"/>
    <x v="0"/>
    <x v="1"/>
    <n v="29"/>
    <n v="99"/>
    <x v="3"/>
    <n v="40"/>
    <n v="30"/>
    <n v="90"/>
    <n v="27"/>
    <n v="84"/>
    <n v="9"/>
    <n v="-1"/>
    <n v="3"/>
    <x v="0"/>
    <n v="1"/>
    <x v="2"/>
    <n v="0.29292929292929293"/>
  </r>
  <r>
    <x v="0"/>
    <n v="46"/>
    <x v="2"/>
    <x v="0"/>
    <x v="0"/>
    <n v="17"/>
    <s v="Leaves"/>
    <x v="1"/>
    <x v="2"/>
    <n v="6"/>
    <n v="103"/>
    <x v="0"/>
    <n v="30"/>
    <n v="10"/>
    <n v="80"/>
    <n v="51"/>
    <n v="114"/>
    <n v="23"/>
    <n v="-4"/>
    <n v="16"/>
    <x v="0"/>
    <n v="1"/>
    <x v="2"/>
    <n v="5.8252427184466021E-2"/>
  </r>
  <r>
    <x v="0"/>
    <n v="53"/>
    <x v="2"/>
    <x v="0"/>
    <x v="0"/>
    <n v="16"/>
    <s v="Leaves"/>
    <x v="1"/>
    <x v="11"/>
    <n v="26"/>
    <n v="116"/>
    <x v="0"/>
    <n v="40"/>
    <n v="20"/>
    <n v="90"/>
    <n v="37"/>
    <n v="106"/>
    <n v="26"/>
    <n v="6"/>
    <n v="13"/>
    <x v="0"/>
    <n v="1"/>
    <x v="2"/>
    <n v="0.22413793103448276"/>
  </r>
  <r>
    <x v="70"/>
    <n v="33"/>
    <x v="2"/>
    <x v="0"/>
    <x v="2"/>
    <n v="9"/>
    <s v="Leaves"/>
    <x v="1"/>
    <x v="2"/>
    <n v="29"/>
    <n v="82"/>
    <x v="15"/>
    <n v="30"/>
    <n v="40"/>
    <n v="80"/>
    <n v="20"/>
    <n v="62"/>
    <n v="2"/>
    <n v="-11"/>
    <n v="3"/>
    <x v="0"/>
    <n v="1"/>
    <x v="2"/>
    <n v="0.35365853658536583"/>
  </r>
  <r>
    <x v="76"/>
    <n v="34"/>
    <x v="2"/>
    <x v="0"/>
    <x v="2"/>
    <n v="9"/>
    <s v="Leaves"/>
    <x v="1"/>
    <x v="3"/>
    <n v="30"/>
    <n v="85"/>
    <x v="2"/>
    <n v="30"/>
    <n v="40"/>
    <n v="80"/>
    <n v="21"/>
    <n v="64"/>
    <n v="5"/>
    <n v="-10"/>
    <n v="4"/>
    <x v="0"/>
    <n v="1"/>
    <x v="2"/>
    <n v="0.35294117647058826"/>
  </r>
  <r>
    <x v="77"/>
    <n v="0"/>
    <x v="2"/>
    <x v="1"/>
    <x v="0"/>
    <n v="0"/>
    <s v="Beans"/>
    <x v="2"/>
    <x v="4"/>
    <n v="32"/>
    <n v="43"/>
    <x v="4"/>
    <n v="0"/>
    <n v="40"/>
    <n v="50"/>
    <n v="11"/>
    <n v="11"/>
    <n v="-7"/>
    <n v="-8"/>
    <n v="0"/>
    <x v="0"/>
    <n v="1"/>
    <x v="2"/>
    <n v="0.7441860465116279"/>
  </r>
  <r>
    <x v="29"/>
    <n v="43"/>
    <x v="2"/>
    <x v="1"/>
    <x v="1"/>
    <n v="13"/>
    <s v="Beans"/>
    <x v="2"/>
    <x v="4"/>
    <n v="27"/>
    <n v="106"/>
    <x v="10"/>
    <n v="30"/>
    <n v="20"/>
    <n v="80"/>
    <n v="36"/>
    <n v="92"/>
    <n v="26"/>
    <n v="7"/>
    <n v="13"/>
    <x v="0"/>
    <n v="1"/>
    <x v="2"/>
    <n v="0.25471698113207547"/>
  </r>
  <r>
    <x v="48"/>
    <n v="31"/>
    <x v="2"/>
    <x v="1"/>
    <x v="3"/>
    <n v="9"/>
    <s v="Beans"/>
    <x v="3"/>
    <x v="5"/>
    <n v="8"/>
    <n v="69"/>
    <x v="7"/>
    <n v="30"/>
    <n v="30"/>
    <n v="80"/>
    <n v="30"/>
    <n v="70"/>
    <n v="-11"/>
    <n v="-22"/>
    <n v="1"/>
    <x v="0"/>
    <n v="1"/>
    <x v="2"/>
    <n v="0.11594202898550725"/>
  </r>
  <r>
    <x v="74"/>
    <n v="23"/>
    <x v="2"/>
    <x v="1"/>
    <x v="0"/>
    <n v="6"/>
    <s v="Beans"/>
    <x v="2"/>
    <x v="8"/>
    <n v="17"/>
    <n v="58"/>
    <x v="4"/>
    <n v="20"/>
    <n v="40"/>
    <n v="70"/>
    <n v="18"/>
    <n v="47"/>
    <n v="-12"/>
    <n v="-23"/>
    <n v="3"/>
    <x v="0"/>
    <n v="1"/>
    <x v="2"/>
    <n v="0.29310344827586204"/>
  </r>
  <r>
    <x v="38"/>
    <n v="41"/>
    <x v="2"/>
    <x v="1"/>
    <x v="1"/>
    <n v="12"/>
    <s v="Beans"/>
    <x v="2"/>
    <x v="8"/>
    <n v="31"/>
    <n v="107"/>
    <x v="10"/>
    <n v="30"/>
    <n v="20"/>
    <n v="80"/>
    <n v="35"/>
    <n v="88"/>
    <n v="27"/>
    <n v="11"/>
    <n v="11"/>
    <x v="0"/>
    <n v="1"/>
    <x v="2"/>
    <n v="0.28971962616822428"/>
  </r>
  <r>
    <x v="17"/>
    <n v="46"/>
    <x v="2"/>
    <x v="1"/>
    <x v="3"/>
    <n v="17"/>
    <s v="Beans"/>
    <x v="2"/>
    <x v="9"/>
    <n v="6"/>
    <n v="103"/>
    <x v="11"/>
    <n v="40"/>
    <n v="10"/>
    <n v="90"/>
    <n v="51"/>
    <n v="114"/>
    <n v="13"/>
    <n v="-4"/>
    <n v="6"/>
    <x v="0"/>
    <n v="1"/>
    <x v="2"/>
    <n v="5.8252427184466021E-2"/>
  </r>
  <r>
    <x v="14"/>
    <n v="43"/>
    <x v="2"/>
    <x v="1"/>
    <x v="0"/>
    <n v="13"/>
    <s v="Leaves"/>
    <x v="1"/>
    <x v="2"/>
    <n v="28"/>
    <n v="106"/>
    <x v="13"/>
    <n v="30"/>
    <n v="20"/>
    <n v="80"/>
    <n v="35"/>
    <n v="91"/>
    <n v="26"/>
    <n v="8"/>
    <n v="13"/>
    <x v="0"/>
    <n v="1"/>
    <x v="2"/>
    <n v="0.26415094339622641"/>
  </r>
  <r>
    <x v="67"/>
    <n v="33"/>
    <x v="2"/>
    <x v="1"/>
    <x v="2"/>
    <n v="9"/>
    <s v="Leaves"/>
    <x v="1"/>
    <x v="3"/>
    <n v="28"/>
    <n v="82"/>
    <x v="5"/>
    <n v="30"/>
    <n v="40"/>
    <n v="80"/>
    <n v="21"/>
    <n v="63"/>
    <n v="2"/>
    <n v="-12"/>
    <n v="3"/>
    <x v="0"/>
    <n v="1"/>
    <x v="2"/>
    <n v="0.34146341463414637"/>
  </r>
  <r>
    <x v="9"/>
    <n v="49"/>
    <x v="2"/>
    <x v="1"/>
    <x v="3"/>
    <n v="44"/>
    <s v="Leaves"/>
    <x v="1"/>
    <x v="2"/>
    <n v="-4"/>
    <n v="118"/>
    <x v="8"/>
    <n v="30"/>
    <n v="0"/>
    <n v="80"/>
    <n v="73"/>
    <n v="166"/>
    <n v="38"/>
    <n v="-4"/>
    <n v="19"/>
    <x v="0"/>
    <n v="1"/>
    <x v="2"/>
    <n v="-3.3898305084745763E-2"/>
  </r>
  <r>
    <x v="78"/>
    <n v="55"/>
    <x v="2"/>
    <x v="1"/>
    <x v="3"/>
    <n v="49"/>
    <s v="Leaves"/>
    <x v="1"/>
    <x v="3"/>
    <n v="-3"/>
    <n v="131"/>
    <x v="14"/>
    <n v="40"/>
    <n v="-10"/>
    <n v="90"/>
    <n v="79"/>
    <n v="183"/>
    <n v="41"/>
    <n v="7"/>
    <n v="15"/>
    <x v="0"/>
    <n v="1"/>
    <x v="2"/>
    <n v="-2.2900763358778626E-2"/>
  </r>
  <r>
    <x v="0"/>
    <n v="39"/>
    <x v="3"/>
    <x v="0"/>
    <x v="0"/>
    <n v="12"/>
    <s v="Beans"/>
    <x v="3"/>
    <x v="7"/>
    <n v="40"/>
    <n v="96"/>
    <x v="0"/>
    <n v="30"/>
    <n v="50"/>
    <n v="80"/>
    <n v="24"/>
    <n v="75"/>
    <n v="16"/>
    <n v="-10"/>
    <n v="9"/>
    <x v="1"/>
    <n v="1"/>
    <x v="0"/>
    <n v="0.41666666666666669"/>
  </r>
  <r>
    <x v="79"/>
    <n v="80"/>
    <x v="3"/>
    <x v="0"/>
    <x v="2"/>
    <n v="24"/>
    <s v="Leaves"/>
    <x v="0"/>
    <x v="1"/>
    <n v="71"/>
    <n v="185"/>
    <x v="2"/>
    <n v="40"/>
    <n v="40"/>
    <n v="90"/>
    <n v="46"/>
    <n v="150"/>
    <n v="95"/>
    <n v="31"/>
    <n v="40"/>
    <x v="1"/>
    <n v="1"/>
    <x v="0"/>
    <n v="0.38378378378378381"/>
  </r>
  <r>
    <x v="43"/>
    <n v="54"/>
    <x v="3"/>
    <x v="0"/>
    <x v="0"/>
    <n v="20"/>
    <s v="Leaves"/>
    <x v="1"/>
    <x v="2"/>
    <n v="19"/>
    <n v="128"/>
    <x v="0"/>
    <n v="30"/>
    <n v="30"/>
    <n v="80"/>
    <n v="53"/>
    <n v="127"/>
    <n v="48"/>
    <n v="-11"/>
    <n v="24"/>
    <x v="1"/>
    <n v="1"/>
    <x v="0"/>
    <n v="0.1484375"/>
  </r>
  <r>
    <x v="1"/>
    <n v="54"/>
    <x v="3"/>
    <x v="0"/>
    <x v="0"/>
    <n v="16"/>
    <s v="Leaves"/>
    <x v="1"/>
    <x v="11"/>
    <n v="40"/>
    <n v="126"/>
    <x v="0"/>
    <n v="30"/>
    <n v="40"/>
    <n v="80"/>
    <n v="37"/>
    <n v="107"/>
    <n v="46"/>
    <n v="0"/>
    <n v="24"/>
    <x v="1"/>
    <n v="1"/>
    <x v="0"/>
    <n v="0.31746031746031744"/>
  </r>
  <r>
    <x v="80"/>
    <n v="27"/>
    <x v="3"/>
    <x v="0"/>
    <x v="2"/>
    <n v="7"/>
    <s v="Leaves"/>
    <x v="1"/>
    <x v="2"/>
    <n v="30"/>
    <n v="70"/>
    <x v="15"/>
    <n v="20"/>
    <n v="50"/>
    <n v="70"/>
    <n v="19"/>
    <n v="53"/>
    <n v="0"/>
    <n v="-20"/>
    <n v="7"/>
    <x v="1"/>
    <n v="1"/>
    <x v="0"/>
    <n v="0.42857142857142855"/>
  </r>
  <r>
    <x v="81"/>
    <n v="76"/>
    <x v="3"/>
    <x v="0"/>
    <x v="3"/>
    <n v="21"/>
    <s v="Leaves"/>
    <x v="1"/>
    <x v="11"/>
    <n v="117"/>
    <n v="199"/>
    <x v="3"/>
    <n v="30"/>
    <n v="50"/>
    <n v="80"/>
    <n v="32"/>
    <n v="129"/>
    <n v="119"/>
    <n v="67"/>
    <n v="46"/>
    <x v="1"/>
    <n v="1"/>
    <x v="0"/>
    <n v="0.5879396984924623"/>
  </r>
  <r>
    <x v="14"/>
    <n v="22"/>
    <x v="3"/>
    <x v="1"/>
    <x v="0"/>
    <n v="7"/>
    <s v="Beans"/>
    <x v="2"/>
    <x v="4"/>
    <n v="15"/>
    <n v="54"/>
    <x v="13"/>
    <n v="20"/>
    <n v="50"/>
    <n v="70"/>
    <n v="19"/>
    <n v="48"/>
    <n v="-16"/>
    <n v="-35"/>
    <n v="2"/>
    <x v="1"/>
    <n v="1"/>
    <x v="0"/>
    <n v="0.27777777777777779"/>
  </r>
  <r>
    <x v="77"/>
    <n v="23"/>
    <x v="3"/>
    <x v="1"/>
    <x v="0"/>
    <n v="6"/>
    <s v="Beans"/>
    <x v="2"/>
    <x v="8"/>
    <n v="27"/>
    <n v="62"/>
    <x v="4"/>
    <n v="20"/>
    <n v="50"/>
    <n v="70"/>
    <n v="17"/>
    <n v="46"/>
    <n v="-8"/>
    <n v="-23"/>
    <n v="3"/>
    <x v="1"/>
    <n v="1"/>
    <x v="0"/>
    <n v="0.43548387096774194"/>
  </r>
  <r>
    <x v="31"/>
    <n v="79"/>
    <x v="3"/>
    <x v="1"/>
    <x v="2"/>
    <n v="30"/>
    <s v="Leaves"/>
    <x v="0"/>
    <x v="0"/>
    <n v="50"/>
    <n v="189"/>
    <x v="5"/>
    <n v="40"/>
    <n v="30"/>
    <n v="90"/>
    <n v="64"/>
    <n v="173"/>
    <n v="99"/>
    <n v="20"/>
    <n v="39"/>
    <x v="1"/>
    <n v="1"/>
    <x v="0"/>
    <n v="0.26455026455026454"/>
  </r>
  <r>
    <x v="31"/>
    <n v="65"/>
    <x v="3"/>
    <x v="1"/>
    <x v="2"/>
    <n v="20"/>
    <s v="Leaves"/>
    <x v="0"/>
    <x v="1"/>
    <n v="52"/>
    <n v="151"/>
    <x v="5"/>
    <n v="30"/>
    <n v="50"/>
    <n v="80"/>
    <n v="42"/>
    <n v="127"/>
    <n v="71"/>
    <n v="2"/>
    <n v="35"/>
    <x v="1"/>
    <n v="1"/>
    <x v="0"/>
    <n v="0.3443708609271523"/>
  </r>
  <r>
    <x v="14"/>
    <n v="46"/>
    <x v="3"/>
    <x v="1"/>
    <x v="0"/>
    <n v="14"/>
    <s v="Leaves"/>
    <x v="1"/>
    <x v="2"/>
    <n v="45"/>
    <n v="120"/>
    <x v="13"/>
    <n v="20"/>
    <n v="40"/>
    <n v="70"/>
    <n v="37"/>
    <n v="97"/>
    <n v="50"/>
    <n v="5"/>
    <n v="26"/>
    <x v="1"/>
    <n v="1"/>
    <x v="0"/>
    <n v="0.375"/>
  </r>
  <r>
    <x v="14"/>
    <n v="60"/>
    <x v="3"/>
    <x v="1"/>
    <x v="0"/>
    <n v="54"/>
    <s v="Leaves"/>
    <x v="1"/>
    <x v="11"/>
    <n v="0"/>
    <n v="153"/>
    <x v="13"/>
    <n v="40"/>
    <n v="0"/>
    <n v="90"/>
    <n v="84"/>
    <n v="198"/>
    <n v="63"/>
    <n v="0"/>
    <n v="20"/>
    <x v="1"/>
    <n v="1"/>
    <x v="0"/>
    <n v="0"/>
  </r>
  <r>
    <x v="16"/>
    <n v="60"/>
    <x v="3"/>
    <x v="1"/>
    <x v="3"/>
    <n v="18"/>
    <s v="Leaves"/>
    <x v="1"/>
    <x v="2"/>
    <n v="85"/>
    <n v="169"/>
    <x v="14"/>
    <n v="20"/>
    <n v="40"/>
    <n v="70"/>
    <n v="42"/>
    <n v="120"/>
    <n v="99"/>
    <n v="45"/>
    <n v="40"/>
    <x v="1"/>
    <n v="1"/>
    <x v="0"/>
    <n v="0.50295857988165682"/>
  </r>
  <r>
    <x v="82"/>
    <n v="40"/>
    <x v="4"/>
    <x v="0"/>
    <x v="0"/>
    <n v="13"/>
    <s v="Leaves"/>
    <x v="0"/>
    <x v="0"/>
    <n v="40"/>
    <n v="98"/>
    <x v="16"/>
    <n v="30"/>
    <n v="30"/>
    <n v="80"/>
    <n v="25"/>
    <n v="78"/>
    <n v="18"/>
    <n v="10"/>
    <n v="10"/>
    <x v="1"/>
    <n v="1"/>
    <x v="1"/>
    <n v="0.40816326530612246"/>
  </r>
  <r>
    <x v="83"/>
    <n v="36"/>
    <x v="4"/>
    <x v="0"/>
    <x v="0"/>
    <n v="10"/>
    <s v="Leaves"/>
    <x v="0"/>
    <x v="0"/>
    <n v="45"/>
    <n v="94"/>
    <x v="18"/>
    <n v="30"/>
    <n v="40"/>
    <n v="80"/>
    <n v="22"/>
    <n v="68"/>
    <n v="14"/>
    <n v="5"/>
    <n v="6"/>
    <x v="1"/>
    <n v="1"/>
    <x v="1"/>
    <n v="0.47872340425531917"/>
  </r>
  <r>
    <x v="84"/>
    <n v="55"/>
    <x v="4"/>
    <x v="0"/>
    <x v="2"/>
    <n v="20"/>
    <s v="Leaves"/>
    <x v="0"/>
    <x v="0"/>
    <n v="22"/>
    <n v="132"/>
    <x v="15"/>
    <n v="40"/>
    <n v="20"/>
    <n v="90"/>
    <n v="54"/>
    <n v="129"/>
    <n v="42"/>
    <n v="2"/>
    <n v="15"/>
    <x v="1"/>
    <n v="1"/>
    <x v="1"/>
    <n v="0.16666666666666666"/>
  </r>
  <r>
    <x v="85"/>
    <n v="40"/>
    <x v="4"/>
    <x v="0"/>
    <x v="3"/>
    <n v="13"/>
    <s v="Leaves"/>
    <x v="0"/>
    <x v="1"/>
    <n v="40"/>
    <n v="98"/>
    <x v="3"/>
    <n v="30"/>
    <n v="30"/>
    <n v="80"/>
    <n v="25"/>
    <n v="78"/>
    <n v="18"/>
    <n v="10"/>
    <n v="10"/>
    <x v="1"/>
    <n v="1"/>
    <x v="1"/>
    <n v="0.40816326530612246"/>
  </r>
  <r>
    <x v="72"/>
    <n v="28"/>
    <x v="4"/>
    <x v="0"/>
    <x v="2"/>
    <n v="7"/>
    <s v="Leaves"/>
    <x v="1"/>
    <x v="2"/>
    <n v="34"/>
    <n v="75"/>
    <x v="2"/>
    <n v="20"/>
    <n v="40"/>
    <n v="70"/>
    <n v="19"/>
    <n v="54"/>
    <n v="5"/>
    <n v="-6"/>
    <n v="8"/>
    <x v="1"/>
    <n v="1"/>
    <x v="1"/>
    <n v="0.45333333333333331"/>
  </r>
  <r>
    <x v="79"/>
    <n v="31"/>
    <x v="4"/>
    <x v="0"/>
    <x v="2"/>
    <n v="8"/>
    <s v="Leaves"/>
    <x v="1"/>
    <x v="3"/>
    <n v="42"/>
    <n v="83"/>
    <x v="2"/>
    <n v="30"/>
    <n v="40"/>
    <n v="80"/>
    <n v="19"/>
    <n v="58"/>
    <n v="3"/>
    <n v="2"/>
    <n v="1"/>
    <x v="1"/>
    <n v="1"/>
    <x v="1"/>
    <n v="0.50602409638554213"/>
  </r>
  <r>
    <x v="80"/>
    <n v="32"/>
    <x v="4"/>
    <x v="0"/>
    <x v="2"/>
    <n v="8"/>
    <s v="Leaves"/>
    <x v="1"/>
    <x v="3"/>
    <n v="43"/>
    <n v="85"/>
    <x v="15"/>
    <n v="30"/>
    <n v="40"/>
    <n v="80"/>
    <n v="19"/>
    <n v="59"/>
    <n v="5"/>
    <n v="3"/>
    <n v="2"/>
    <x v="1"/>
    <n v="1"/>
    <x v="1"/>
    <n v="0.50588235294117645"/>
  </r>
  <r>
    <x v="86"/>
    <n v="50"/>
    <x v="4"/>
    <x v="0"/>
    <x v="3"/>
    <n v="14"/>
    <s v="Leaves"/>
    <x v="1"/>
    <x v="11"/>
    <n v="70"/>
    <n v="131"/>
    <x v="3"/>
    <n v="30"/>
    <n v="40"/>
    <n v="80"/>
    <n v="26"/>
    <n v="90"/>
    <n v="51"/>
    <n v="30"/>
    <n v="20"/>
    <x v="1"/>
    <n v="1"/>
    <x v="1"/>
    <n v="0.53435114503816794"/>
  </r>
  <r>
    <x v="74"/>
    <n v="0"/>
    <x v="4"/>
    <x v="1"/>
    <x v="0"/>
    <n v="0"/>
    <s v="Beans"/>
    <x v="2"/>
    <x v="4"/>
    <n v="46"/>
    <n v="46"/>
    <x v="4"/>
    <n v="0"/>
    <n v="40"/>
    <n v="50"/>
    <n v="12"/>
    <n v="12"/>
    <n v="-4"/>
    <n v="6"/>
    <n v="0"/>
    <x v="1"/>
    <n v="1"/>
    <x v="1"/>
    <n v="1"/>
  </r>
  <r>
    <x v="39"/>
    <n v="82"/>
    <x v="4"/>
    <x v="1"/>
    <x v="1"/>
    <n v="25"/>
    <s v="Beans"/>
    <x v="3"/>
    <x v="5"/>
    <n v="-12"/>
    <n v="130"/>
    <x v="17"/>
    <n v="90"/>
    <n v="10"/>
    <n v="140"/>
    <n v="48"/>
    <n v="155"/>
    <n v="-10"/>
    <n v="-22"/>
    <n v="-8"/>
    <x v="1"/>
    <n v="1"/>
    <x v="1"/>
    <n v="-9.2307692307692313E-2"/>
  </r>
  <r>
    <x v="74"/>
    <n v="22"/>
    <x v="4"/>
    <x v="1"/>
    <x v="0"/>
    <n v="6"/>
    <s v="Beans"/>
    <x v="2"/>
    <x v="8"/>
    <n v="24"/>
    <n v="60"/>
    <x v="4"/>
    <n v="20"/>
    <n v="40"/>
    <n v="70"/>
    <n v="18"/>
    <n v="46"/>
    <n v="-10"/>
    <n v="-16"/>
    <n v="2"/>
    <x v="1"/>
    <n v="1"/>
    <x v="1"/>
    <n v="0.4"/>
  </r>
  <r>
    <x v="39"/>
    <n v="44"/>
    <x v="4"/>
    <x v="1"/>
    <x v="1"/>
    <n v="40"/>
    <s v="Beans"/>
    <x v="2"/>
    <x v="8"/>
    <n v="-10"/>
    <n v="113"/>
    <x v="17"/>
    <n v="30"/>
    <n v="0"/>
    <n v="80"/>
    <n v="69"/>
    <n v="153"/>
    <n v="33"/>
    <n v="-10"/>
    <n v="14"/>
    <x v="1"/>
    <n v="1"/>
    <x v="1"/>
    <n v="-8.8495575221238937E-2"/>
  </r>
  <r>
    <x v="8"/>
    <n v="33"/>
    <x v="4"/>
    <x v="1"/>
    <x v="3"/>
    <n v="12"/>
    <s v="Beans"/>
    <x v="3"/>
    <x v="7"/>
    <n v="-6"/>
    <n v="79"/>
    <x v="7"/>
    <n v="30"/>
    <n v="10"/>
    <n v="80"/>
    <n v="45"/>
    <n v="90"/>
    <n v="-1"/>
    <n v="-16"/>
    <n v="3"/>
    <x v="1"/>
    <n v="1"/>
    <x v="1"/>
    <n v="-7.5949367088607597E-2"/>
  </r>
  <r>
    <x v="26"/>
    <n v="44"/>
    <x v="4"/>
    <x v="1"/>
    <x v="0"/>
    <n v="40"/>
    <s v="Leaves"/>
    <x v="0"/>
    <x v="10"/>
    <n v="-12"/>
    <n v="113"/>
    <x v="12"/>
    <n v="40"/>
    <n v="0"/>
    <n v="90"/>
    <n v="70"/>
    <n v="154"/>
    <n v="23"/>
    <n v="-12"/>
    <n v="4"/>
    <x v="1"/>
    <n v="1"/>
    <x v="1"/>
    <n v="-0.10619469026548672"/>
  </r>
  <r>
    <x v="65"/>
    <n v="31"/>
    <x v="4"/>
    <x v="1"/>
    <x v="0"/>
    <n v="8"/>
    <s v="Leaves"/>
    <x v="0"/>
    <x v="0"/>
    <n v="40"/>
    <n v="83"/>
    <x v="13"/>
    <n v="20"/>
    <n v="40"/>
    <n v="70"/>
    <n v="20"/>
    <n v="59"/>
    <n v="13"/>
    <n v="0"/>
    <n v="11"/>
    <x v="1"/>
    <n v="1"/>
    <x v="1"/>
    <n v="0.48192771084337349"/>
  </r>
  <r>
    <x v="67"/>
    <n v="69"/>
    <x v="4"/>
    <x v="1"/>
    <x v="2"/>
    <n v="21"/>
    <s v="Leaves"/>
    <x v="0"/>
    <x v="1"/>
    <n v="56"/>
    <n v="160"/>
    <x v="5"/>
    <n v="50"/>
    <n v="30"/>
    <n v="100"/>
    <n v="43"/>
    <n v="133"/>
    <n v="60"/>
    <n v="26"/>
    <n v="19"/>
    <x v="1"/>
    <n v="1"/>
    <x v="1"/>
    <n v="0.35"/>
  </r>
  <r>
    <x v="65"/>
    <n v="49"/>
    <x v="4"/>
    <x v="1"/>
    <x v="0"/>
    <n v="15"/>
    <s v="Leaves"/>
    <x v="1"/>
    <x v="2"/>
    <n v="49"/>
    <n v="128"/>
    <x v="13"/>
    <n v="40"/>
    <n v="20"/>
    <n v="90"/>
    <n v="38"/>
    <n v="102"/>
    <n v="38"/>
    <n v="29"/>
    <n v="9"/>
    <x v="1"/>
    <n v="1"/>
    <x v="1"/>
    <n v="0.3828125"/>
  </r>
  <r>
    <x v="32"/>
    <n v="49"/>
    <x v="4"/>
    <x v="1"/>
    <x v="3"/>
    <n v="15"/>
    <s v="Leaves"/>
    <x v="1"/>
    <x v="11"/>
    <n v="50"/>
    <n v="128"/>
    <x v="14"/>
    <n v="30"/>
    <n v="30"/>
    <n v="80"/>
    <n v="37"/>
    <n v="101"/>
    <n v="48"/>
    <n v="20"/>
    <n v="19"/>
    <x v="1"/>
    <n v="1"/>
    <x v="1"/>
    <n v="0.390625"/>
  </r>
  <r>
    <x v="1"/>
    <n v="43"/>
    <x v="5"/>
    <x v="0"/>
    <x v="0"/>
    <n v="14"/>
    <s v="Beans"/>
    <x v="3"/>
    <x v="7"/>
    <n v="43"/>
    <n v="106"/>
    <x v="0"/>
    <n v="40"/>
    <n v="30"/>
    <n v="90"/>
    <n v="27"/>
    <n v="84"/>
    <n v="16"/>
    <n v="13"/>
    <n v="3"/>
    <x v="1"/>
    <n v="1"/>
    <x v="2"/>
    <n v="0.40566037735849059"/>
  </r>
  <r>
    <x v="87"/>
    <n v="41"/>
    <x v="5"/>
    <x v="0"/>
    <x v="0"/>
    <n v="13"/>
    <s v="Beans"/>
    <x v="3"/>
    <x v="7"/>
    <n v="36"/>
    <n v="108"/>
    <x v="18"/>
    <n v="40"/>
    <n v="20"/>
    <n v="90"/>
    <n v="36"/>
    <n v="90"/>
    <n v="18"/>
    <n v="16"/>
    <n v="1"/>
    <x v="1"/>
    <n v="1"/>
    <x v="2"/>
    <n v="0.33333333333333331"/>
  </r>
  <r>
    <x v="80"/>
    <n v="47"/>
    <x v="5"/>
    <x v="0"/>
    <x v="2"/>
    <n v="42"/>
    <s v="Beans"/>
    <x v="2"/>
    <x v="8"/>
    <n v="-30"/>
    <n v="106"/>
    <x v="15"/>
    <n v="40"/>
    <n v="-10"/>
    <n v="90"/>
    <n v="72"/>
    <n v="161"/>
    <n v="16"/>
    <n v="-20"/>
    <n v="7"/>
    <x v="1"/>
    <n v="1"/>
    <x v="2"/>
    <n v="-0.28301886792452829"/>
  </r>
  <r>
    <x v="82"/>
    <n v="43"/>
    <x v="5"/>
    <x v="0"/>
    <x v="0"/>
    <n v="14"/>
    <s v="Leaves"/>
    <x v="0"/>
    <x v="0"/>
    <n v="43"/>
    <n v="106"/>
    <x v="16"/>
    <n v="40"/>
    <n v="30"/>
    <n v="90"/>
    <n v="27"/>
    <n v="84"/>
    <n v="16"/>
    <n v="13"/>
    <n v="3"/>
    <x v="1"/>
    <n v="1"/>
    <x v="2"/>
    <n v="0.40566037735849059"/>
  </r>
  <r>
    <x v="85"/>
    <n v="43"/>
    <x v="5"/>
    <x v="0"/>
    <x v="3"/>
    <n v="14"/>
    <s v="Leaves"/>
    <x v="0"/>
    <x v="1"/>
    <n v="43"/>
    <n v="106"/>
    <x v="3"/>
    <n v="40"/>
    <n v="30"/>
    <n v="90"/>
    <n v="27"/>
    <n v="84"/>
    <n v="16"/>
    <n v="13"/>
    <n v="3"/>
    <x v="1"/>
    <n v="1"/>
    <x v="2"/>
    <n v="0.40566037735849059"/>
  </r>
  <r>
    <x v="0"/>
    <n v="46"/>
    <x v="5"/>
    <x v="0"/>
    <x v="0"/>
    <n v="17"/>
    <s v="Leaves"/>
    <x v="1"/>
    <x v="2"/>
    <n v="9"/>
    <n v="110"/>
    <x v="0"/>
    <n v="30"/>
    <n v="10"/>
    <n v="80"/>
    <n v="51"/>
    <n v="114"/>
    <n v="30"/>
    <n v="-1"/>
    <n v="16"/>
    <x v="1"/>
    <n v="1"/>
    <x v="2"/>
    <n v="8.1818181818181818E-2"/>
  </r>
  <r>
    <x v="1"/>
    <n v="53"/>
    <x v="5"/>
    <x v="0"/>
    <x v="0"/>
    <n v="16"/>
    <s v="Leaves"/>
    <x v="1"/>
    <x v="11"/>
    <n v="39"/>
    <n v="124"/>
    <x v="0"/>
    <n v="40"/>
    <n v="20"/>
    <n v="90"/>
    <n v="37"/>
    <n v="106"/>
    <n v="34"/>
    <n v="19"/>
    <n v="13"/>
    <x v="1"/>
    <n v="1"/>
    <x v="2"/>
    <n v="0.31451612903225806"/>
  </r>
  <r>
    <x v="80"/>
    <n v="33"/>
    <x v="5"/>
    <x v="0"/>
    <x v="2"/>
    <n v="9"/>
    <s v="Leaves"/>
    <x v="1"/>
    <x v="2"/>
    <n v="43"/>
    <n v="87"/>
    <x v="15"/>
    <n v="30"/>
    <n v="40"/>
    <n v="80"/>
    <n v="20"/>
    <n v="62"/>
    <n v="7"/>
    <n v="3"/>
    <n v="3"/>
    <x v="1"/>
    <n v="1"/>
    <x v="2"/>
    <n v="0.4942528735632184"/>
  </r>
  <r>
    <x v="88"/>
    <n v="34"/>
    <x v="5"/>
    <x v="0"/>
    <x v="2"/>
    <n v="9"/>
    <s v="Leaves"/>
    <x v="1"/>
    <x v="3"/>
    <n v="45"/>
    <n v="91"/>
    <x v="2"/>
    <n v="30"/>
    <n v="40"/>
    <n v="80"/>
    <n v="21"/>
    <n v="64"/>
    <n v="11"/>
    <n v="5"/>
    <n v="4"/>
    <x v="1"/>
    <n v="1"/>
    <x v="2"/>
    <n v="0.49450549450549453"/>
  </r>
  <r>
    <x v="46"/>
    <n v="0"/>
    <x v="5"/>
    <x v="1"/>
    <x v="0"/>
    <n v="0"/>
    <s v="Beans"/>
    <x v="2"/>
    <x v="4"/>
    <n v="47"/>
    <n v="46"/>
    <x v="4"/>
    <n v="0"/>
    <n v="40"/>
    <n v="50"/>
    <n v="11"/>
    <n v="11"/>
    <n v="-4"/>
    <n v="7"/>
    <n v="0"/>
    <x v="1"/>
    <n v="1"/>
    <x v="2"/>
    <n v="1.0217391304347827"/>
  </r>
  <r>
    <x v="11"/>
    <n v="43"/>
    <x v="5"/>
    <x v="1"/>
    <x v="1"/>
    <n v="13"/>
    <s v="Beans"/>
    <x v="2"/>
    <x v="4"/>
    <n v="40"/>
    <n v="113"/>
    <x v="10"/>
    <n v="30"/>
    <n v="20"/>
    <n v="80"/>
    <n v="36"/>
    <n v="92"/>
    <n v="33"/>
    <n v="20"/>
    <n v="13"/>
    <x v="1"/>
    <n v="1"/>
    <x v="2"/>
    <n v="0.35398230088495575"/>
  </r>
  <r>
    <x v="8"/>
    <n v="31"/>
    <x v="5"/>
    <x v="1"/>
    <x v="3"/>
    <n v="9"/>
    <s v="Beans"/>
    <x v="3"/>
    <x v="5"/>
    <n v="12"/>
    <n v="74"/>
    <x v="7"/>
    <n v="30"/>
    <n v="30"/>
    <n v="80"/>
    <n v="30"/>
    <n v="70"/>
    <n v="-6"/>
    <n v="-18"/>
    <n v="1"/>
    <x v="1"/>
    <n v="1"/>
    <x v="2"/>
    <n v="0.16216216216216217"/>
  </r>
  <r>
    <x v="74"/>
    <n v="23"/>
    <x v="5"/>
    <x v="1"/>
    <x v="0"/>
    <n v="6"/>
    <s v="Beans"/>
    <x v="2"/>
    <x v="8"/>
    <n v="25"/>
    <n v="62"/>
    <x v="4"/>
    <n v="20"/>
    <n v="40"/>
    <n v="70"/>
    <n v="18"/>
    <n v="47"/>
    <n v="-8"/>
    <n v="-15"/>
    <n v="3"/>
    <x v="1"/>
    <n v="1"/>
    <x v="2"/>
    <n v="0.40322580645161288"/>
  </r>
  <r>
    <x v="29"/>
    <n v="41"/>
    <x v="5"/>
    <x v="1"/>
    <x v="1"/>
    <n v="12"/>
    <s v="Beans"/>
    <x v="2"/>
    <x v="8"/>
    <n v="46"/>
    <n v="114"/>
    <x v="10"/>
    <n v="30"/>
    <n v="20"/>
    <n v="80"/>
    <n v="35"/>
    <n v="88"/>
    <n v="34"/>
    <n v="26"/>
    <n v="11"/>
    <x v="1"/>
    <n v="1"/>
    <x v="2"/>
    <n v="0.40350877192982454"/>
  </r>
  <r>
    <x v="17"/>
    <n v="46"/>
    <x v="5"/>
    <x v="1"/>
    <x v="3"/>
    <n v="17"/>
    <s v="Beans"/>
    <x v="2"/>
    <x v="9"/>
    <n v="9"/>
    <n v="110"/>
    <x v="11"/>
    <n v="40"/>
    <n v="10"/>
    <n v="90"/>
    <n v="51"/>
    <n v="114"/>
    <n v="20"/>
    <n v="-1"/>
    <n v="6"/>
    <x v="1"/>
    <n v="1"/>
    <x v="2"/>
    <n v="8.1818181818181818E-2"/>
  </r>
  <r>
    <x v="14"/>
    <n v="43"/>
    <x v="5"/>
    <x v="1"/>
    <x v="0"/>
    <n v="13"/>
    <s v="Leaves"/>
    <x v="1"/>
    <x v="2"/>
    <n v="42"/>
    <n v="113"/>
    <x v="13"/>
    <n v="30"/>
    <n v="20"/>
    <n v="80"/>
    <n v="35"/>
    <n v="91"/>
    <n v="33"/>
    <n v="22"/>
    <n v="13"/>
    <x v="1"/>
    <n v="1"/>
    <x v="2"/>
    <n v="0.37168141592920356"/>
  </r>
  <r>
    <x v="67"/>
    <n v="33"/>
    <x v="5"/>
    <x v="1"/>
    <x v="2"/>
    <n v="9"/>
    <s v="Leaves"/>
    <x v="1"/>
    <x v="3"/>
    <n v="42"/>
    <n v="87"/>
    <x v="5"/>
    <n v="30"/>
    <n v="40"/>
    <n v="80"/>
    <n v="21"/>
    <n v="63"/>
    <n v="7"/>
    <n v="2"/>
    <n v="3"/>
    <x v="1"/>
    <n v="1"/>
    <x v="2"/>
    <n v="0.48275862068965519"/>
  </r>
  <r>
    <x v="9"/>
    <n v="49"/>
    <x v="5"/>
    <x v="1"/>
    <x v="3"/>
    <n v="44"/>
    <s v="Leaves"/>
    <x v="1"/>
    <x v="2"/>
    <n v="-6"/>
    <n v="126"/>
    <x v="8"/>
    <n v="30"/>
    <n v="0"/>
    <n v="80"/>
    <n v="73"/>
    <n v="166"/>
    <n v="46"/>
    <n v="-6"/>
    <n v="19"/>
    <x v="1"/>
    <n v="1"/>
    <x v="2"/>
    <n v="-4.7619047619047616E-2"/>
  </r>
  <r>
    <x v="30"/>
    <n v="55"/>
    <x v="5"/>
    <x v="1"/>
    <x v="3"/>
    <n v="49"/>
    <s v="Leaves"/>
    <x v="1"/>
    <x v="3"/>
    <n v="-4"/>
    <n v="140"/>
    <x v="14"/>
    <n v="40"/>
    <n v="-10"/>
    <n v="90"/>
    <n v="79"/>
    <n v="183"/>
    <n v="50"/>
    <n v="6"/>
    <n v="15"/>
    <x v="1"/>
    <n v="1"/>
    <x v="2"/>
    <n v="-2.8571428571428571E-2"/>
  </r>
  <r>
    <x v="89"/>
    <n v="39"/>
    <x v="0"/>
    <x v="0"/>
    <x v="0"/>
    <n v="12"/>
    <s v="Leaves"/>
    <x v="0"/>
    <x v="0"/>
    <n v="27"/>
    <n v="90"/>
    <x v="16"/>
    <n v="20"/>
    <n v="40"/>
    <n v="60"/>
    <n v="24"/>
    <n v="75"/>
    <n v="30"/>
    <n v="-13"/>
    <n v="19"/>
    <x v="0"/>
    <n v="1"/>
    <x v="0"/>
    <n v="0.3"/>
  </r>
  <r>
    <x v="64"/>
    <n v="39"/>
    <x v="0"/>
    <x v="0"/>
    <x v="3"/>
    <n v="12"/>
    <s v="Leaves"/>
    <x v="0"/>
    <x v="1"/>
    <n v="26"/>
    <n v="90"/>
    <x v="3"/>
    <n v="20"/>
    <n v="40"/>
    <n v="60"/>
    <n v="25"/>
    <n v="76"/>
    <n v="30"/>
    <n v="-14"/>
    <n v="19"/>
    <x v="0"/>
    <n v="1"/>
    <x v="0"/>
    <n v="0.28888888888888886"/>
  </r>
  <r>
    <x v="39"/>
    <n v="86"/>
    <x v="0"/>
    <x v="1"/>
    <x v="1"/>
    <n v="26"/>
    <s v="Beans"/>
    <x v="3"/>
    <x v="5"/>
    <n v="-26"/>
    <n v="109"/>
    <x v="17"/>
    <n v="110"/>
    <n v="10"/>
    <n v="150"/>
    <n v="49"/>
    <n v="161"/>
    <n v="-41"/>
    <n v="-36"/>
    <n v="-24"/>
    <x v="0"/>
    <n v="1"/>
    <x v="0"/>
    <n v="-0.23853211009174313"/>
  </r>
  <r>
    <x v="11"/>
    <n v="46"/>
    <x v="0"/>
    <x v="1"/>
    <x v="1"/>
    <n v="14"/>
    <s v="Beans"/>
    <x v="2"/>
    <x v="4"/>
    <n v="30"/>
    <n v="113"/>
    <x v="10"/>
    <n v="20"/>
    <n v="40"/>
    <n v="60"/>
    <n v="37"/>
    <n v="97"/>
    <n v="53"/>
    <n v="-10"/>
    <n v="26"/>
    <x v="0"/>
    <n v="1"/>
    <x v="0"/>
    <n v="0.26548672566371684"/>
  </r>
  <r>
    <x v="74"/>
    <n v="31"/>
    <x v="0"/>
    <x v="1"/>
    <x v="0"/>
    <n v="9"/>
    <s v="Beans"/>
    <x v="3"/>
    <x v="7"/>
    <n v="7"/>
    <n v="68"/>
    <x v="4"/>
    <n v="20"/>
    <n v="30"/>
    <n v="60"/>
    <n v="30"/>
    <n v="70"/>
    <n v="8"/>
    <n v="-23"/>
    <n v="11"/>
    <x v="0"/>
    <n v="1"/>
    <x v="0"/>
    <n v="0.10294117647058823"/>
  </r>
  <r>
    <x v="39"/>
    <n v="45"/>
    <x v="0"/>
    <x v="1"/>
    <x v="1"/>
    <n v="41"/>
    <s v="Beans"/>
    <x v="2"/>
    <x v="8"/>
    <n v="-6"/>
    <n v="109"/>
    <x v="17"/>
    <n v="20"/>
    <n v="10"/>
    <n v="60"/>
    <n v="70"/>
    <n v="156"/>
    <n v="49"/>
    <n v="-16"/>
    <n v="25"/>
    <x v="0"/>
    <n v="1"/>
    <x v="0"/>
    <n v="-5.5045871559633031E-2"/>
  </r>
  <r>
    <x v="15"/>
    <n v="32"/>
    <x v="0"/>
    <x v="1"/>
    <x v="3"/>
    <n v="8"/>
    <s v="Beans"/>
    <x v="2"/>
    <x v="9"/>
    <n v="28"/>
    <n v="79"/>
    <x v="8"/>
    <n v="20"/>
    <n v="40"/>
    <n v="60"/>
    <n v="19"/>
    <n v="59"/>
    <n v="19"/>
    <n v="-12"/>
    <n v="12"/>
    <x v="0"/>
    <n v="1"/>
    <x v="0"/>
    <n v="0.35443037974683544"/>
  </r>
  <r>
    <x v="39"/>
    <n v="31"/>
    <x v="0"/>
    <x v="1"/>
    <x v="1"/>
    <n v="9"/>
    <s v="Leaves"/>
    <x v="0"/>
    <x v="0"/>
    <n v="6"/>
    <n v="68"/>
    <x v="17"/>
    <n v="10"/>
    <n v="30"/>
    <n v="50"/>
    <n v="31"/>
    <n v="71"/>
    <n v="18"/>
    <n v="-24"/>
    <n v="21"/>
    <x v="0"/>
    <n v="1"/>
    <x v="0"/>
    <n v="8.8235294117647065E-2"/>
  </r>
  <r>
    <x v="54"/>
    <n v="39"/>
    <x v="0"/>
    <x v="1"/>
    <x v="0"/>
    <n v="12"/>
    <s v="Leaves"/>
    <x v="1"/>
    <x v="2"/>
    <n v="13"/>
    <n v="92"/>
    <x v="12"/>
    <n v="20"/>
    <n v="30"/>
    <n v="60"/>
    <n v="40"/>
    <n v="91"/>
    <n v="32"/>
    <n v="-17"/>
    <n v="19"/>
    <x v="0"/>
    <n v="1"/>
    <x v="0"/>
    <n v="0.14130434782608695"/>
  </r>
  <r>
    <x v="67"/>
    <n v="24"/>
    <x v="0"/>
    <x v="1"/>
    <x v="2"/>
    <n v="6"/>
    <s v="Leaves"/>
    <x v="1"/>
    <x v="3"/>
    <n v="18"/>
    <n v="60"/>
    <x v="5"/>
    <n v="20"/>
    <n v="40"/>
    <n v="60"/>
    <n v="18"/>
    <n v="48"/>
    <n v="0"/>
    <n v="-22"/>
    <n v="4"/>
    <x v="0"/>
    <n v="1"/>
    <x v="0"/>
    <n v="0.3"/>
  </r>
  <r>
    <x v="10"/>
    <n v="0"/>
    <x v="0"/>
    <x v="1"/>
    <x v="2"/>
    <n v="0"/>
    <s v="Leaves"/>
    <x v="1"/>
    <x v="3"/>
    <n v="32"/>
    <n v="43"/>
    <x v="9"/>
    <n v="0"/>
    <n v="40"/>
    <n v="40"/>
    <n v="11"/>
    <n v="11"/>
    <n v="3"/>
    <n v="-8"/>
    <n v="0"/>
    <x v="0"/>
    <n v="1"/>
    <x v="0"/>
    <n v="0.7441860465116279"/>
  </r>
  <r>
    <x v="15"/>
    <n v="45"/>
    <x v="0"/>
    <x v="1"/>
    <x v="3"/>
    <n v="41"/>
    <s v="Leaves"/>
    <x v="1"/>
    <x v="2"/>
    <n v="-6"/>
    <n v="109"/>
    <x v="8"/>
    <n v="10"/>
    <n v="20"/>
    <n v="50"/>
    <n v="70"/>
    <n v="156"/>
    <n v="59"/>
    <n v="-26"/>
    <n v="35"/>
    <x v="0"/>
    <n v="1"/>
    <x v="0"/>
    <n v="-5.5045871559633031E-2"/>
  </r>
  <r>
    <x v="32"/>
    <n v="60"/>
    <x v="0"/>
    <x v="1"/>
    <x v="3"/>
    <n v="54"/>
    <s v="Leaves"/>
    <x v="1"/>
    <x v="3"/>
    <n v="0"/>
    <n v="144"/>
    <x v="14"/>
    <n v="20"/>
    <n v="10"/>
    <n v="60"/>
    <n v="84"/>
    <n v="198"/>
    <n v="84"/>
    <n v="-10"/>
    <n v="40"/>
    <x v="0"/>
    <n v="1"/>
    <x v="0"/>
    <n v="0"/>
  </r>
  <r>
    <x v="90"/>
    <n v="32"/>
    <x v="1"/>
    <x v="0"/>
    <x v="0"/>
    <n v="8"/>
    <s v="Leaves"/>
    <x v="0"/>
    <x v="10"/>
    <n v="29"/>
    <n v="80"/>
    <x v="18"/>
    <n v="30"/>
    <n v="30"/>
    <n v="70"/>
    <n v="19"/>
    <n v="59"/>
    <n v="10"/>
    <n v="-1"/>
    <n v="2"/>
    <x v="0"/>
    <n v="1"/>
    <x v="1"/>
    <n v="0.36249999999999999"/>
  </r>
  <r>
    <x v="59"/>
    <n v="54"/>
    <x v="1"/>
    <x v="0"/>
    <x v="2"/>
    <n v="20"/>
    <s v="Leaves"/>
    <x v="0"/>
    <x v="0"/>
    <n v="13"/>
    <n v="121"/>
    <x v="2"/>
    <n v="40"/>
    <n v="10"/>
    <n v="80"/>
    <n v="54"/>
    <n v="128"/>
    <n v="41"/>
    <n v="3"/>
    <n v="14"/>
    <x v="0"/>
    <n v="1"/>
    <x v="1"/>
    <n v="0.10743801652892562"/>
  </r>
  <r>
    <x v="65"/>
    <n v="22"/>
    <x v="1"/>
    <x v="1"/>
    <x v="0"/>
    <n v="7"/>
    <s v="Beans"/>
    <x v="2"/>
    <x v="4"/>
    <n v="11"/>
    <n v="52"/>
    <x v="13"/>
    <n v="20"/>
    <n v="30"/>
    <n v="60"/>
    <n v="19"/>
    <n v="48"/>
    <n v="-8"/>
    <n v="-19"/>
    <n v="2"/>
    <x v="0"/>
    <n v="1"/>
    <x v="1"/>
    <n v="0.21153846153846154"/>
  </r>
  <r>
    <x v="39"/>
    <n v="35"/>
    <x v="1"/>
    <x v="1"/>
    <x v="1"/>
    <n v="11"/>
    <s v="Beans"/>
    <x v="2"/>
    <x v="4"/>
    <n v="8"/>
    <n v="82"/>
    <x v="17"/>
    <n v="20"/>
    <n v="20"/>
    <n v="60"/>
    <n v="39"/>
    <n v="85"/>
    <n v="22"/>
    <n v="-12"/>
    <n v="15"/>
    <x v="0"/>
    <n v="1"/>
    <x v="1"/>
    <n v="9.7560975609756101E-2"/>
  </r>
  <r>
    <x v="8"/>
    <n v="29"/>
    <x v="1"/>
    <x v="1"/>
    <x v="3"/>
    <n v="8"/>
    <s v="Beans"/>
    <x v="3"/>
    <x v="5"/>
    <n v="5"/>
    <n v="64"/>
    <x v="7"/>
    <n v="30"/>
    <n v="20"/>
    <n v="70"/>
    <n v="30"/>
    <n v="67"/>
    <n v="-6"/>
    <n v="-15"/>
    <n v="-1"/>
    <x v="0"/>
    <n v="1"/>
    <x v="1"/>
    <n v="7.8125E-2"/>
  </r>
  <r>
    <x v="46"/>
    <n v="29"/>
    <x v="1"/>
    <x v="1"/>
    <x v="0"/>
    <n v="8"/>
    <s v="Beans"/>
    <x v="3"/>
    <x v="7"/>
    <n v="5"/>
    <n v="64"/>
    <x v="4"/>
    <n v="20"/>
    <n v="20"/>
    <n v="60"/>
    <n v="30"/>
    <n v="67"/>
    <n v="4"/>
    <n v="-15"/>
    <n v="9"/>
    <x v="0"/>
    <n v="1"/>
    <x v="1"/>
    <n v="7.8125E-2"/>
  </r>
  <r>
    <x v="10"/>
    <n v="34"/>
    <x v="1"/>
    <x v="1"/>
    <x v="2"/>
    <n v="12"/>
    <s v="Beans"/>
    <x v="2"/>
    <x v="12"/>
    <n v="-3"/>
    <n v="76"/>
    <x v="9"/>
    <n v="30"/>
    <n v="0"/>
    <n v="70"/>
    <n v="45"/>
    <n v="91"/>
    <n v="6"/>
    <n v="-3"/>
    <n v="4"/>
    <x v="0"/>
    <n v="1"/>
    <x v="1"/>
    <n v="-3.9473684210526314E-2"/>
  </r>
  <r>
    <x v="7"/>
    <n v="32"/>
    <x v="1"/>
    <x v="1"/>
    <x v="1"/>
    <n v="8"/>
    <s v="Beans"/>
    <x v="2"/>
    <x v="8"/>
    <n v="29"/>
    <n v="80"/>
    <x v="6"/>
    <n v="20"/>
    <n v="30"/>
    <n v="60"/>
    <n v="19"/>
    <n v="59"/>
    <n v="20"/>
    <n v="-1"/>
    <n v="12"/>
    <x v="0"/>
    <n v="1"/>
    <x v="1"/>
    <n v="0.36249999999999999"/>
  </r>
  <r>
    <x v="8"/>
    <n v="0"/>
    <x v="1"/>
    <x v="1"/>
    <x v="3"/>
    <n v="0"/>
    <s v="Beans"/>
    <x v="2"/>
    <x v="9"/>
    <n v="31"/>
    <n v="43"/>
    <x v="7"/>
    <n v="0"/>
    <n v="30"/>
    <n v="40"/>
    <n v="12"/>
    <n v="12"/>
    <n v="3"/>
    <n v="1"/>
    <n v="0"/>
    <x v="0"/>
    <n v="1"/>
    <x v="1"/>
    <n v="0.72093023255813948"/>
  </r>
  <r>
    <x v="9"/>
    <n v="33"/>
    <x v="1"/>
    <x v="1"/>
    <x v="3"/>
    <n v="9"/>
    <s v="Beans"/>
    <x v="2"/>
    <x v="9"/>
    <n v="27"/>
    <n v="81"/>
    <x v="8"/>
    <n v="30"/>
    <n v="30"/>
    <n v="70"/>
    <n v="21"/>
    <n v="63"/>
    <n v="11"/>
    <n v="-3"/>
    <n v="3"/>
    <x v="0"/>
    <n v="1"/>
    <x v="1"/>
    <n v="0.33333333333333331"/>
  </r>
  <r>
    <x v="13"/>
    <n v="82"/>
    <x v="1"/>
    <x v="1"/>
    <x v="0"/>
    <n v="25"/>
    <s v="Leaves"/>
    <x v="0"/>
    <x v="0"/>
    <n v="-9"/>
    <n v="122"/>
    <x v="12"/>
    <n v="70"/>
    <n v="0"/>
    <n v="110"/>
    <n v="49"/>
    <n v="156"/>
    <n v="12"/>
    <n v="-9"/>
    <n v="12"/>
    <x v="0"/>
    <n v="1"/>
    <x v="1"/>
    <n v="-7.3770491803278687E-2"/>
  </r>
  <r>
    <x v="15"/>
    <n v="82"/>
    <x v="1"/>
    <x v="1"/>
    <x v="3"/>
    <n v="25"/>
    <s v="Leaves"/>
    <x v="0"/>
    <x v="1"/>
    <n v="-8"/>
    <n v="122"/>
    <x v="8"/>
    <n v="70"/>
    <n v="0"/>
    <n v="110"/>
    <n v="48"/>
    <n v="155"/>
    <n v="12"/>
    <n v="-8"/>
    <n v="12"/>
    <x v="0"/>
    <n v="1"/>
    <x v="1"/>
    <n v="-6.5573770491803282E-2"/>
  </r>
  <r>
    <x v="40"/>
    <n v="35"/>
    <x v="1"/>
    <x v="1"/>
    <x v="0"/>
    <n v="11"/>
    <s v="Leaves"/>
    <x v="1"/>
    <x v="2"/>
    <n v="9"/>
    <n v="82"/>
    <x v="12"/>
    <n v="20"/>
    <n v="10"/>
    <n v="60"/>
    <n v="38"/>
    <n v="84"/>
    <n v="22"/>
    <n v="-1"/>
    <n v="15"/>
    <x v="0"/>
    <n v="1"/>
    <x v="1"/>
    <n v="0.10975609756097561"/>
  </r>
  <r>
    <x v="54"/>
    <n v="34"/>
    <x v="1"/>
    <x v="1"/>
    <x v="0"/>
    <n v="12"/>
    <s v="Leaves"/>
    <x v="1"/>
    <x v="11"/>
    <n v="-3"/>
    <n v="76"/>
    <x v="12"/>
    <n v="20"/>
    <n v="0"/>
    <n v="60"/>
    <n v="45"/>
    <n v="91"/>
    <n v="16"/>
    <n v="-3"/>
    <n v="14"/>
    <x v="0"/>
    <n v="1"/>
    <x v="1"/>
    <n v="-3.9473684210526314E-2"/>
  </r>
  <r>
    <x v="26"/>
    <n v="33"/>
    <x v="1"/>
    <x v="1"/>
    <x v="0"/>
    <n v="12"/>
    <s v="Leaves"/>
    <x v="1"/>
    <x v="3"/>
    <n v="-4"/>
    <n v="74"/>
    <x v="12"/>
    <n v="20"/>
    <n v="0"/>
    <n v="60"/>
    <n v="45"/>
    <n v="90"/>
    <n v="14"/>
    <n v="-4"/>
    <n v="13"/>
    <x v="0"/>
    <n v="1"/>
    <x v="1"/>
    <n v="-5.4054054054054057E-2"/>
  </r>
  <r>
    <x v="10"/>
    <n v="0"/>
    <x v="1"/>
    <x v="1"/>
    <x v="2"/>
    <n v="0"/>
    <s v="Leaves"/>
    <x v="1"/>
    <x v="3"/>
    <n v="32"/>
    <n v="43"/>
    <x v="9"/>
    <n v="0"/>
    <n v="30"/>
    <n v="40"/>
    <n v="11"/>
    <n v="11"/>
    <n v="3"/>
    <n v="2"/>
    <n v="0"/>
    <x v="0"/>
    <n v="1"/>
    <x v="1"/>
    <n v="0.7441860465116279"/>
  </r>
  <r>
    <x v="9"/>
    <n v="44"/>
    <x v="1"/>
    <x v="1"/>
    <x v="3"/>
    <n v="40"/>
    <s v="Leaves"/>
    <x v="1"/>
    <x v="2"/>
    <n v="-7"/>
    <n v="106"/>
    <x v="8"/>
    <n v="30"/>
    <n v="-10"/>
    <n v="70"/>
    <n v="69"/>
    <n v="153"/>
    <n v="36"/>
    <n v="3"/>
    <n v="14"/>
    <x v="0"/>
    <n v="1"/>
    <x v="1"/>
    <n v="-6.6037735849056603E-2"/>
  </r>
  <r>
    <x v="90"/>
    <n v="29"/>
    <x v="2"/>
    <x v="0"/>
    <x v="0"/>
    <n v="8"/>
    <s v="Leaves"/>
    <x v="0"/>
    <x v="10"/>
    <n v="25"/>
    <n v="73"/>
    <x v="18"/>
    <n v="20"/>
    <n v="30"/>
    <n v="60"/>
    <n v="19"/>
    <n v="56"/>
    <n v="13"/>
    <n v="-5"/>
    <n v="9"/>
    <x v="0"/>
    <n v="1"/>
    <x v="2"/>
    <n v="0.34246575342465752"/>
  </r>
  <r>
    <x v="87"/>
    <n v="33"/>
    <x v="2"/>
    <x v="0"/>
    <x v="0"/>
    <n v="9"/>
    <s v="Leaves"/>
    <x v="0"/>
    <x v="0"/>
    <n v="29"/>
    <n v="82"/>
    <x v="18"/>
    <n v="30"/>
    <n v="30"/>
    <n v="70"/>
    <n v="20"/>
    <n v="62"/>
    <n v="12"/>
    <n v="-1"/>
    <n v="3"/>
    <x v="0"/>
    <n v="1"/>
    <x v="2"/>
    <n v="0.35365853658536583"/>
  </r>
  <r>
    <x v="63"/>
    <n v="46"/>
    <x v="2"/>
    <x v="0"/>
    <x v="2"/>
    <n v="17"/>
    <s v="Leaves"/>
    <x v="0"/>
    <x v="0"/>
    <n v="7"/>
    <n v="103"/>
    <x v="15"/>
    <n v="30"/>
    <n v="10"/>
    <n v="70"/>
    <n v="50"/>
    <n v="113"/>
    <n v="33"/>
    <n v="-3"/>
    <n v="16"/>
    <x v="0"/>
    <n v="1"/>
    <x v="2"/>
    <n v="6.7961165048543687E-2"/>
  </r>
  <r>
    <x v="91"/>
    <n v="30"/>
    <x v="2"/>
    <x v="0"/>
    <x v="2"/>
    <n v="8"/>
    <s v="Leaves"/>
    <x v="1"/>
    <x v="2"/>
    <n v="26"/>
    <n v="75"/>
    <x v="2"/>
    <n v="30"/>
    <n v="30"/>
    <n v="70"/>
    <n v="19"/>
    <n v="57"/>
    <n v="5"/>
    <n v="-4"/>
    <n v="0"/>
    <x v="0"/>
    <n v="1"/>
    <x v="2"/>
    <n v="0.34666666666666668"/>
  </r>
  <r>
    <x v="84"/>
    <n v="29"/>
    <x v="2"/>
    <x v="0"/>
    <x v="2"/>
    <n v="8"/>
    <s v="Leaves"/>
    <x v="1"/>
    <x v="3"/>
    <n v="25"/>
    <n v="73"/>
    <x v="15"/>
    <n v="30"/>
    <n v="30"/>
    <n v="70"/>
    <n v="19"/>
    <n v="56"/>
    <n v="3"/>
    <n v="-5"/>
    <n v="-1"/>
    <x v="0"/>
    <n v="1"/>
    <x v="2"/>
    <n v="0.34246575342465752"/>
  </r>
  <r>
    <x v="14"/>
    <n v="24"/>
    <x v="2"/>
    <x v="1"/>
    <x v="0"/>
    <n v="7"/>
    <s v="Beans"/>
    <x v="2"/>
    <x v="4"/>
    <n v="13"/>
    <n v="56"/>
    <x v="13"/>
    <n v="30"/>
    <n v="30"/>
    <n v="70"/>
    <n v="19"/>
    <n v="50"/>
    <n v="-14"/>
    <n v="-17"/>
    <n v="-6"/>
    <x v="0"/>
    <n v="1"/>
    <x v="2"/>
    <n v="0.23214285714285715"/>
  </r>
  <r>
    <x v="48"/>
    <n v="0"/>
    <x v="2"/>
    <x v="1"/>
    <x v="3"/>
    <n v="0"/>
    <s v="Beans"/>
    <x v="2"/>
    <x v="9"/>
    <n v="31"/>
    <n v="43"/>
    <x v="7"/>
    <n v="0"/>
    <n v="30"/>
    <n v="40"/>
    <n v="12"/>
    <n v="12"/>
    <n v="3"/>
    <n v="1"/>
    <n v="0"/>
    <x v="0"/>
    <n v="1"/>
    <x v="2"/>
    <n v="0.72093023255813948"/>
  </r>
  <r>
    <x v="9"/>
    <n v="31"/>
    <x v="2"/>
    <x v="1"/>
    <x v="3"/>
    <n v="8"/>
    <s v="Beans"/>
    <x v="2"/>
    <x v="9"/>
    <n v="26"/>
    <n v="77"/>
    <x v="8"/>
    <n v="30"/>
    <n v="30"/>
    <n v="70"/>
    <n v="20"/>
    <n v="59"/>
    <n v="7"/>
    <n v="-4"/>
    <n v="1"/>
    <x v="0"/>
    <n v="1"/>
    <x v="2"/>
    <n v="0.33766233766233766"/>
  </r>
  <r>
    <x v="65"/>
    <n v="34"/>
    <x v="2"/>
    <x v="1"/>
    <x v="0"/>
    <n v="9"/>
    <s v="Leaves"/>
    <x v="0"/>
    <x v="0"/>
    <n v="30"/>
    <n v="85"/>
    <x v="13"/>
    <n v="30"/>
    <n v="30"/>
    <n v="70"/>
    <n v="21"/>
    <n v="64"/>
    <n v="15"/>
    <n v="0"/>
    <n v="4"/>
    <x v="0"/>
    <n v="1"/>
    <x v="2"/>
    <n v="0.35294117647058826"/>
  </r>
  <r>
    <x v="10"/>
    <n v="39"/>
    <x v="2"/>
    <x v="1"/>
    <x v="2"/>
    <n v="14"/>
    <s v="Leaves"/>
    <x v="0"/>
    <x v="0"/>
    <n v="2"/>
    <n v="88"/>
    <x v="9"/>
    <n v="20"/>
    <n v="10"/>
    <n v="60"/>
    <n v="47"/>
    <n v="100"/>
    <n v="28"/>
    <n v="-8"/>
    <n v="19"/>
    <x v="0"/>
    <n v="1"/>
    <x v="2"/>
    <n v="2.2727272727272728E-2"/>
  </r>
  <r>
    <x v="39"/>
    <n v="31"/>
    <x v="2"/>
    <x v="1"/>
    <x v="1"/>
    <n v="9"/>
    <s v="Leaves"/>
    <x v="0"/>
    <x v="0"/>
    <n v="7"/>
    <n v="69"/>
    <x v="17"/>
    <n v="20"/>
    <n v="20"/>
    <n v="60"/>
    <n v="31"/>
    <n v="71"/>
    <n v="9"/>
    <n v="-13"/>
    <n v="11"/>
    <x v="0"/>
    <n v="1"/>
    <x v="2"/>
    <n v="0.10144927536231885"/>
  </r>
  <r>
    <x v="13"/>
    <n v="38"/>
    <x v="2"/>
    <x v="1"/>
    <x v="0"/>
    <n v="12"/>
    <s v="Leaves"/>
    <x v="1"/>
    <x v="2"/>
    <n v="11"/>
    <n v="89"/>
    <x v="12"/>
    <n v="30"/>
    <n v="10"/>
    <n v="70"/>
    <n v="40"/>
    <n v="90"/>
    <n v="19"/>
    <n v="1"/>
    <n v="8"/>
    <x v="0"/>
    <n v="1"/>
    <x v="2"/>
    <n v="0.12359550561797752"/>
  </r>
  <r>
    <x v="54"/>
    <n v="39"/>
    <x v="2"/>
    <x v="1"/>
    <x v="0"/>
    <n v="14"/>
    <s v="Leaves"/>
    <x v="1"/>
    <x v="3"/>
    <n v="2"/>
    <n v="88"/>
    <x v="12"/>
    <n v="30"/>
    <n v="0"/>
    <n v="70"/>
    <n v="47"/>
    <n v="100"/>
    <n v="18"/>
    <n v="2"/>
    <n v="9"/>
    <x v="0"/>
    <n v="1"/>
    <x v="2"/>
    <n v="2.2727272727272728E-2"/>
  </r>
  <r>
    <x v="10"/>
    <n v="0"/>
    <x v="2"/>
    <x v="1"/>
    <x v="2"/>
    <n v="0"/>
    <s v="Leaves"/>
    <x v="1"/>
    <x v="3"/>
    <n v="32"/>
    <n v="43"/>
    <x v="9"/>
    <n v="0"/>
    <n v="30"/>
    <n v="40"/>
    <n v="11"/>
    <n v="11"/>
    <n v="3"/>
    <n v="2"/>
    <n v="0"/>
    <x v="0"/>
    <n v="1"/>
    <x v="2"/>
    <n v="0.7441860465116279"/>
  </r>
  <r>
    <x v="30"/>
    <n v="41"/>
    <x v="2"/>
    <x v="1"/>
    <x v="3"/>
    <n v="12"/>
    <s v="Leaves"/>
    <x v="1"/>
    <x v="2"/>
    <n v="30"/>
    <n v="107"/>
    <x v="14"/>
    <n v="30"/>
    <n v="20"/>
    <n v="70"/>
    <n v="36"/>
    <n v="89"/>
    <n v="37"/>
    <n v="10"/>
    <n v="11"/>
    <x v="0"/>
    <n v="1"/>
    <x v="2"/>
    <n v="0.28037383177570091"/>
  </r>
  <r>
    <x v="15"/>
    <n v="38"/>
    <x v="2"/>
    <x v="1"/>
    <x v="3"/>
    <n v="12"/>
    <s v="Leaves"/>
    <x v="1"/>
    <x v="11"/>
    <n v="12"/>
    <n v="89"/>
    <x v="8"/>
    <n v="20"/>
    <n v="10"/>
    <n v="60"/>
    <n v="39"/>
    <n v="89"/>
    <n v="29"/>
    <n v="2"/>
    <n v="18"/>
    <x v="0"/>
    <n v="1"/>
    <x v="2"/>
    <n v="0.1348314606741573"/>
  </r>
  <r>
    <x v="30"/>
    <n v="43"/>
    <x v="2"/>
    <x v="1"/>
    <x v="3"/>
    <n v="13"/>
    <s v="Leaves"/>
    <x v="1"/>
    <x v="11"/>
    <n v="28"/>
    <n v="106"/>
    <x v="14"/>
    <n v="30"/>
    <n v="20"/>
    <n v="70"/>
    <n v="35"/>
    <n v="91"/>
    <n v="36"/>
    <n v="8"/>
    <n v="13"/>
    <x v="0"/>
    <n v="1"/>
    <x v="2"/>
    <n v="0.26415094339622641"/>
  </r>
  <r>
    <x v="82"/>
    <n v="39"/>
    <x v="3"/>
    <x v="0"/>
    <x v="0"/>
    <n v="12"/>
    <s v="Leaves"/>
    <x v="0"/>
    <x v="0"/>
    <n v="40"/>
    <n v="96"/>
    <x v="16"/>
    <n v="20"/>
    <n v="40"/>
    <n v="60"/>
    <n v="24"/>
    <n v="75"/>
    <n v="36"/>
    <n v="0"/>
    <n v="19"/>
    <x v="1"/>
    <n v="1"/>
    <x v="0"/>
    <n v="0.41666666666666669"/>
  </r>
  <r>
    <x v="92"/>
    <n v="39"/>
    <x v="3"/>
    <x v="0"/>
    <x v="3"/>
    <n v="12"/>
    <s v="Leaves"/>
    <x v="0"/>
    <x v="1"/>
    <n v="39"/>
    <n v="96"/>
    <x v="3"/>
    <n v="20"/>
    <n v="40"/>
    <n v="60"/>
    <n v="25"/>
    <n v="76"/>
    <n v="36"/>
    <n v="-1"/>
    <n v="19"/>
    <x v="1"/>
    <n v="1"/>
    <x v="0"/>
    <n v="0.40625"/>
  </r>
  <r>
    <x v="39"/>
    <n v="86"/>
    <x v="3"/>
    <x v="1"/>
    <x v="1"/>
    <n v="26"/>
    <s v="Beans"/>
    <x v="3"/>
    <x v="5"/>
    <n v="-39"/>
    <n v="116"/>
    <x v="17"/>
    <n v="110"/>
    <n v="10"/>
    <n v="150"/>
    <n v="49"/>
    <n v="161"/>
    <n v="-34"/>
    <n v="-49"/>
    <n v="-24"/>
    <x v="1"/>
    <n v="1"/>
    <x v="0"/>
    <n v="-0.33620689655172414"/>
  </r>
  <r>
    <x v="11"/>
    <n v="46"/>
    <x v="3"/>
    <x v="1"/>
    <x v="1"/>
    <n v="14"/>
    <s v="Beans"/>
    <x v="2"/>
    <x v="4"/>
    <n v="45"/>
    <n v="120"/>
    <x v="10"/>
    <n v="20"/>
    <n v="40"/>
    <n v="60"/>
    <n v="37"/>
    <n v="97"/>
    <n v="60"/>
    <n v="5"/>
    <n v="26"/>
    <x v="1"/>
    <n v="1"/>
    <x v="0"/>
    <n v="0.375"/>
  </r>
  <r>
    <x v="74"/>
    <n v="31"/>
    <x v="3"/>
    <x v="1"/>
    <x v="0"/>
    <n v="9"/>
    <s v="Beans"/>
    <x v="3"/>
    <x v="7"/>
    <n v="10"/>
    <n v="72"/>
    <x v="4"/>
    <n v="20"/>
    <n v="30"/>
    <n v="60"/>
    <n v="30"/>
    <n v="70"/>
    <n v="12"/>
    <n v="-20"/>
    <n v="11"/>
    <x v="1"/>
    <n v="1"/>
    <x v="0"/>
    <n v="0.1388888888888889"/>
  </r>
  <r>
    <x v="39"/>
    <n v="45"/>
    <x v="3"/>
    <x v="1"/>
    <x v="1"/>
    <n v="41"/>
    <s v="Beans"/>
    <x v="2"/>
    <x v="8"/>
    <n v="-9"/>
    <n v="116"/>
    <x v="17"/>
    <n v="20"/>
    <n v="10"/>
    <n v="60"/>
    <n v="70"/>
    <n v="156"/>
    <n v="56"/>
    <n v="-19"/>
    <n v="25"/>
    <x v="1"/>
    <n v="1"/>
    <x v="0"/>
    <n v="-7.7586206896551727E-2"/>
  </r>
  <r>
    <x v="9"/>
    <n v="32"/>
    <x v="3"/>
    <x v="1"/>
    <x v="3"/>
    <n v="8"/>
    <s v="Beans"/>
    <x v="2"/>
    <x v="9"/>
    <n v="42"/>
    <n v="84"/>
    <x v="8"/>
    <n v="20"/>
    <n v="40"/>
    <n v="60"/>
    <n v="19"/>
    <n v="59"/>
    <n v="24"/>
    <n v="2"/>
    <n v="12"/>
    <x v="1"/>
    <n v="1"/>
    <x v="0"/>
    <n v="0.5"/>
  </r>
  <r>
    <x v="39"/>
    <n v="31"/>
    <x v="3"/>
    <x v="1"/>
    <x v="1"/>
    <n v="9"/>
    <s v="Leaves"/>
    <x v="0"/>
    <x v="0"/>
    <n v="9"/>
    <n v="72"/>
    <x v="17"/>
    <n v="10"/>
    <n v="30"/>
    <n v="50"/>
    <n v="31"/>
    <n v="71"/>
    <n v="22"/>
    <n v="-21"/>
    <n v="21"/>
    <x v="1"/>
    <n v="1"/>
    <x v="0"/>
    <n v="0.125"/>
  </r>
  <r>
    <x v="26"/>
    <n v="39"/>
    <x v="3"/>
    <x v="1"/>
    <x v="0"/>
    <n v="12"/>
    <s v="Leaves"/>
    <x v="1"/>
    <x v="2"/>
    <n v="19"/>
    <n v="98"/>
    <x v="12"/>
    <n v="20"/>
    <n v="30"/>
    <n v="60"/>
    <n v="40"/>
    <n v="91"/>
    <n v="38"/>
    <n v="-11"/>
    <n v="19"/>
    <x v="1"/>
    <n v="1"/>
    <x v="0"/>
    <n v="0.19387755102040816"/>
  </r>
  <r>
    <x v="31"/>
    <n v="24"/>
    <x v="3"/>
    <x v="1"/>
    <x v="2"/>
    <n v="6"/>
    <s v="Leaves"/>
    <x v="1"/>
    <x v="3"/>
    <n v="27"/>
    <n v="64"/>
    <x v="5"/>
    <n v="20"/>
    <n v="40"/>
    <n v="60"/>
    <n v="18"/>
    <n v="48"/>
    <n v="4"/>
    <n v="-13"/>
    <n v="4"/>
    <x v="1"/>
    <n v="1"/>
    <x v="0"/>
    <n v="0.421875"/>
  </r>
  <r>
    <x v="10"/>
    <n v="0"/>
    <x v="3"/>
    <x v="1"/>
    <x v="2"/>
    <n v="0"/>
    <s v="Leaves"/>
    <x v="1"/>
    <x v="3"/>
    <n v="47"/>
    <n v="46"/>
    <x v="9"/>
    <n v="0"/>
    <n v="40"/>
    <n v="40"/>
    <n v="11"/>
    <n v="11"/>
    <n v="6"/>
    <n v="7"/>
    <n v="0"/>
    <x v="1"/>
    <n v="1"/>
    <x v="0"/>
    <n v="1.0217391304347827"/>
  </r>
  <r>
    <x v="9"/>
    <n v="45"/>
    <x v="3"/>
    <x v="1"/>
    <x v="3"/>
    <n v="41"/>
    <s v="Leaves"/>
    <x v="1"/>
    <x v="2"/>
    <n v="-9"/>
    <n v="116"/>
    <x v="8"/>
    <n v="10"/>
    <n v="20"/>
    <n v="50"/>
    <n v="70"/>
    <n v="156"/>
    <n v="66"/>
    <n v="-29"/>
    <n v="35"/>
    <x v="1"/>
    <n v="1"/>
    <x v="0"/>
    <n v="-7.7586206896551727E-2"/>
  </r>
  <r>
    <x v="32"/>
    <n v="60"/>
    <x v="3"/>
    <x v="1"/>
    <x v="3"/>
    <n v="54"/>
    <s v="Leaves"/>
    <x v="1"/>
    <x v="3"/>
    <n v="0"/>
    <n v="153"/>
    <x v="14"/>
    <n v="20"/>
    <n v="10"/>
    <n v="60"/>
    <n v="84"/>
    <n v="198"/>
    <n v="93"/>
    <n v="-10"/>
    <n v="40"/>
    <x v="1"/>
    <n v="1"/>
    <x v="0"/>
    <n v="0"/>
  </r>
  <r>
    <x v="93"/>
    <n v="32"/>
    <x v="4"/>
    <x v="0"/>
    <x v="0"/>
    <n v="8"/>
    <s v="Leaves"/>
    <x v="0"/>
    <x v="10"/>
    <n v="43"/>
    <n v="85"/>
    <x v="18"/>
    <n v="30"/>
    <n v="30"/>
    <n v="70"/>
    <n v="19"/>
    <n v="59"/>
    <n v="15"/>
    <n v="13"/>
    <n v="2"/>
    <x v="1"/>
    <n v="1"/>
    <x v="1"/>
    <n v="0.50588235294117645"/>
  </r>
  <r>
    <x v="35"/>
    <n v="54"/>
    <x v="4"/>
    <x v="0"/>
    <x v="2"/>
    <n v="20"/>
    <s v="Leaves"/>
    <x v="0"/>
    <x v="0"/>
    <n v="19"/>
    <n v="129"/>
    <x v="2"/>
    <n v="40"/>
    <n v="10"/>
    <n v="80"/>
    <n v="54"/>
    <n v="128"/>
    <n v="49"/>
    <n v="9"/>
    <n v="14"/>
    <x v="1"/>
    <n v="1"/>
    <x v="1"/>
    <n v="0.14728682170542637"/>
  </r>
  <r>
    <x v="41"/>
    <n v="22"/>
    <x v="4"/>
    <x v="1"/>
    <x v="0"/>
    <n v="7"/>
    <s v="Beans"/>
    <x v="2"/>
    <x v="4"/>
    <n v="16"/>
    <n v="55"/>
    <x v="13"/>
    <n v="20"/>
    <n v="30"/>
    <n v="60"/>
    <n v="19"/>
    <n v="48"/>
    <n v="-5"/>
    <n v="-14"/>
    <n v="2"/>
    <x v="1"/>
    <n v="1"/>
    <x v="1"/>
    <n v="0.29090909090909089"/>
  </r>
  <r>
    <x v="39"/>
    <n v="35"/>
    <x v="4"/>
    <x v="1"/>
    <x v="1"/>
    <n v="11"/>
    <s v="Beans"/>
    <x v="2"/>
    <x v="4"/>
    <n v="12"/>
    <n v="87"/>
    <x v="17"/>
    <n v="20"/>
    <n v="20"/>
    <n v="60"/>
    <n v="39"/>
    <n v="85"/>
    <n v="27"/>
    <n v="-8"/>
    <n v="15"/>
    <x v="1"/>
    <n v="1"/>
    <x v="1"/>
    <n v="0.13793103448275862"/>
  </r>
  <r>
    <x v="48"/>
    <n v="29"/>
    <x v="4"/>
    <x v="1"/>
    <x v="3"/>
    <n v="8"/>
    <s v="Beans"/>
    <x v="3"/>
    <x v="5"/>
    <n v="7"/>
    <n v="68"/>
    <x v="7"/>
    <n v="30"/>
    <n v="20"/>
    <n v="70"/>
    <n v="30"/>
    <n v="67"/>
    <n v="-2"/>
    <n v="-13"/>
    <n v="-1"/>
    <x v="1"/>
    <n v="1"/>
    <x v="1"/>
    <n v="0.10294117647058823"/>
  </r>
  <r>
    <x v="74"/>
    <n v="29"/>
    <x v="4"/>
    <x v="1"/>
    <x v="0"/>
    <n v="8"/>
    <s v="Beans"/>
    <x v="3"/>
    <x v="7"/>
    <n v="7"/>
    <n v="68"/>
    <x v="4"/>
    <n v="20"/>
    <n v="20"/>
    <n v="60"/>
    <n v="30"/>
    <n v="67"/>
    <n v="8"/>
    <n v="-13"/>
    <n v="9"/>
    <x v="1"/>
    <n v="1"/>
    <x v="1"/>
    <n v="0.10294117647058823"/>
  </r>
  <r>
    <x v="10"/>
    <n v="34"/>
    <x v="4"/>
    <x v="1"/>
    <x v="2"/>
    <n v="12"/>
    <s v="Beans"/>
    <x v="2"/>
    <x v="12"/>
    <n v="-4"/>
    <n v="81"/>
    <x v="9"/>
    <n v="30"/>
    <n v="0"/>
    <n v="70"/>
    <n v="45"/>
    <n v="91"/>
    <n v="11"/>
    <n v="-4"/>
    <n v="4"/>
    <x v="1"/>
    <n v="1"/>
    <x v="1"/>
    <n v="-4.9382716049382713E-2"/>
  </r>
  <r>
    <x v="28"/>
    <n v="32"/>
    <x v="4"/>
    <x v="1"/>
    <x v="1"/>
    <n v="8"/>
    <s v="Beans"/>
    <x v="2"/>
    <x v="8"/>
    <n v="43"/>
    <n v="85"/>
    <x v="6"/>
    <n v="20"/>
    <n v="30"/>
    <n v="60"/>
    <n v="19"/>
    <n v="59"/>
    <n v="25"/>
    <n v="13"/>
    <n v="12"/>
    <x v="1"/>
    <n v="1"/>
    <x v="1"/>
    <n v="0.50588235294117645"/>
  </r>
  <r>
    <x v="8"/>
    <n v="0"/>
    <x v="4"/>
    <x v="1"/>
    <x v="3"/>
    <n v="0"/>
    <s v="Beans"/>
    <x v="2"/>
    <x v="9"/>
    <n v="46"/>
    <n v="46"/>
    <x v="7"/>
    <n v="0"/>
    <n v="30"/>
    <n v="40"/>
    <n v="12"/>
    <n v="12"/>
    <n v="6"/>
    <n v="16"/>
    <n v="0"/>
    <x v="1"/>
    <n v="1"/>
    <x v="1"/>
    <n v="1"/>
  </r>
  <r>
    <x v="9"/>
    <n v="33"/>
    <x v="4"/>
    <x v="1"/>
    <x v="3"/>
    <n v="9"/>
    <s v="Beans"/>
    <x v="2"/>
    <x v="9"/>
    <n v="40"/>
    <n v="86"/>
    <x v="8"/>
    <n v="30"/>
    <n v="30"/>
    <n v="70"/>
    <n v="21"/>
    <n v="63"/>
    <n v="16"/>
    <n v="10"/>
    <n v="3"/>
    <x v="1"/>
    <n v="1"/>
    <x v="1"/>
    <n v="0.46511627906976744"/>
  </r>
  <r>
    <x v="26"/>
    <n v="82"/>
    <x v="4"/>
    <x v="1"/>
    <x v="0"/>
    <n v="25"/>
    <s v="Leaves"/>
    <x v="0"/>
    <x v="0"/>
    <n v="-13"/>
    <n v="130"/>
    <x v="12"/>
    <n v="70"/>
    <n v="0"/>
    <n v="110"/>
    <n v="49"/>
    <n v="156"/>
    <n v="20"/>
    <n v="-13"/>
    <n v="12"/>
    <x v="1"/>
    <n v="1"/>
    <x v="1"/>
    <n v="-0.1"/>
  </r>
  <r>
    <x v="9"/>
    <n v="82"/>
    <x v="4"/>
    <x v="1"/>
    <x v="3"/>
    <n v="25"/>
    <s v="Leaves"/>
    <x v="0"/>
    <x v="1"/>
    <n v="-12"/>
    <n v="130"/>
    <x v="8"/>
    <n v="70"/>
    <n v="0"/>
    <n v="110"/>
    <n v="48"/>
    <n v="155"/>
    <n v="20"/>
    <n v="-12"/>
    <n v="12"/>
    <x v="1"/>
    <n v="1"/>
    <x v="1"/>
    <n v="-9.2307692307692313E-2"/>
  </r>
  <r>
    <x v="54"/>
    <n v="35"/>
    <x v="4"/>
    <x v="1"/>
    <x v="0"/>
    <n v="11"/>
    <s v="Leaves"/>
    <x v="1"/>
    <x v="2"/>
    <n v="13"/>
    <n v="87"/>
    <x v="12"/>
    <n v="20"/>
    <n v="10"/>
    <n v="60"/>
    <n v="38"/>
    <n v="84"/>
    <n v="27"/>
    <n v="3"/>
    <n v="15"/>
    <x v="1"/>
    <n v="1"/>
    <x v="1"/>
    <n v="0.14942528735632185"/>
  </r>
  <r>
    <x v="13"/>
    <n v="34"/>
    <x v="4"/>
    <x v="1"/>
    <x v="0"/>
    <n v="12"/>
    <s v="Leaves"/>
    <x v="1"/>
    <x v="11"/>
    <n v="-4"/>
    <n v="81"/>
    <x v="12"/>
    <n v="20"/>
    <n v="0"/>
    <n v="60"/>
    <n v="45"/>
    <n v="91"/>
    <n v="21"/>
    <n v="-4"/>
    <n v="14"/>
    <x v="1"/>
    <n v="1"/>
    <x v="1"/>
    <n v="-4.9382716049382713E-2"/>
  </r>
  <r>
    <x v="26"/>
    <n v="33"/>
    <x v="4"/>
    <x v="1"/>
    <x v="0"/>
    <n v="12"/>
    <s v="Leaves"/>
    <x v="1"/>
    <x v="3"/>
    <n v="-6"/>
    <n v="79"/>
    <x v="12"/>
    <n v="20"/>
    <n v="0"/>
    <n v="60"/>
    <n v="45"/>
    <n v="90"/>
    <n v="19"/>
    <n v="-6"/>
    <n v="13"/>
    <x v="1"/>
    <n v="1"/>
    <x v="1"/>
    <n v="-7.5949367088607597E-2"/>
  </r>
  <r>
    <x v="10"/>
    <n v="0"/>
    <x v="4"/>
    <x v="1"/>
    <x v="2"/>
    <n v="0"/>
    <s v="Leaves"/>
    <x v="1"/>
    <x v="3"/>
    <n v="47"/>
    <n v="46"/>
    <x v="9"/>
    <n v="0"/>
    <n v="30"/>
    <n v="40"/>
    <n v="11"/>
    <n v="11"/>
    <n v="6"/>
    <n v="17"/>
    <n v="0"/>
    <x v="1"/>
    <n v="1"/>
    <x v="1"/>
    <n v="1.0217391304347827"/>
  </r>
  <r>
    <x v="9"/>
    <n v="44"/>
    <x v="4"/>
    <x v="1"/>
    <x v="3"/>
    <n v="40"/>
    <s v="Leaves"/>
    <x v="1"/>
    <x v="2"/>
    <n v="-10"/>
    <n v="113"/>
    <x v="8"/>
    <n v="30"/>
    <n v="-10"/>
    <n v="70"/>
    <n v="69"/>
    <n v="153"/>
    <n v="43"/>
    <n v="0"/>
    <n v="14"/>
    <x v="1"/>
    <n v="1"/>
    <x v="1"/>
    <n v="-8.8495575221238937E-2"/>
  </r>
  <r>
    <x v="69"/>
    <n v="29"/>
    <x v="5"/>
    <x v="0"/>
    <x v="0"/>
    <n v="8"/>
    <s v="Leaves"/>
    <x v="0"/>
    <x v="10"/>
    <n v="37"/>
    <n v="78"/>
    <x v="18"/>
    <n v="20"/>
    <n v="30"/>
    <n v="60"/>
    <n v="19"/>
    <n v="56"/>
    <n v="18"/>
    <n v="7"/>
    <n v="9"/>
    <x v="1"/>
    <n v="1"/>
    <x v="2"/>
    <n v="0.47435897435897434"/>
  </r>
  <r>
    <x v="93"/>
    <n v="33"/>
    <x v="5"/>
    <x v="0"/>
    <x v="0"/>
    <n v="9"/>
    <s v="Leaves"/>
    <x v="0"/>
    <x v="0"/>
    <n v="43"/>
    <n v="87"/>
    <x v="18"/>
    <n v="30"/>
    <n v="30"/>
    <n v="70"/>
    <n v="20"/>
    <n v="62"/>
    <n v="17"/>
    <n v="13"/>
    <n v="3"/>
    <x v="1"/>
    <n v="1"/>
    <x v="2"/>
    <n v="0.4942528735632184"/>
  </r>
  <r>
    <x v="20"/>
    <n v="46"/>
    <x v="5"/>
    <x v="0"/>
    <x v="2"/>
    <n v="17"/>
    <s v="Leaves"/>
    <x v="0"/>
    <x v="0"/>
    <n v="10"/>
    <n v="110"/>
    <x v="15"/>
    <n v="30"/>
    <n v="10"/>
    <n v="70"/>
    <n v="50"/>
    <n v="113"/>
    <n v="40"/>
    <n v="0"/>
    <n v="16"/>
    <x v="1"/>
    <n v="1"/>
    <x v="2"/>
    <n v="9.0909090909090912E-2"/>
  </r>
  <r>
    <x v="88"/>
    <n v="30"/>
    <x v="5"/>
    <x v="0"/>
    <x v="2"/>
    <n v="8"/>
    <s v="Leaves"/>
    <x v="1"/>
    <x v="2"/>
    <n v="39"/>
    <n v="80"/>
    <x v="2"/>
    <n v="30"/>
    <n v="30"/>
    <n v="70"/>
    <n v="19"/>
    <n v="57"/>
    <n v="10"/>
    <n v="9"/>
    <n v="0"/>
    <x v="1"/>
    <n v="1"/>
    <x v="2"/>
    <n v="0.48749999999999999"/>
  </r>
  <r>
    <x v="20"/>
    <n v="29"/>
    <x v="5"/>
    <x v="0"/>
    <x v="2"/>
    <n v="8"/>
    <s v="Leaves"/>
    <x v="1"/>
    <x v="3"/>
    <n v="37"/>
    <n v="78"/>
    <x v="15"/>
    <n v="30"/>
    <n v="30"/>
    <n v="70"/>
    <n v="19"/>
    <n v="56"/>
    <n v="8"/>
    <n v="7"/>
    <n v="-1"/>
    <x v="1"/>
    <n v="1"/>
    <x v="2"/>
    <n v="0.47435897435897434"/>
  </r>
  <r>
    <x v="94"/>
    <n v="24"/>
    <x v="5"/>
    <x v="1"/>
    <x v="0"/>
    <n v="7"/>
    <s v="Beans"/>
    <x v="2"/>
    <x v="4"/>
    <n v="19"/>
    <n v="60"/>
    <x v="13"/>
    <n v="30"/>
    <n v="30"/>
    <n v="70"/>
    <n v="19"/>
    <n v="50"/>
    <n v="-10"/>
    <n v="-11"/>
    <n v="-6"/>
    <x v="1"/>
    <n v="1"/>
    <x v="2"/>
    <n v="0.31666666666666665"/>
  </r>
  <r>
    <x v="8"/>
    <n v="0"/>
    <x v="5"/>
    <x v="1"/>
    <x v="3"/>
    <n v="0"/>
    <s v="Beans"/>
    <x v="2"/>
    <x v="9"/>
    <n v="46"/>
    <n v="46"/>
    <x v="7"/>
    <n v="0"/>
    <n v="30"/>
    <n v="40"/>
    <n v="12"/>
    <n v="12"/>
    <n v="6"/>
    <n v="16"/>
    <n v="0"/>
    <x v="1"/>
    <n v="1"/>
    <x v="2"/>
    <n v="1"/>
  </r>
  <r>
    <x v="9"/>
    <n v="31"/>
    <x v="5"/>
    <x v="1"/>
    <x v="3"/>
    <n v="8"/>
    <s v="Beans"/>
    <x v="2"/>
    <x v="9"/>
    <n v="39"/>
    <n v="82"/>
    <x v="8"/>
    <n v="30"/>
    <n v="30"/>
    <n v="70"/>
    <n v="20"/>
    <n v="59"/>
    <n v="12"/>
    <n v="9"/>
    <n v="1"/>
    <x v="1"/>
    <n v="1"/>
    <x v="2"/>
    <n v="0.47560975609756095"/>
  </r>
  <r>
    <x v="65"/>
    <n v="34"/>
    <x v="5"/>
    <x v="1"/>
    <x v="0"/>
    <n v="9"/>
    <s v="Leaves"/>
    <x v="0"/>
    <x v="0"/>
    <n v="45"/>
    <n v="91"/>
    <x v="13"/>
    <n v="30"/>
    <n v="30"/>
    <n v="70"/>
    <n v="21"/>
    <n v="64"/>
    <n v="21"/>
    <n v="15"/>
    <n v="4"/>
    <x v="1"/>
    <n v="1"/>
    <x v="2"/>
    <n v="0.49450549450549453"/>
  </r>
  <r>
    <x v="10"/>
    <n v="39"/>
    <x v="5"/>
    <x v="1"/>
    <x v="2"/>
    <n v="14"/>
    <s v="Leaves"/>
    <x v="0"/>
    <x v="0"/>
    <n v="3"/>
    <n v="94"/>
    <x v="9"/>
    <n v="20"/>
    <n v="10"/>
    <n v="60"/>
    <n v="47"/>
    <n v="100"/>
    <n v="34"/>
    <n v="-7"/>
    <n v="19"/>
    <x v="1"/>
    <n v="1"/>
    <x v="2"/>
    <n v="3.1914893617021274E-2"/>
  </r>
  <r>
    <x v="39"/>
    <n v="31"/>
    <x v="5"/>
    <x v="1"/>
    <x v="1"/>
    <n v="9"/>
    <s v="Leaves"/>
    <x v="0"/>
    <x v="0"/>
    <n v="10"/>
    <n v="74"/>
    <x v="17"/>
    <n v="20"/>
    <n v="20"/>
    <n v="60"/>
    <n v="31"/>
    <n v="71"/>
    <n v="14"/>
    <n v="-10"/>
    <n v="11"/>
    <x v="1"/>
    <n v="1"/>
    <x v="2"/>
    <n v="0.13513513513513514"/>
  </r>
  <r>
    <x v="26"/>
    <n v="38"/>
    <x v="5"/>
    <x v="1"/>
    <x v="0"/>
    <n v="12"/>
    <s v="Leaves"/>
    <x v="1"/>
    <x v="2"/>
    <n v="16"/>
    <n v="95"/>
    <x v="12"/>
    <n v="30"/>
    <n v="10"/>
    <n v="70"/>
    <n v="40"/>
    <n v="90"/>
    <n v="25"/>
    <n v="6"/>
    <n v="8"/>
    <x v="1"/>
    <n v="1"/>
    <x v="2"/>
    <n v="0.16842105263157894"/>
  </r>
  <r>
    <x v="95"/>
    <n v="39"/>
    <x v="5"/>
    <x v="1"/>
    <x v="0"/>
    <n v="14"/>
    <s v="Leaves"/>
    <x v="1"/>
    <x v="3"/>
    <n v="3"/>
    <n v="94"/>
    <x v="12"/>
    <n v="30"/>
    <n v="0"/>
    <n v="70"/>
    <n v="47"/>
    <n v="100"/>
    <n v="24"/>
    <n v="3"/>
    <n v="9"/>
    <x v="1"/>
    <n v="1"/>
    <x v="2"/>
    <n v="3.1914893617021274E-2"/>
  </r>
  <r>
    <x v="10"/>
    <n v="0"/>
    <x v="5"/>
    <x v="1"/>
    <x v="2"/>
    <n v="0"/>
    <s v="Leaves"/>
    <x v="1"/>
    <x v="3"/>
    <n v="47"/>
    <n v="46"/>
    <x v="9"/>
    <n v="0"/>
    <n v="30"/>
    <n v="40"/>
    <n v="11"/>
    <n v="11"/>
    <n v="6"/>
    <n v="17"/>
    <n v="0"/>
    <x v="1"/>
    <n v="1"/>
    <x v="2"/>
    <n v="1.0217391304347827"/>
  </r>
  <r>
    <x v="56"/>
    <n v="41"/>
    <x v="5"/>
    <x v="1"/>
    <x v="3"/>
    <n v="12"/>
    <s v="Leaves"/>
    <x v="1"/>
    <x v="2"/>
    <n v="45"/>
    <n v="114"/>
    <x v="14"/>
    <n v="30"/>
    <n v="20"/>
    <n v="70"/>
    <n v="36"/>
    <n v="89"/>
    <n v="44"/>
    <n v="25"/>
    <n v="11"/>
    <x v="1"/>
    <n v="1"/>
    <x v="2"/>
    <n v="0.39473684210526316"/>
  </r>
  <r>
    <x v="9"/>
    <n v="38"/>
    <x v="5"/>
    <x v="1"/>
    <x v="3"/>
    <n v="12"/>
    <s v="Leaves"/>
    <x v="1"/>
    <x v="11"/>
    <n v="18"/>
    <n v="95"/>
    <x v="8"/>
    <n v="20"/>
    <n v="10"/>
    <n v="60"/>
    <n v="39"/>
    <n v="89"/>
    <n v="35"/>
    <n v="8"/>
    <n v="18"/>
    <x v="1"/>
    <n v="1"/>
    <x v="2"/>
    <n v="0.18947368421052632"/>
  </r>
  <r>
    <x v="56"/>
    <n v="43"/>
    <x v="5"/>
    <x v="1"/>
    <x v="3"/>
    <n v="13"/>
    <s v="Leaves"/>
    <x v="1"/>
    <x v="11"/>
    <n v="42"/>
    <n v="113"/>
    <x v="14"/>
    <n v="30"/>
    <n v="20"/>
    <n v="70"/>
    <n v="35"/>
    <n v="91"/>
    <n v="43"/>
    <n v="22"/>
    <n v="13"/>
    <x v="1"/>
    <n v="1"/>
    <x v="2"/>
    <n v="0.37168141592920356"/>
  </r>
  <r>
    <x v="96"/>
    <n v="51"/>
    <x v="0"/>
    <x v="0"/>
    <x v="0"/>
    <n v="46"/>
    <s v="Beans"/>
    <x v="3"/>
    <x v="5"/>
    <n v="-5"/>
    <n v="122"/>
    <x v="18"/>
    <n v="40"/>
    <n v="30"/>
    <n v="110"/>
    <n v="76"/>
    <n v="173"/>
    <n v="12"/>
    <n v="-35"/>
    <n v="11"/>
    <x v="0"/>
    <n v="1"/>
    <x v="0"/>
    <n v="-4.0983606557377046E-2"/>
  </r>
  <r>
    <x v="93"/>
    <n v="52"/>
    <x v="0"/>
    <x v="0"/>
    <x v="0"/>
    <n v="17"/>
    <s v="Beans"/>
    <x v="3"/>
    <x v="6"/>
    <n v="26"/>
    <n v="123"/>
    <x v="18"/>
    <n v="40"/>
    <n v="60"/>
    <n v="110"/>
    <n v="45"/>
    <n v="114"/>
    <n v="13"/>
    <n v="-34"/>
    <n v="12"/>
    <x v="0"/>
    <n v="1"/>
    <x v="0"/>
    <n v="0.21138211382113822"/>
  </r>
  <r>
    <x v="90"/>
    <n v="43"/>
    <x v="0"/>
    <x v="0"/>
    <x v="0"/>
    <n v="13"/>
    <s v="Beans"/>
    <x v="3"/>
    <x v="7"/>
    <n v="28"/>
    <n v="107"/>
    <x v="18"/>
    <n v="30"/>
    <n v="60"/>
    <n v="100"/>
    <n v="36"/>
    <n v="92"/>
    <n v="7"/>
    <n v="-32"/>
    <n v="13"/>
    <x v="0"/>
    <n v="1"/>
    <x v="0"/>
    <n v="0.26168224299065418"/>
  </r>
  <r>
    <x v="20"/>
    <n v="51"/>
    <x v="0"/>
    <x v="0"/>
    <x v="2"/>
    <n v="46"/>
    <s v="Beans"/>
    <x v="2"/>
    <x v="8"/>
    <n v="-11"/>
    <n v="116"/>
    <x v="15"/>
    <n v="30"/>
    <n v="30"/>
    <n v="100"/>
    <n v="76"/>
    <n v="173"/>
    <n v="16"/>
    <n v="-41"/>
    <n v="21"/>
    <x v="0"/>
    <n v="1"/>
    <x v="0"/>
    <n v="-9.4827586206896547E-2"/>
  </r>
  <r>
    <x v="97"/>
    <n v="72"/>
    <x v="0"/>
    <x v="0"/>
    <x v="1"/>
    <n v="23"/>
    <s v="Beans"/>
    <x v="2"/>
    <x v="9"/>
    <n v="55"/>
    <n v="182"/>
    <x v="1"/>
    <n v="40"/>
    <n v="50"/>
    <n v="110"/>
    <n v="55"/>
    <n v="150"/>
    <n v="72"/>
    <n v="5"/>
    <n v="32"/>
    <x v="0"/>
    <n v="1"/>
    <x v="0"/>
    <n v="0.30219780219780218"/>
  </r>
  <r>
    <x v="76"/>
    <n v="48"/>
    <x v="0"/>
    <x v="0"/>
    <x v="2"/>
    <n v="13"/>
    <s v="Leaves"/>
    <x v="1"/>
    <x v="3"/>
    <n v="46"/>
    <n v="118"/>
    <x v="2"/>
    <n v="50"/>
    <n v="60"/>
    <n v="120"/>
    <n v="24"/>
    <n v="85"/>
    <n v="-2"/>
    <n v="-14"/>
    <n v="-2"/>
    <x v="0"/>
    <n v="1"/>
    <x v="0"/>
    <n v="0.38983050847457629"/>
  </r>
  <r>
    <x v="38"/>
    <n v="60"/>
    <x v="0"/>
    <x v="1"/>
    <x v="1"/>
    <n v="18"/>
    <s v="Beans"/>
    <x v="2"/>
    <x v="8"/>
    <n v="58"/>
    <n v="159"/>
    <x v="10"/>
    <n v="30"/>
    <n v="70"/>
    <n v="100"/>
    <n v="41"/>
    <n v="119"/>
    <n v="59"/>
    <n v="-12"/>
    <n v="30"/>
    <x v="0"/>
    <n v="1"/>
    <x v="0"/>
    <n v="0.36477987421383645"/>
  </r>
  <r>
    <x v="17"/>
    <n v="52"/>
    <x v="0"/>
    <x v="1"/>
    <x v="3"/>
    <n v="17"/>
    <s v="Beans"/>
    <x v="2"/>
    <x v="8"/>
    <n v="27"/>
    <n v="123"/>
    <x v="11"/>
    <n v="30"/>
    <n v="60"/>
    <n v="100"/>
    <n v="44"/>
    <n v="113"/>
    <n v="23"/>
    <n v="-33"/>
    <n v="22"/>
    <x v="0"/>
    <n v="1"/>
    <x v="0"/>
    <n v="0.21951219512195122"/>
  </r>
  <r>
    <x v="56"/>
    <n v="56"/>
    <x v="0"/>
    <x v="1"/>
    <x v="3"/>
    <n v="21"/>
    <s v="Beans"/>
    <x v="2"/>
    <x v="8"/>
    <n v="16"/>
    <n v="126"/>
    <x v="14"/>
    <n v="40"/>
    <n v="50"/>
    <n v="110"/>
    <n v="54"/>
    <n v="131"/>
    <n v="16"/>
    <n v="-34"/>
    <n v="16"/>
    <x v="0"/>
    <n v="1"/>
    <x v="0"/>
    <n v="0.12698412698412698"/>
  </r>
  <r>
    <x v="47"/>
    <n v="56"/>
    <x v="0"/>
    <x v="1"/>
    <x v="1"/>
    <n v="21"/>
    <s v="Leaves"/>
    <x v="0"/>
    <x v="10"/>
    <n v="16"/>
    <n v="126"/>
    <x v="6"/>
    <n v="40"/>
    <n v="50"/>
    <n v="110"/>
    <n v="54"/>
    <n v="131"/>
    <n v="16"/>
    <n v="-34"/>
    <n v="16"/>
    <x v="0"/>
    <n v="1"/>
    <x v="0"/>
    <n v="0.12698412698412698"/>
  </r>
  <r>
    <x v="9"/>
    <n v="45"/>
    <x v="0"/>
    <x v="1"/>
    <x v="3"/>
    <n v="14"/>
    <s v="Leaves"/>
    <x v="0"/>
    <x v="0"/>
    <n v="23"/>
    <n v="114"/>
    <x v="8"/>
    <n v="20"/>
    <n v="60"/>
    <n v="90"/>
    <n v="46"/>
    <n v="105"/>
    <n v="24"/>
    <n v="-37"/>
    <n v="25"/>
    <x v="0"/>
    <n v="1"/>
    <x v="0"/>
    <n v="0.20175438596491227"/>
  </r>
  <r>
    <x v="98"/>
    <n v="52"/>
    <x v="1"/>
    <x v="0"/>
    <x v="0"/>
    <n v="47"/>
    <s v="Beans"/>
    <x v="3"/>
    <x v="5"/>
    <n v="-3"/>
    <n v="125"/>
    <x v="18"/>
    <n v="50"/>
    <n v="10"/>
    <n v="120"/>
    <n v="76"/>
    <n v="175"/>
    <n v="5"/>
    <n v="-13"/>
    <n v="2"/>
    <x v="0"/>
    <n v="1"/>
    <x v="1"/>
    <n v="-2.4E-2"/>
  </r>
  <r>
    <x v="69"/>
    <n v="46"/>
    <x v="1"/>
    <x v="0"/>
    <x v="0"/>
    <n v="14"/>
    <s v="Beans"/>
    <x v="3"/>
    <x v="7"/>
    <n v="32"/>
    <n v="114"/>
    <x v="18"/>
    <n v="40"/>
    <n v="40"/>
    <n v="110"/>
    <n v="36"/>
    <n v="96"/>
    <n v="4"/>
    <n v="-8"/>
    <n v="6"/>
    <x v="0"/>
    <n v="1"/>
    <x v="1"/>
    <n v="0.2807017543859649"/>
  </r>
  <r>
    <x v="0"/>
    <n v="52"/>
    <x v="1"/>
    <x v="0"/>
    <x v="0"/>
    <n v="47"/>
    <s v="Leaves"/>
    <x v="0"/>
    <x v="0"/>
    <n v="-4"/>
    <n v="125"/>
    <x v="0"/>
    <n v="40"/>
    <n v="10"/>
    <n v="110"/>
    <n v="77"/>
    <n v="176"/>
    <n v="15"/>
    <n v="-14"/>
    <n v="12"/>
    <x v="0"/>
    <n v="1"/>
    <x v="1"/>
    <n v="-3.2000000000000001E-2"/>
  </r>
  <r>
    <x v="43"/>
    <n v="59"/>
    <x v="1"/>
    <x v="0"/>
    <x v="0"/>
    <n v="19"/>
    <s v="Leaves"/>
    <x v="0"/>
    <x v="1"/>
    <n v="32"/>
    <n v="138"/>
    <x v="0"/>
    <n v="50"/>
    <n v="40"/>
    <n v="120"/>
    <n v="47"/>
    <n v="125"/>
    <n v="18"/>
    <n v="-8"/>
    <n v="9"/>
    <x v="0"/>
    <n v="1"/>
    <x v="1"/>
    <n v="0.2318840579710145"/>
  </r>
  <r>
    <x v="99"/>
    <n v="59"/>
    <x v="1"/>
    <x v="0"/>
    <x v="1"/>
    <n v="19"/>
    <s v="Leaves"/>
    <x v="0"/>
    <x v="10"/>
    <n v="32"/>
    <n v="138"/>
    <x v="1"/>
    <n v="50"/>
    <n v="40"/>
    <n v="120"/>
    <n v="47"/>
    <n v="125"/>
    <n v="18"/>
    <n v="-8"/>
    <n v="9"/>
    <x v="0"/>
    <n v="1"/>
    <x v="1"/>
    <n v="0.2318840579710145"/>
  </r>
  <r>
    <x v="100"/>
    <n v="50"/>
    <x v="1"/>
    <x v="0"/>
    <x v="2"/>
    <n v="14"/>
    <s v="Leaves"/>
    <x v="1"/>
    <x v="3"/>
    <n v="47"/>
    <n v="123"/>
    <x v="19"/>
    <n v="50"/>
    <n v="50"/>
    <n v="120"/>
    <n v="26"/>
    <n v="90"/>
    <n v="3"/>
    <n v="-3"/>
    <n v="0"/>
    <x v="0"/>
    <n v="1"/>
    <x v="1"/>
    <n v="0.38211382113821141"/>
  </r>
  <r>
    <x v="6"/>
    <n v="53"/>
    <x v="1"/>
    <x v="1"/>
    <x v="2"/>
    <n v="17"/>
    <s v="Beans"/>
    <x v="2"/>
    <x v="4"/>
    <n v="26"/>
    <n v="124"/>
    <x v="5"/>
    <n v="50"/>
    <n v="40"/>
    <n v="120"/>
    <n v="45"/>
    <n v="115"/>
    <n v="4"/>
    <n v="-14"/>
    <n v="3"/>
    <x v="0"/>
    <n v="1"/>
    <x v="1"/>
    <n v="0.20967741935483872"/>
  </r>
  <r>
    <x v="9"/>
    <n v="54"/>
    <x v="1"/>
    <x v="1"/>
    <x v="3"/>
    <n v="15"/>
    <s v="Beans"/>
    <x v="2"/>
    <x v="4"/>
    <n v="52"/>
    <n v="132"/>
    <x v="8"/>
    <n v="50"/>
    <n v="50"/>
    <n v="120"/>
    <n v="26"/>
    <n v="95"/>
    <n v="12"/>
    <n v="2"/>
    <n v="4"/>
    <x v="0"/>
    <n v="1"/>
    <x v="1"/>
    <n v="0.39393939393939392"/>
  </r>
  <r>
    <x v="39"/>
    <n v="43"/>
    <x v="1"/>
    <x v="1"/>
    <x v="1"/>
    <n v="14"/>
    <s v="Beans"/>
    <x v="3"/>
    <x v="7"/>
    <n v="20"/>
    <n v="109"/>
    <x v="17"/>
    <n v="50"/>
    <n v="30"/>
    <n v="120"/>
    <n v="46"/>
    <n v="103"/>
    <n v="-11"/>
    <n v="-10"/>
    <n v="-7"/>
    <x v="0"/>
    <n v="1"/>
    <x v="1"/>
    <n v="0.1834862385321101"/>
  </r>
  <r>
    <x v="27"/>
    <n v="61"/>
    <x v="1"/>
    <x v="1"/>
    <x v="1"/>
    <n v="55"/>
    <s v="Beans"/>
    <x v="2"/>
    <x v="9"/>
    <n v="1"/>
    <n v="147"/>
    <x v="10"/>
    <n v="40"/>
    <n v="10"/>
    <n v="110"/>
    <n v="85"/>
    <n v="201"/>
    <n v="37"/>
    <n v="-9"/>
    <n v="21"/>
    <x v="0"/>
    <n v="1"/>
    <x v="1"/>
    <n v="6.8027210884353739E-3"/>
  </r>
  <r>
    <x v="49"/>
    <n v="55"/>
    <x v="1"/>
    <x v="1"/>
    <x v="3"/>
    <n v="20"/>
    <s v="Beans"/>
    <x v="2"/>
    <x v="9"/>
    <n v="16"/>
    <n v="124"/>
    <x v="11"/>
    <n v="50"/>
    <n v="30"/>
    <n v="120"/>
    <n v="53"/>
    <n v="128"/>
    <n v="4"/>
    <n v="-14"/>
    <n v="5"/>
    <x v="0"/>
    <n v="1"/>
    <x v="1"/>
    <n v="0.12903225806451613"/>
  </r>
  <r>
    <x v="6"/>
    <n v="82"/>
    <x v="1"/>
    <x v="1"/>
    <x v="2"/>
    <n v="31"/>
    <s v="Leaves"/>
    <x v="0"/>
    <x v="0"/>
    <n v="38"/>
    <n v="184"/>
    <x v="5"/>
    <n v="60"/>
    <n v="30"/>
    <n v="130"/>
    <n v="64"/>
    <n v="177"/>
    <n v="54"/>
    <n v="8"/>
    <n v="22"/>
    <x v="0"/>
    <n v="1"/>
    <x v="1"/>
    <n v="0.20652173913043478"/>
  </r>
  <r>
    <x v="65"/>
    <n v="61"/>
    <x v="1"/>
    <x v="1"/>
    <x v="0"/>
    <n v="55"/>
    <s v="Leaves"/>
    <x v="1"/>
    <x v="11"/>
    <n v="2"/>
    <n v="147"/>
    <x v="13"/>
    <n v="50"/>
    <n v="0"/>
    <n v="120"/>
    <n v="84"/>
    <n v="200"/>
    <n v="27"/>
    <n v="2"/>
    <n v="11"/>
    <x v="0"/>
    <n v="1"/>
    <x v="1"/>
    <n v="1.3605442176870748E-2"/>
  </r>
  <r>
    <x v="16"/>
    <n v="53"/>
    <x v="1"/>
    <x v="1"/>
    <x v="3"/>
    <n v="16"/>
    <s v="Leaves"/>
    <x v="1"/>
    <x v="2"/>
    <n v="49"/>
    <n v="141"/>
    <x v="14"/>
    <n v="30"/>
    <n v="50"/>
    <n v="100"/>
    <n v="39"/>
    <n v="108"/>
    <n v="41"/>
    <n v="-1"/>
    <n v="23"/>
    <x v="0"/>
    <n v="1"/>
    <x v="1"/>
    <n v="0.3475177304964539"/>
  </r>
  <r>
    <x v="83"/>
    <n v="47"/>
    <x v="2"/>
    <x v="0"/>
    <x v="0"/>
    <n v="42"/>
    <s v="Beans"/>
    <x v="3"/>
    <x v="5"/>
    <n v="-6"/>
    <n v="112"/>
    <x v="18"/>
    <n v="40"/>
    <n v="10"/>
    <n v="110"/>
    <n v="71"/>
    <n v="160"/>
    <n v="2"/>
    <n v="-16"/>
    <n v="7"/>
    <x v="0"/>
    <n v="1"/>
    <x v="2"/>
    <n v="-5.3571428571428568E-2"/>
  </r>
  <r>
    <x v="101"/>
    <n v="54"/>
    <x v="2"/>
    <x v="0"/>
    <x v="0"/>
    <n v="17"/>
    <s v="Beans"/>
    <x v="3"/>
    <x v="6"/>
    <n v="29"/>
    <n v="127"/>
    <x v="18"/>
    <n v="50"/>
    <n v="40"/>
    <n v="120"/>
    <n v="44"/>
    <n v="115"/>
    <n v="7"/>
    <n v="-11"/>
    <n v="4"/>
    <x v="0"/>
    <n v="1"/>
    <x v="2"/>
    <n v="0.2283464566929134"/>
  </r>
  <r>
    <x v="102"/>
    <n v="67"/>
    <x v="2"/>
    <x v="0"/>
    <x v="1"/>
    <n v="22"/>
    <s v="Beans"/>
    <x v="2"/>
    <x v="9"/>
    <n v="47"/>
    <n v="168"/>
    <x v="1"/>
    <n v="50"/>
    <n v="30"/>
    <n v="120"/>
    <n v="54"/>
    <n v="143"/>
    <n v="48"/>
    <n v="17"/>
    <n v="17"/>
    <x v="0"/>
    <n v="1"/>
    <x v="2"/>
    <n v="0.27976190476190477"/>
  </r>
  <r>
    <x v="103"/>
    <n v="54"/>
    <x v="2"/>
    <x v="0"/>
    <x v="0"/>
    <n v="15"/>
    <s v="Leaves"/>
    <x v="1"/>
    <x v="2"/>
    <n v="53"/>
    <n v="133"/>
    <x v="16"/>
    <n v="40"/>
    <n v="50"/>
    <n v="110"/>
    <n v="26"/>
    <n v="95"/>
    <n v="23"/>
    <n v="3"/>
    <n v="14"/>
    <x v="0"/>
    <n v="1"/>
    <x v="2"/>
    <n v="0.39849624060150374"/>
  </r>
  <r>
    <x v="62"/>
    <n v="63"/>
    <x v="2"/>
    <x v="1"/>
    <x v="0"/>
    <n v="19"/>
    <s v="Beans"/>
    <x v="3"/>
    <x v="5"/>
    <n v="36"/>
    <n v="139"/>
    <x v="12"/>
    <n v="60"/>
    <n v="40"/>
    <n v="130"/>
    <n v="40"/>
    <n v="122"/>
    <n v="9"/>
    <n v="-4"/>
    <n v="3"/>
    <x v="0"/>
    <n v="1"/>
    <x v="2"/>
    <n v="0.25899280575539568"/>
  </r>
  <r>
    <x v="67"/>
    <n v="49"/>
    <x v="2"/>
    <x v="1"/>
    <x v="2"/>
    <n v="16"/>
    <s v="Beans"/>
    <x v="2"/>
    <x v="4"/>
    <n v="21"/>
    <n v="114"/>
    <x v="5"/>
    <n v="40"/>
    <n v="40"/>
    <n v="110"/>
    <n v="44"/>
    <n v="109"/>
    <n v="4"/>
    <n v="-19"/>
    <n v="9"/>
    <x v="0"/>
    <n v="1"/>
    <x v="2"/>
    <n v="0.18421052631578946"/>
  </r>
  <r>
    <x v="9"/>
    <n v="50"/>
    <x v="2"/>
    <x v="1"/>
    <x v="3"/>
    <n v="14"/>
    <s v="Beans"/>
    <x v="2"/>
    <x v="4"/>
    <n v="47"/>
    <n v="123"/>
    <x v="8"/>
    <n v="40"/>
    <n v="50"/>
    <n v="110"/>
    <n v="26"/>
    <n v="90"/>
    <n v="13"/>
    <n v="-3"/>
    <n v="10"/>
    <x v="0"/>
    <n v="1"/>
    <x v="2"/>
    <n v="0.38211382113821141"/>
  </r>
  <r>
    <x v="10"/>
    <n v="52"/>
    <x v="2"/>
    <x v="1"/>
    <x v="2"/>
    <n v="16"/>
    <s v="Beans"/>
    <x v="3"/>
    <x v="6"/>
    <n v="37"/>
    <n v="127"/>
    <x v="9"/>
    <n v="40"/>
    <n v="50"/>
    <n v="110"/>
    <n v="38"/>
    <n v="106"/>
    <n v="17"/>
    <n v="-13"/>
    <n v="12"/>
    <x v="0"/>
    <n v="1"/>
    <x v="2"/>
    <n v="0.29133858267716534"/>
  </r>
  <r>
    <x v="42"/>
    <n v="55"/>
    <x v="2"/>
    <x v="1"/>
    <x v="2"/>
    <n v="49"/>
    <s v="Beans"/>
    <x v="2"/>
    <x v="8"/>
    <n v="-2"/>
    <n v="131"/>
    <x v="5"/>
    <n v="50"/>
    <n v="10"/>
    <n v="120"/>
    <n v="78"/>
    <n v="182"/>
    <n v="11"/>
    <n v="-12"/>
    <n v="5"/>
    <x v="0"/>
    <n v="1"/>
    <x v="2"/>
    <n v="-1.5267175572519083E-2"/>
  </r>
  <r>
    <x v="10"/>
    <n v="49"/>
    <x v="2"/>
    <x v="1"/>
    <x v="2"/>
    <n v="44"/>
    <s v="Beans"/>
    <x v="2"/>
    <x v="8"/>
    <n v="-4"/>
    <n v="118"/>
    <x v="9"/>
    <n v="40"/>
    <n v="10"/>
    <n v="110"/>
    <n v="73"/>
    <n v="166"/>
    <n v="8"/>
    <n v="-14"/>
    <n v="9"/>
    <x v="0"/>
    <n v="1"/>
    <x v="2"/>
    <n v="-3.3898305084745763E-2"/>
  </r>
  <r>
    <x v="12"/>
    <n v="41"/>
    <x v="2"/>
    <x v="1"/>
    <x v="3"/>
    <n v="13"/>
    <s v="Beans"/>
    <x v="3"/>
    <x v="7"/>
    <n v="1"/>
    <n v="98"/>
    <x v="11"/>
    <n v="40"/>
    <n v="20"/>
    <n v="110"/>
    <n v="56"/>
    <n v="110"/>
    <n v="-12"/>
    <n v="-19"/>
    <n v="1"/>
    <x v="0"/>
    <n v="1"/>
    <x v="2"/>
    <n v="1.020408163265306E-2"/>
  </r>
  <r>
    <x v="12"/>
    <n v="54"/>
    <x v="2"/>
    <x v="1"/>
    <x v="3"/>
    <n v="17"/>
    <s v="Beans"/>
    <x v="2"/>
    <x v="8"/>
    <n v="28"/>
    <n v="127"/>
    <x v="11"/>
    <n v="50"/>
    <n v="40"/>
    <n v="120"/>
    <n v="45"/>
    <n v="116"/>
    <n v="7"/>
    <n v="-12"/>
    <n v="4"/>
    <x v="0"/>
    <n v="1"/>
    <x v="2"/>
    <n v="0.22047244094488189"/>
  </r>
  <r>
    <x v="47"/>
    <n v="65"/>
    <x v="2"/>
    <x v="1"/>
    <x v="1"/>
    <n v="24"/>
    <s v="Leaves"/>
    <x v="0"/>
    <x v="10"/>
    <n v="22"/>
    <n v="145"/>
    <x v="6"/>
    <n v="60"/>
    <n v="20"/>
    <n v="130"/>
    <n v="58"/>
    <n v="147"/>
    <n v="15"/>
    <n v="2"/>
    <n v="5"/>
    <x v="0"/>
    <n v="1"/>
    <x v="2"/>
    <n v="0.15172413793103448"/>
  </r>
  <r>
    <x v="9"/>
    <n v="52"/>
    <x v="2"/>
    <x v="1"/>
    <x v="3"/>
    <n v="16"/>
    <s v="Leaves"/>
    <x v="0"/>
    <x v="10"/>
    <n v="36"/>
    <n v="127"/>
    <x v="8"/>
    <n v="40"/>
    <n v="40"/>
    <n v="110"/>
    <n v="39"/>
    <n v="107"/>
    <n v="17"/>
    <n v="-4"/>
    <n v="12"/>
    <x v="0"/>
    <n v="1"/>
    <x v="2"/>
    <n v="0.28346456692913385"/>
  </r>
  <r>
    <x v="15"/>
    <n v="48"/>
    <x v="2"/>
    <x v="1"/>
    <x v="3"/>
    <n v="15"/>
    <s v="Leaves"/>
    <x v="0"/>
    <x v="0"/>
    <n v="28"/>
    <n v="122"/>
    <x v="8"/>
    <n v="40"/>
    <n v="40"/>
    <n v="110"/>
    <n v="46"/>
    <n v="109"/>
    <n v="12"/>
    <n v="-12"/>
    <n v="8"/>
    <x v="0"/>
    <n v="1"/>
    <x v="2"/>
    <n v="0.22950819672131148"/>
  </r>
  <r>
    <x v="16"/>
    <n v="49"/>
    <x v="2"/>
    <x v="1"/>
    <x v="3"/>
    <n v="13"/>
    <s v="Leaves"/>
    <x v="0"/>
    <x v="0"/>
    <n v="46"/>
    <n v="120"/>
    <x v="14"/>
    <n v="40"/>
    <n v="50"/>
    <n v="110"/>
    <n v="25"/>
    <n v="87"/>
    <n v="10"/>
    <n v="-4"/>
    <n v="9"/>
    <x v="0"/>
    <n v="1"/>
    <x v="2"/>
    <n v="0.38333333333333336"/>
  </r>
  <r>
    <x v="6"/>
    <n v="50"/>
    <x v="2"/>
    <x v="1"/>
    <x v="2"/>
    <n v="14"/>
    <s v="Leaves"/>
    <x v="1"/>
    <x v="2"/>
    <n v="47"/>
    <n v="123"/>
    <x v="5"/>
    <n v="50"/>
    <n v="50"/>
    <n v="120"/>
    <n v="26"/>
    <n v="90"/>
    <n v="3"/>
    <n v="-3"/>
    <n v="0"/>
    <x v="0"/>
    <n v="1"/>
    <x v="2"/>
    <n v="0.38211382113821141"/>
  </r>
  <r>
    <x v="104"/>
    <n v="51"/>
    <x v="3"/>
    <x v="0"/>
    <x v="0"/>
    <n v="46"/>
    <s v="Beans"/>
    <x v="3"/>
    <x v="5"/>
    <n v="-7"/>
    <n v="130"/>
    <x v="18"/>
    <n v="40"/>
    <n v="30"/>
    <n v="110"/>
    <n v="76"/>
    <n v="173"/>
    <n v="20"/>
    <n v="-37"/>
    <n v="11"/>
    <x v="1"/>
    <n v="1"/>
    <x v="0"/>
    <n v="-5.3846153846153849E-2"/>
  </r>
  <r>
    <x v="69"/>
    <n v="52"/>
    <x v="3"/>
    <x v="0"/>
    <x v="0"/>
    <n v="17"/>
    <s v="Beans"/>
    <x v="3"/>
    <x v="6"/>
    <n v="39"/>
    <n v="131"/>
    <x v="18"/>
    <n v="40"/>
    <n v="60"/>
    <n v="110"/>
    <n v="45"/>
    <n v="114"/>
    <n v="21"/>
    <n v="-21"/>
    <n v="12"/>
    <x v="1"/>
    <n v="1"/>
    <x v="0"/>
    <n v="0.29770992366412213"/>
  </r>
  <r>
    <x v="90"/>
    <n v="43"/>
    <x v="3"/>
    <x v="0"/>
    <x v="0"/>
    <n v="13"/>
    <s v="Beans"/>
    <x v="3"/>
    <x v="7"/>
    <n v="42"/>
    <n v="114"/>
    <x v="18"/>
    <n v="30"/>
    <n v="60"/>
    <n v="100"/>
    <n v="36"/>
    <n v="92"/>
    <n v="14"/>
    <n v="-18"/>
    <n v="13"/>
    <x v="1"/>
    <n v="1"/>
    <x v="0"/>
    <n v="0.36842105263157893"/>
  </r>
  <r>
    <x v="20"/>
    <n v="51"/>
    <x v="3"/>
    <x v="0"/>
    <x v="2"/>
    <n v="46"/>
    <s v="Beans"/>
    <x v="2"/>
    <x v="8"/>
    <n v="-16"/>
    <n v="124"/>
    <x v="15"/>
    <n v="30"/>
    <n v="30"/>
    <n v="100"/>
    <n v="76"/>
    <n v="173"/>
    <n v="24"/>
    <n v="-46"/>
    <n v="21"/>
    <x v="1"/>
    <n v="1"/>
    <x v="0"/>
    <n v="-0.12903225806451613"/>
  </r>
  <r>
    <x v="33"/>
    <n v="72"/>
    <x v="3"/>
    <x v="0"/>
    <x v="1"/>
    <n v="23"/>
    <s v="Beans"/>
    <x v="2"/>
    <x v="9"/>
    <n v="82"/>
    <n v="194"/>
    <x v="1"/>
    <n v="40"/>
    <n v="50"/>
    <n v="110"/>
    <n v="55"/>
    <n v="150"/>
    <n v="84"/>
    <n v="32"/>
    <n v="32"/>
    <x v="1"/>
    <n v="1"/>
    <x v="0"/>
    <n v="0.42268041237113402"/>
  </r>
  <r>
    <x v="105"/>
    <n v="48"/>
    <x v="3"/>
    <x v="0"/>
    <x v="2"/>
    <n v="13"/>
    <s v="Leaves"/>
    <x v="1"/>
    <x v="3"/>
    <n v="68"/>
    <n v="126"/>
    <x v="2"/>
    <n v="50"/>
    <n v="60"/>
    <n v="120"/>
    <n v="24"/>
    <n v="85"/>
    <n v="6"/>
    <n v="8"/>
    <n v="-2"/>
    <x v="1"/>
    <n v="1"/>
    <x v="0"/>
    <n v="0.53968253968253965"/>
  </r>
  <r>
    <x v="29"/>
    <n v="60"/>
    <x v="3"/>
    <x v="1"/>
    <x v="1"/>
    <n v="18"/>
    <s v="Beans"/>
    <x v="2"/>
    <x v="8"/>
    <n v="86"/>
    <n v="169"/>
    <x v="10"/>
    <n v="30"/>
    <n v="70"/>
    <n v="100"/>
    <n v="41"/>
    <n v="119"/>
    <n v="69"/>
    <n v="16"/>
    <n v="30"/>
    <x v="1"/>
    <n v="1"/>
    <x v="0"/>
    <n v="0.50887573964497046"/>
  </r>
  <r>
    <x v="49"/>
    <n v="52"/>
    <x v="3"/>
    <x v="1"/>
    <x v="3"/>
    <n v="17"/>
    <s v="Beans"/>
    <x v="2"/>
    <x v="8"/>
    <n v="40"/>
    <n v="131"/>
    <x v="11"/>
    <n v="30"/>
    <n v="60"/>
    <n v="100"/>
    <n v="44"/>
    <n v="113"/>
    <n v="31"/>
    <n v="-20"/>
    <n v="22"/>
    <x v="1"/>
    <n v="1"/>
    <x v="0"/>
    <n v="0.30534351145038169"/>
  </r>
  <r>
    <x v="16"/>
    <n v="56"/>
    <x v="3"/>
    <x v="1"/>
    <x v="3"/>
    <n v="21"/>
    <s v="Beans"/>
    <x v="2"/>
    <x v="8"/>
    <n v="24"/>
    <n v="134"/>
    <x v="14"/>
    <n v="40"/>
    <n v="50"/>
    <n v="110"/>
    <n v="54"/>
    <n v="131"/>
    <n v="24"/>
    <n v="-26"/>
    <n v="16"/>
    <x v="1"/>
    <n v="1"/>
    <x v="0"/>
    <n v="0.17910447761194029"/>
  </r>
  <r>
    <x v="28"/>
    <n v="56"/>
    <x v="3"/>
    <x v="1"/>
    <x v="1"/>
    <n v="21"/>
    <s v="Leaves"/>
    <x v="0"/>
    <x v="10"/>
    <n v="24"/>
    <n v="134"/>
    <x v="6"/>
    <n v="40"/>
    <n v="50"/>
    <n v="110"/>
    <n v="54"/>
    <n v="131"/>
    <n v="24"/>
    <n v="-26"/>
    <n v="16"/>
    <x v="1"/>
    <n v="1"/>
    <x v="0"/>
    <n v="0.17910447761194029"/>
  </r>
  <r>
    <x v="9"/>
    <n v="45"/>
    <x v="3"/>
    <x v="1"/>
    <x v="3"/>
    <n v="14"/>
    <s v="Leaves"/>
    <x v="0"/>
    <x v="0"/>
    <n v="34"/>
    <n v="121"/>
    <x v="8"/>
    <n v="20"/>
    <n v="60"/>
    <n v="90"/>
    <n v="46"/>
    <n v="105"/>
    <n v="31"/>
    <n v="-26"/>
    <n v="25"/>
    <x v="1"/>
    <n v="1"/>
    <x v="0"/>
    <n v="0.28099173553719009"/>
  </r>
  <r>
    <x v="69"/>
    <n v="52"/>
    <x v="4"/>
    <x v="0"/>
    <x v="0"/>
    <n v="47"/>
    <s v="Beans"/>
    <x v="3"/>
    <x v="5"/>
    <n v="-4"/>
    <n v="133"/>
    <x v="18"/>
    <n v="50"/>
    <n v="10"/>
    <n v="120"/>
    <n v="76"/>
    <n v="175"/>
    <n v="13"/>
    <n v="-14"/>
    <n v="2"/>
    <x v="1"/>
    <n v="1"/>
    <x v="1"/>
    <n v="-3.007518796992481E-2"/>
  </r>
  <r>
    <x v="104"/>
    <n v="46"/>
    <x v="4"/>
    <x v="0"/>
    <x v="0"/>
    <n v="14"/>
    <s v="Beans"/>
    <x v="3"/>
    <x v="7"/>
    <n v="47"/>
    <n v="121"/>
    <x v="18"/>
    <n v="40"/>
    <n v="40"/>
    <n v="110"/>
    <n v="36"/>
    <n v="96"/>
    <n v="11"/>
    <n v="7"/>
    <n v="6"/>
    <x v="1"/>
    <n v="1"/>
    <x v="1"/>
    <n v="0.38842975206611569"/>
  </r>
  <r>
    <x v="1"/>
    <n v="52"/>
    <x v="4"/>
    <x v="0"/>
    <x v="0"/>
    <n v="47"/>
    <s v="Leaves"/>
    <x v="0"/>
    <x v="0"/>
    <n v="-6"/>
    <n v="133"/>
    <x v="0"/>
    <n v="40"/>
    <n v="10"/>
    <n v="110"/>
    <n v="77"/>
    <n v="176"/>
    <n v="23"/>
    <n v="-16"/>
    <n v="12"/>
    <x v="1"/>
    <n v="1"/>
    <x v="1"/>
    <n v="-4.5112781954887216E-2"/>
  </r>
  <r>
    <x v="1"/>
    <n v="59"/>
    <x v="4"/>
    <x v="0"/>
    <x v="0"/>
    <n v="19"/>
    <s v="Leaves"/>
    <x v="0"/>
    <x v="1"/>
    <n v="47"/>
    <n v="147"/>
    <x v="0"/>
    <n v="50"/>
    <n v="40"/>
    <n v="120"/>
    <n v="47"/>
    <n v="125"/>
    <n v="27"/>
    <n v="7"/>
    <n v="9"/>
    <x v="1"/>
    <n v="1"/>
    <x v="1"/>
    <n v="0.31972789115646261"/>
  </r>
  <r>
    <x v="22"/>
    <n v="59"/>
    <x v="4"/>
    <x v="0"/>
    <x v="1"/>
    <n v="19"/>
    <s v="Leaves"/>
    <x v="0"/>
    <x v="10"/>
    <n v="47"/>
    <n v="147"/>
    <x v="1"/>
    <n v="50"/>
    <n v="40"/>
    <n v="120"/>
    <n v="47"/>
    <n v="125"/>
    <n v="27"/>
    <n v="7"/>
    <n v="9"/>
    <x v="1"/>
    <n v="1"/>
    <x v="1"/>
    <n v="0.31972789115646261"/>
  </r>
  <r>
    <x v="106"/>
    <n v="50"/>
    <x v="4"/>
    <x v="0"/>
    <x v="2"/>
    <n v="14"/>
    <s v="Leaves"/>
    <x v="1"/>
    <x v="3"/>
    <n v="70"/>
    <n v="131"/>
    <x v="19"/>
    <n v="50"/>
    <n v="50"/>
    <n v="120"/>
    <n v="26"/>
    <n v="90"/>
    <n v="11"/>
    <n v="20"/>
    <n v="0"/>
    <x v="1"/>
    <n v="1"/>
    <x v="1"/>
    <n v="0.53435114503816794"/>
  </r>
  <r>
    <x v="31"/>
    <n v="53"/>
    <x v="4"/>
    <x v="1"/>
    <x v="2"/>
    <n v="17"/>
    <s v="Beans"/>
    <x v="2"/>
    <x v="4"/>
    <n v="39"/>
    <n v="132"/>
    <x v="5"/>
    <n v="50"/>
    <n v="40"/>
    <n v="120"/>
    <n v="45"/>
    <n v="115"/>
    <n v="12"/>
    <n v="-1"/>
    <n v="3"/>
    <x v="1"/>
    <n v="1"/>
    <x v="1"/>
    <n v="0.29545454545454547"/>
  </r>
  <r>
    <x v="9"/>
    <n v="54"/>
    <x v="4"/>
    <x v="1"/>
    <x v="3"/>
    <n v="15"/>
    <s v="Beans"/>
    <x v="2"/>
    <x v="4"/>
    <n v="77"/>
    <n v="141"/>
    <x v="8"/>
    <n v="50"/>
    <n v="50"/>
    <n v="120"/>
    <n v="26"/>
    <n v="95"/>
    <n v="21"/>
    <n v="27"/>
    <n v="4"/>
    <x v="1"/>
    <n v="1"/>
    <x v="1"/>
    <n v="0.54609929078014185"/>
  </r>
  <r>
    <x v="39"/>
    <n v="43"/>
    <x v="4"/>
    <x v="1"/>
    <x v="1"/>
    <n v="14"/>
    <s v="Beans"/>
    <x v="3"/>
    <x v="7"/>
    <n v="30"/>
    <n v="116"/>
    <x v="17"/>
    <n v="50"/>
    <n v="30"/>
    <n v="120"/>
    <n v="46"/>
    <n v="103"/>
    <n v="-4"/>
    <n v="0"/>
    <n v="-7"/>
    <x v="1"/>
    <n v="1"/>
    <x v="1"/>
    <n v="0.25862068965517243"/>
  </r>
  <r>
    <x v="11"/>
    <n v="61"/>
    <x v="4"/>
    <x v="1"/>
    <x v="1"/>
    <n v="55"/>
    <s v="Beans"/>
    <x v="2"/>
    <x v="9"/>
    <n v="1"/>
    <n v="157"/>
    <x v="10"/>
    <n v="40"/>
    <n v="10"/>
    <n v="110"/>
    <n v="85"/>
    <n v="201"/>
    <n v="47"/>
    <n v="-9"/>
    <n v="21"/>
    <x v="1"/>
    <n v="1"/>
    <x v="1"/>
    <n v="6.369426751592357E-3"/>
  </r>
  <r>
    <x v="12"/>
    <n v="55"/>
    <x v="4"/>
    <x v="1"/>
    <x v="3"/>
    <n v="20"/>
    <s v="Beans"/>
    <x v="2"/>
    <x v="9"/>
    <n v="24"/>
    <n v="132"/>
    <x v="11"/>
    <n v="50"/>
    <n v="30"/>
    <n v="120"/>
    <n v="53"/>
    <n v="128"/>
    <n v="12"/>
    <n v="-6"/>
    <n v="5"/>
    <x v="1"/>
    <n v="1"/>
    <x v="1"/>
    <n v="0.18181818181818182"/>
  </r>
  <r>
    <x v="42"/>
    <n v="82"/>
    <x v="4"/>
    <x v="1"/>
    <x v="2"/>
    <n v="31"/>
    <s v="Leaves"/>
    <x v="0"/>
    <x v="0"/>
    <n v="56"/>
    <n v="196"/>
    <x v="5"/>
    <n v="60"/>
    <n v="30"/>
    <n v="130"/>
    <n v="64"/>
    <n v="177"/>
    <n v="66"/>
    <n v="26"/>
    <n v="22"/>
    <x v="1"/>
    <n v="1"/>
    <x v="1"/>
    <n v="0.2857142857142857"/>
  </r>
  <r>
    <x v="65"/>
    <n v="61"/>
    <x v="4"/>
    <x v="1"/>
    <x v="0"/>
    <n v="55"/>
    <s v="Leaves"/>
    <x v="1"/>
    <x v="11"/>
    <n v="3"/>
    <n v="157"/>
    <x v="13"/>
    <n v="50"/>
    <n v="0"/>
    <n v="120"/>
    <n v="84"/>
    <n v="200"/>
    <n v="37"/>
    <n v="3"/>
    <n v="11"/>
    <x v="1"/>
    <n v="1"/>
    <x v="1"/>
    <n v="1.9108280254777069E-2"/>
  </r>
  <r>
    <x v="30"/>
    <n v="53"/>
    <x v="4"/>
    <x v="1"/>
    <x v="3"/>
    <n v="16"/>
    <s v="Leaves"/>
    <x v="1"/>
    <x v="2"/>
    <n v="73"/>
    <n v="150"/>
    <x v="14"/>
    <n v="30"/>
    <n v="50"/>
    <n v="100"/>
    <n v="39"/>
    <n v="108"/>
    <n v="50"/>
    <n v="23"/>
    <n v="23"/>
    <x v="1"/>
    <n v="1"/>
    <x v="1"/>
    <n v="0.48666666666666669"/>
  </r>
  <r>
    <x v="101"/>
    <n v="47"/>
    <x v="5"/>
    <x v="0"/>
    <x v="0"/>
    <n v="42"/>
    <s v="Beans"/>
    <x v="3"/>
    <x v="5"/>
    <n v="-9"/>
    <n v="119"/>
    <x v="18"/>
    <n v="40"/>
    <n v="10"/>
    <n v="110"/>
    <n v="71"/>
    <n v="160"/>
    <n v="9"/>
    <n v="-19"/>
    <n v="7"/>
    <x v="1"/>
    <n v="1"/>
    <x v="2"/>
    <n v="-7.5630252100840331E-2"/>
  </r>
  <r>
    <x v="104"/>
    <n v="54"/>
    <x v="5"/>
    <x v="0"/>
    <x v="0"/>
    <n v="17"/>
    <s v="Beans"/>
    <x v="3"/>
    <x v="6"/>
    <n v="43"/>
    <n v="135"/>
    <x v="18"/>
    <n v="50"/>
    <n v="40"/>
    <n v="120"/>
    <n v="44"/>
    <n v="115"/>
    <n v="15"/>
    <n v="3"/>
    <n v="4"/>
    <x v="1"/>
    <n v="1"/>
    <x v="2"/>
    <n v="0.31851851851851853"/>
  </r>
  <r>
    <x v="107"/>
    <n v="67"/>
    <x v="5"/>
    <x v="0"/>
    <x v="1"/>
    <n v="22"/>
    <s v="Beans"/>
    <x v="2"/>
    <x v="9"/>
    <n v="70"/>
    <n v="179"/>
    <x v="1"/>
    <n v="50"/>
    <n v="30"/>
    <n v="120"/>
    <n v="54"/>
    <n v="143"/>
    <n v="59"/>
    <n v="40"/>
    <n v="17"/>
    <x v="1"/>
    <n v="1"/>
    <x v="2"/>
    <n v="0.39106145251396646"/>
  </r>
  <r>
    <x v="89"/>
    <n v="54"/>
    <x v="5"/>
    <x v="0"/>
    <x v="0"/>
    <n v="15"/>
    <s v="Leaves"/>
    <x v="1"/>
    <x v="2"/>
    <n v="79"/>
    <n v="142"/>
    <x v="16"/>
    <n v="40"/>
    <n v="50"/>
    <n v="110"/>
    <n v="26"/>
    <n v="95"/>
    <n v="32"/>
    <n v="29"/>
    <n v="14"/>
    <x v="1"/>
    <n v="1"/>
    <x v="2"/>
    <n v="0.55633802816901412"/>
  </r>
  <r>
    <x v="54"/>
    <n v="63"/>
    <x v="5"/>
    <x v="1"/>
    <x v="0"/>
    <n v="19"/>
    <s v="Beans"/>
    <x v="3"/>
    <x v="5"/>
    <n v="53"/>
    <n v="148"/>
    <x v="12"/>
    <n v="60"/>
    <n v="40"/>
    <n v="130"/>
    <n v="40"/>
    <n v="122"/>
    <n v="18"/>
    <n v="13"/>
    <n v="3"/>
    <x v="1"/>
    <n v="1"/>
    <x v="2"/>
    <n v="0.35810810810810811"/>
  </r>
  <r>
    <x v="31"/>
    <n v="49"/>
    <x v="5"/>
    <x v="1"/>
    <x v="2"/>
    <n v="16"/>
    <s v="Beans"/>
    <x v="2"/>
    <x v="4"/>
    <n v="31"/>
    <n v="121"/>
    <x v="5"/>
    <n v="40"/>
    <n v="40"/>
    <n v="110"/>
    <n v="44"/>
    <n v="109"/>
    <n v="11"/>
    <n v="-9"/>
    <n v="9"/>
    <x v="1"/>
    <n v="1"/>
    <x v="2"/>
    <n v="0.256198347107438"/>
  </r>
  <r>
    <x v="9"/>
    <n v="50"/>
    <x v="5"/>
    <x v="1"/>
    <x v="3"/>
    <n v="14"/>
    <s v="Beans"/>
    <x v="2"/>
    <x v="4"/>
    <n v="70"/>
    <n v="131"/>
    <x v="8"/>
    <n v="40"/>
    <n v="50"/>
    <n v="110"/>
    <n v="26"/>
    <n v="90"/>
    <n v="21"/>
    <n v="20"/>
    <n v="10"/>
    <x v="1"/>
    <n v="1"/>
    <x v="2"/>
    <n v="0.53435114503816794"/>
  </r>
  <r>
    <x v="10"/>
    <n v="52"/>
    <x v="5"/>
    <x v="1"/>
    <x v="2"/>
    <n v="16"/>
    <s v="Beans"/>
    <x v="3"/>
    <x v="6"/>
    <n v="55"/>
    <n v="135"/>
    <x v="9"/>
    <n v="40"/>
    <n v="50"/>
    <n v="110"/>
    <n v="38"/>
    <n v="106"/>
    <n v="25"/>
    <n v="5"/>
    <n v="12"/>
    <x v="1"/>
    <n v="1"/>
    <x v="2"/>
    <n v="0.40740740740740738"/>
  </r>
  <r>
    <x v="31"/>
    <n v="55"/>
    <x v="5"/>
    <x v="1"/>
    <x v="2"/>
    <n v="49"/>
    <s v="Beans"/>
    <x v="2"/>
    <x v="8"/>
    <n v="-3"/>
    <n v="140"/>
    <x v="5"/>
    <n v="50"/>
    <n v="10"/>
    <n v="120"/>
    <n v="78"/>
    <n v="182"/>
    <n v="20"/>
    <n v="-13"/>
    <n v="5"/>
    <x v="1"/>
    <n v="1"/>
    <x v="2"/>
    <n v="-2.1428571428571429E-2"/>
  </r>
  <r>
    <x v="10"/>
    <n v="49"/>
    <x v="5"/>
    <x v="1"/>
    <x v="2"/>
    <n v="44"/>
    <s v="Beans"/>
    <x v="2"/>
    <x v="8"/>
    <n v="-6"/>
    <n v="126"/>
    <x v="9"/>
    <n v="40"/>
    <n v="10"/>
    <n v="110"/>
    <n v="73"/>
    <n v="166"/>
    <n v="16"/>
    <n v="-16"/>
    <n v="9"/>
    <x v="1"/>
    <n v="1"/>
    <x v="2"/>
    <n v="-4.7619047619047616E-2"/>
  </r>
  <r>
    <x v="49"/>
    <n v="41"/>
    <x v="5"/>
    <x v="1"/>
    <x v="3"/>
    <n v="13"/>
    <s v="Beans"/>
    <x v="3"/>
    <x v="7"/>
    <n v="1"/>
    <n v="104"/>
    <x v="11"/>
    <n v="40"/>
    <n v="20"/>
    <n v="110"/>
    <n v="56"/>
    <n v="110"/>
    <n v="-6"/>
    <n v="-19"/>
    <n v="1"/>
    <x v="1"/>
    <n v="1"/>
    <x v="2"/>
    <n v="9.6153846153846159E-3"/>
  </r>
  <r>
    <x v="12"/>
    <n v="54"/>
    <x v="5"/>
    <x v="1"/>
    <x v="3"/>
    <n v="17"/>
    <s v="Beans"/>
    <x v="2"/>
    <x v="8"/>
    <n v="42"/>
    <n v="135"/>
    <x v="11"/>
    <n v="50"/>
    <n v="40"/>
    <n v="120"/>
    <n v="45"/>
    <n v="116"/>
    <n v="15"/>
    <n v="2"/>
    <n v="4"/>
    <x v="1"/>
    <n v="1"/>
    <x v="2"/>
    <n v="0.31111111111111112"/>
  </r>
  <r>
    <x v="47"/>
    <n v="65"/>
    <x v="5"/>
    <x v="1"/>
    <x v="1"/>
    <n v="24"/>
    <s v="Leaves"/>
    <x v="0"/>
    <x v="10"/>
    <n v="33"/>
    <n v="155"/>
    <x v="6"/>
    <n v="60"/>
    <n v="20"/>
    <n v="130"/>
    <n v="58"/>
    <n v="147"/>
    <n v="25"/>
    <n v="13"/>
    <n v="5"/>
    <x v="1"/>
    <n v="1"/>
    <x v="2"/>
    <n v="0.2129032258064516"/>
  </r>
  <r>
    <x v="9"/>
    <n v="52"/>
    <x v="5"/>
    <x v="1"/>
    <x v="3"/>
    <n v="16"/>
    <s v="Leaves"/>
    <x v="0"/>
    <x v="10"/>
    <n v="53"/>
    <n v="135"/>
    <x v="8"/>
    <n v="40"/>
    <n v="40"/>
    <n v="110"/>
    <n v="39"/>
    <n v="107"/>
    <n v="25"/>
    <n v="13"/>
    <n v="12"/>
    <x v="1"/>
    <n v="1"/>
    <x v="2"/>
    <n v="0.3925925925925926"/>
  </r>
  <r>
    <x v="9"/>
    <n v="48"/>
    <x v="5"/>
    <x v="1"/>
    <x v="3"/>
    <n v="15"/>
    <s v="Leaves"/>
    <x v="0"/>
    <x v="0"/>
    <n v="42"/>
    <n v="130"/>
    <x v="8"/>
    <n v="40"/>
    <n v="40"/>
    <n v="110"/>
    <n v="46"/>
    <n v="109"/>
    <n v="20"/>
    <n v="2"/>
    <n v="8"/>
    <x v="1"/>
    <n v="1"/>
    <x v="2"/>
    <n v="0.32307692307692309"/>
  </r>
  <r>
    <x v="16"/>
    <n v="49"/>
    <x v="5"/>
    <x v="1"/>
    <x v="3"/>
    <n v="13"/>
    <s v="Leaves"/>
    <x v="0"/>
    <x v="0"/>
    <n v="68"/>
    <n v="128"/>
    <x v="14"/>
    <n v="40"/>
    <n v="50"/>
    <n v="110"/>
    <n v="25"/>
    <n v="87"/>
    <n v="18"/>
    <n v="18"/>
    <n v="9"/>
    <x v="1"/>
    <n v="1"/>
    <x v="2"/>
    <n v="0.53125"/>
  </r>
  <r>
    <x v="67"/>
    <n v="50"/>
    <x v="5"/>
    <x v="1"/>
    <x v="2"/>
    <n v="14"/>
    <s v="Leaves"/>
    <x v="1"/>
    <x v="2"/>
    <n v="70"/>
    <n v="131"/>
    <x v="5"/>
    <n v="50"/>
    <n v="50"/>
    <n v="120"/>
    <n v="26"/>
    <n v="90"/>
    <n v="11"/>
    <n v="20"/>
    <n v="0"/>
    <x v="1"/>
    <n v="1"/>
    <x v="2"/>
    <n v="0.53435114503816794"/>
  </r>
  <r>
    <x v="90"/>
    <n v="21"/>
    <x v="0"/>
    <x v="0"/>
    <x v="0"/>
    <n v="5"/>
    <s v="Leaves"/>
    <x v="0"/>
    <x v="10"/>
    <n v="16"/>
    <n v="53"/>
    <x v="18"/>
    <n v="0"/>
    <n v="30"/>
    <n v="30"/>
    <n v="16"/>
    <n v="42"/>
    <n v="23"/>
    <n v="-14"/>
    <n v="21"/>
    <x v="0"/>
    <n v="1"/>
    <x v="0"/>
    <n v="0.30188679245283018"/>
  </r>
  <r>
    <x v="101"/>
    <n v="27"/>
    <x v="0"/>
    <x v="0"/>
    <x v="0"/>
    <n v="7"/>
    <s v="Leaves"/>
    <x v="0"/>
    <x v="0"/>
    <n v="20"/>
    <n v="66"/>
    <x v="18"/>
    <n v="10"/>
    <n v="30"/>
    <n v="40"/>
    <n v="19"/>
    <n v="53"/>
    <n v="26"/>
    <n v="-10"/>
    <n v="17"/>
    <x v="0"/>
    <n v="1"/>
    <x v="0"/>
    <n v="0.30303030303030304"/>
  </r>
  <r>
    <x v="3"/>
    <n v="56"/>
    <x v="0"/>
    <x v="0"/>
    <x v="2"/>
    <n v="21"/>
    <s v="Leaves"/>
    <x v="0"/>
    <x v="0"/>
    <n v="16"/>
    <n v="126"/>
    <x v="2"/>
    <n v="30"/>
    <n v="20"/>
    <n v="60"/>
    <n v="54"/>
    <n v="131"/>
    <n v="66"/>
    <n v="-4"/>
    <n v="26"/>
    <x v="0"/>
    <n v="1"/>
    <x v="0"/>
    <n v="0.12698412698412698"/>
  </r>
  <r>
    <x v="108"/>
    <n v="54"/>
    <x v="0"/>
    <x v="0"/>
    <x v="2"/>
    <n v="20"/>
    <s v="Leaves"/>
    <x v="0"/>
    <x v="0"/>
    <n v="13"/>
    <n v="120"/>
    <x v="15"/>
    <n v="30"/>
    <n v="20"/>
    <n v="60"/>
    <n v="53"/>
    <n v="127"/>
    <n v="60"/>
    <n v="-7"/>
    <n v="24"/>
    <x v="0"/>
    <n v="1"/>
    <x v="0"/>
    <n v="0.10833333333333334"/>
  </r>
  <r>
    <x v="109"/>
    <n v="21"/>
    <x v="0"/>
    <x v="0"/>
    <x v="2"/>
    <n v="5"/>
    <s v="Leaves"/>
    <x v="1"/>
    <x v="3"/>
    <n v="15"/>
    <n v="53"/>
    <x v="15"/>
    <n v="20"/>
    <n v="30"/>
    <n v="50"/>
    <n v="17"/>
    <n v="43"/>
    <n v="3"/>
    <n v="-15"/>
    <n v="1"/>
    <x v="0"/>
    <n v="1"/>
    <x v="0"/>
    <n v="0.28301886792452829"/>
  </r>
  <r>
    <x v="39"/>
    <n v="39"/>
    <x v="0"/>
    <x v="1"/>
    <x v="1"/>
    <n v="12"/>
    <s v="Beans"/>
    <x v="2"/>
    <x v="4"/>
    <n v="14"/>
    <n v="92"/>
    <x v="17"/>
    <n v="20"/>
    <n v="20"/>
    <n v="50"/>
    <n v="39"/>
    <n v="90"/>
    <n v="42"/>
    <n v="-6"/>
    <n v="19"/>
    <x v="0"/>
    <n v="1"/>
    <x v="0"/>
    <n v="0.15217391304347827"/>
  </r>
  <r>
    <x v="48"/>
    <n v="23"/>
    <x v="0"/>
    <x v="1"/>
    <x v="3"/>
    <n v="6"/>
    <s v="Beans"/>
    <x v="2"/>
    <x v="4"/>
    <n v="17"/>
    <n v="58"/>
    <x v="7"/>
    <n v="10"/>
    <n v="30"/>
    <n v="40"/>
    <n v="18"/>
    <n v="47"/>
    <n v="18"/>
    <n v="-13"/>
    <n v="13"/>
    <x v="0"/>
    <n v="1"/>
    <x v="0"/>
    <n v="0.29310344827586204"/>
  </r>
  <r>
    <x v="46"/>
    <n v="21"/>
    <x v="0"/>
    <x v="1"/>
    <x v="0"/>
    <n v="5"/>
    <s v="Beans"/>
    <x v="3"/>
    <x v="6"/>
    <n v="15"/>
    <n v="52"/>
    <x v="4"/>
    <n v="10"/>
    <n v="30"/>
    <n v="40"/>
    <n v="16"/>
    <n v="42"/>
    <n v="12"/>
    <n v="-15"/>
    <n v="11"/>
    <x v="0"/>
    <n v="1"/>
    <x v="0"/>
    <n v="0.28846153846153844"/>
  </r>
  <r>
    <x v="10"/>
    <n v="25"/>
    <x v="0"/>
    <x v="1"/>
    <x v="2"/>
    <n v="9"/>
    <s v="Beans"/>
    <x v="2"/>
    <x v="12"/>
    <n v="-12"/>
    <n v="56"/>
    <x v="9"/>
    <n v="10"/>
    <n v="10"/>
    <n v="40"/>
    <n v="43"/>
    <n v="77"/>
    <n v="16"/>
    <n v="-22"/>
    <n v="15"/>
    <x v="0"/>
    <n v="1"/>
    <x v="0"/>
    <n v="-0.21428571428571427"/>
  </r>
  <r>
    <x v="47"/>
    <n v="21"/>
    <x v="0"/>
    <x v="1"/>
    <x v="1"/>
    <n v="5"/>
    <s v="Beans"/>
    <x v="2"/>
    <x v="8"/>
    <n v="15"/>
    <n v="53"/>
    <x v="6"/>
    <n v="0"/>
    <n v="30"/>
    <n v="30"/>
    <n v="17"/>
    <n v="43"/>
    <n v="23"/>
    <n v="-15"/>
    <n v="21"/>
    <x v="0"/>
    <n v="1"/>
    <x v="0"/>
    <n v="0.28301886792452829"/>
  </r>
  <r>
    <x v="48"/>
    <n v="0"/>
    <x v="0"/>
    <x v="1"/>
    <x v="3"/>
    <n v="0"/>
    <s v="Beans"/>
    <x v="2"/>
    <x v="9"/>
    <n v="32"/>
    <n v="43"/>
    <x v="7"/>
    <n v="0"/>
    <n v="30"/>
    <n v="30"/>
    <n v="11"/>
    <n v="11"/>
    <n v="13"/>
    <n v="2"/>
    <n v="0"/>
    <x v="0"/>
    <n v="1"/>
    <x v="0"/>
    <n v="0.7441860465116279"/>
  </r>
  <r>
    <x v="10"/>
    <n v="34"/>
    <x v="0"/>
    <x v="1"/>
    <x v="2"/>
    <n v="12"/>
    <s v="Leaves"/>
    <x v="0"/>
    <x v="0"/>
    <n v="-3"/>
    <n v="77"/>
    <x v="9"/>
    <n v="10"/>
    <n v="20"/>
    <n v="40"/>
    <n v="46"/>
    <n v="92"/>
    <n v="37"/>
    <n v="-23"/>
    <n v="24"/>
    <x v="0"/>
    <n v="1"/>
    <x v="0"/>
    <n v="-3.896103896103896E-2"/>
  </r>
  <r>
    <x v="39"/>
    <n v="21"/>
    <x v="0"/>
    <x v="1"/>
    <x v="1"/>
    <n v="5"/>
    <s v="Leaves"/>
    <x v="0"/>
    <x v="10"/>
    <n v="14"/>
    <n v="52"/>
    <x v="17"/>
    <n v="10"/>
    <n v="30"/>
    <n v="40"/>
    <n v="17"/>
    <n v="43"/>
    <n v="12"/>
    <n v="-16"/>
    <n v="11"/>
    <x v="0"/>
    <n v="1"/>
    <x v="0"/>
    <n v="0.26923076923076922"/>
  </r>
  <r>
    <x v="17"/>
    <n v="25"/>
    <x v="0"/>
    <x v="1"/>
    <x v="3"/>
    <n v="7"/>
    <s v="Leaves"/>
    <x v="0"/>
    <x v="10"/>
    <n v="17"/>
    <n v="61"/>
    <x v="11"/>
    <n v="10"/>
    <n v="30"/>
    <n v="40"/>
    <n v="19"/>
    <n v="51"/>
    <n v="21"/>
    <n v="-13"/>
    <n v="15"/>
    <x v="0"/>
    <n v="1"/>
    <x v="0"/>
    <n v="0.27868852459016391"/>
  </r>
  <r>
    <x v="26"/>
    <n v="34"/>
    <x v="0"/>
    <x v="1"/>
    <x v="0"/>
    <n v="12"/>
    <s v="Leaves"/>
    <x v="1"/>
    <x v="3"/>
    <n v="-3"/>
    <n v="77"/>
    <x v="12"/>
    <n v="10"/>
    <n v="10"/>
    <n v="40"/>
    <n v="46"/>
    <n v="92"/>
    <n v="37"/>
    <n v="-13"/>
    <n v="24"/>
    <x v="0"/>
    <n v="1"/>
    <x v="0"/>
    <n v="-3.896103896103896E-2"/>
  </r>
  <r>
    <x v="10"/>
    <n v="21"/>
    <x v="0"/>
    <x v="1"/>
    <x v="2"/>
    <n v="5"/>
    <s v="Leaves"/>
    <x v="1"/>
    <x v="2"/>
    <n v="14"/>
    <n v="52"/>
    <x v="9"/>
    <n v="20"/>
    <n v="30"/>
    <n v="50"/>
    <n v="17"/>
    <n v="43"/>
    <n v="2"/>
    <n v="-16"/>
    <n v="1"/>
    <x v="0"/>
    <n v="1"/>
    <x v="0"/>
    <n v="0.26923076923076922"/>
  </r>
  <r>
    <x v="9"/>
    <n v="39"/>
    <x v="0"/>
    <x v="1"/>
    <x v="3"/>
    <n v="12"/>
    <s v="Leaves"/>
    <x v="1"/>
    <x v="11"/>
    <n v="14"/>
    <n v="92"/>
    <x v="8"/>
    <n v="10"/>
    <n v="20"/>
    <n v="40"/>
    <n v="39"/>
    <n v="90"/>
    <n v="52"/>
    <n v="-6"/>
    <n v="29"/>
    <x v="0"/>
    <n v="1"/>
    <x v="0"/>
    <n v="0.15217391304347827"/>
  </r>
  <r>
    <x v="78"/>
    <n v="46"/>
    <x v="0"/>
    <x v="1"/>
    <x v="3"/>
    <n v="14"/>
    <s v="Leaves"/>
    <x v="1"/>
    <x v="11"/>
    <n v="31"/>
    <n v="113"/>
    <x v="14"/>
    <n v="20"/>
    <n v="30"/>
    <n v="50"/>
    <n v="36"/>
    <n v="96"/>
    <n v="63"/>
    <n v="1"/>
    <n v="26"/>
    <x v="0"/>
    <n v="1"/>
    <x v="0"/>
    <n v="0.27433628318584069"/>
  </r>
  <r>
    <x v="8"/>
    <n v="22"/>
    <x v="1"/>
    <x v="1"/>
    <x v="3"/>
    <n v="6"/>
    <s v="Beans"/>
    <x v="2"/>
    <x v="4"/>
    <n v="17"/>
    <n v="56"/>
    <x v="7"/>
    <n v="20"/>
    <n v="20"/>
    <n v="50"/>
    <n v="17"/>
    <n v="45"/>
    <n v="6"/>
    <n v="-3"/>
    <n v="2"/>
    <x v="0"/>
    <n v="1"/>
    <x v="1"/>
    <n v="0.30357142857142855"/>
  </r>
  <r>
    <x v="39"/>
    <n v="34"/>
    <x v="1"/>
    <x v="1"/>
    <x v="1"/>
    <n v="12"/>
    <s v="Beans"/>
    <x v="2"/>
    <x v="9"/>
    <n v="-4"/>
    <n v="76"/>
    <x v="17"/>
    <n v="20"/>
    <n v="-10"/>
    <n v="50"/>
    <n v="46"/>
    <n v="92"/>
    <n v="26"/>
    <n v="6"/>
    <n v="14"/>
    <x v="0"/>
    <n v="1"/>
    <x v="1"/>
    <n v="-5.2631578947368418E-2"/>
  </r>
  <r>
    <x v="56"/>
    <n v="22"/>
    <x v="1"/>
    <x v="1"/>
    <x v="3"/>
    <n v="7"/>
    <s v="Beans"/>
    <x v="2"/>
    <x v="9"/>
    <n v="11"/>
    <n v="52"/>
    <x v="14"/>
    <n v="20"/>
    <n v="20"/>
    <n v="50"/>
    <n v="19"/>
    <n v="48"/>
    <n v="2"/>
    <n v="-9"/>
    <n v="2"/>
    <x v="0"/>
    <n v="1"/>
    <x v="1"/>
    <n v="0.21153846153846154"/>
  </r>
  <r>
    <x v="10"/>
    <n v="33"/>
    <x v="1"/>
    <x v="1"/>
    <x v="2"/>
    <n v="12"/>
    <s v="Leaves"/>
    <x v="0"/>
    <x v="0"/>
    <n v="-4"/>
    <n v="74"/>
    <x v="9"/>
    <n v="20"/>
    <n v="0"/>
    <n v="50"/>
    <n v="45"/>
    <n v="90"/>
    <n v="24"/>
    <n v="-4"/>
    <n v="13"/>
    <x v="0"/>
    <n v="1"/>
    <x v="1"/>
    <n v="-5.4054054054054057E-2"/>
  </r>
  <r>
    <x v="39"/>
    <n v="29"/>
    <x v="1"/>
    <x v="1"/>
    <x v="1"/>
    <n v="8"/>
    <s v="Leaves"/>
    <x v="0"/>
    <x v="0"/>
    <n v="5"/>
    <n v="64"/>
    <x v="17"/>
    <n v="20"/>
    <n v="10"/>
    <n v="50"/>
    <n v="30"/>
    <n v="67"/>
    <n v="14"/>
    <n v="-5"/>
    <n v="9"/>
    <x v="0"/>
    <n v="1"/>
    <x v="1"/>
    <n v="7.8125E-2"/>
  </r>
  <r>
    <x v="12"/>
    <n v="25"/>
    <x v="1"/>
    <x v="1"/>
    <x v="3"/>
    <n v="7"/>
    <s v="Leaves"/>
    <x v="0"/>
    <x v="10"/>
    <n v="19"/>
    <n v="63"/>
    <x v="11"/>
    <n v="20"/>
    <n v="20"/>
    <n v="50"/>
    <n v="19"/>
    <n v="51"/>
    <n v="13"/>
    <n v="-1"/>
    <n v="5"/>
    <x v="0"/>
    <n v="1"/>
    <x v="1"/>
    <n v="0.30158730158730157"/>
  </r>
  <r>
    <x v="10"/>
    <n v="15"/>
    <x v="1"/>
    <x v="1"/>
    <x v="2"/>
    <n v="4"/>
    <s v="Leaves"/>
    <x v="1"/>
    <x v="2"/>
    <n v="8"/>
    <n v="39"/>
    <x v="9"/>
    <n v="10"/>
    <n v="20"/>
    <n v="40"/>
    <n v="16"/>
    <n v="35"/>
    <n v="-1"/>
    <n v="-12"/>
    <n v="5"/>
    <x v="0"/>
    <n v="1"/>
    <x v="1"/>
    <n v="0.20512820512820512"/>
  </r>
  <r>
    <x v="49"/>
    <n v="32"/>
    <x v="1"/>
    <x v="1"/>
    <x v="3"/>
    <n v="8"/>
    <s v="Leaves"/>
    <x v="1"/>
    <x v="2"/>
    <n v="28"/>
    <n v="80"/>
    <x v="11"/>
    <n v="20"/>
    <n v="30"/>
    <n v="50"/>
    <n v="20"/>
    <n v="60"/>
    <n v="30"/>
    <n v="-2"/>
    <n v="12"/>
    <x v="0"/>
    <n v="1"/>
    <x v="1"/>
    <n v="0.35"/>
  </r>
  <r>
    <x v="9"/>
    <n v="35"/>
    <x v="1"/>
    <x v="1"/>
    <x v="3"/>
    <n v="11"/>
    <s v="Leaves"/>
    <x v="1"/>
    <x v="11"/>
    <n v="9"/>
    <n v="82"/>
    <x v="8"/>
    <n v="20"/>
    <n v="10"/>
    <n v="50"/>
    <n v="38"/>
    <n v="84"/>
    <n v="32"/>
    <n v="-1"/>
    <n v="15"/>
    <x v="0"/>
    <n v="1"/>
    <x v="1"/>
    <n v="0.10975609756097561"/>
  </r>
  <r>
    <x v="15"/>
    <n v="34"/>
    <x v="1"/>
    <x v="1"/>
    <x v="3"/>
    <n v="12"/>
    <s v="Leaves"/>
    <x v="1"/>
    <x v="3"/>
    <n v="-3"/>
    <n v="76"/>
    <x v="8"/>
    <n v="20"/>
    <n v="0"/>
    <n v="50"/>
    <n v="45"/>
    <n v="91"/>
    <n v="26"/>
    <n v="-3"/>
    <n v="14"/>
    <x v="0"/>
    <n v="1"/>
    <x v="1"/>
    <n v="-3.9473684210526314E-2"/>
  </r>
  <r>
    <x v="105"/>
    <n v="24"/>
    <x v="2"/>
    <x v="0"/>
    <x v="2"/>
    <n v="7"/>
    <s v="Leaves"/>
    <x v="0"/>
    <x v="10"/>
    <n v="12"/>
    <n v="56"/>
    <x v="2"/>
    <n v="10"/>
    <n v="20"/>
    <n v="40"/>
    <n v="20"/>
    <n v="51"/>
    <n v="16"/>
    <n v="-8"/>
    <n v="14"/>
    <x v="0"/>
    <n v="1"/>
    <x v="2"/>
    <n v="0.21428571428571427"/>
  </r>
  <r>
    <x v="39"/>
    <n v="38"/>
    <x v="2"/>
    <x v="1"/>
    <x v="1"/>
    <n v="12"/>
    <s v="Beans"/>
    <x v="2"/>
    <x v="4"/>
    <n v="12"/>
    <n v="89"/>
    <x v="17"/>
    <n v="30"/>
    <n v="0"/>
    <n v="60"/>
    <n v="39"/>
    <n v="89"/>
    <n v="29"/>
    <n v="12"/>
    <n v="8"/>
    <x v="0"/>
    <n v="1"/>
    <x v="2"/>
    <n v="0.1348314606741573"/>
  </r>
  <r>
    <x v="48"/>
    <n v="23"/>
    <x v="2"/>
    <x v="1"/>
    <x v="3"/>
    <n v="6"/>
    <s v="Beans"/>
    <x v="2"/>
    <x v="4"/>
    <n v="17"/>
    <n v="58"/>
    <x v="7"/>
    <n v="20"/>
    <n v="20"/>
    <n v="50"/>
    <n v="18"/>
    <n v="47"/>
    <n v="8"/>
    <n v="-3"/>
    <n v="3"/>
    <x v="0"/>
    <n v="1"/>
    <x v="2"/>
    <n v="0.29310344827586204"/>
  </r>
  <r>
    <x v="77"/>
    <n v="16"/>
    <x v="2"/>
    <x v="1"/>
    <x v="0"/>
    <n v="4"/>
    <s v="Beans"/>
    <x v="3"/>
    <x v="6"/>
    <n v="10"/>
    <n v="41"/>
    <x v="4"/>
    <n v="10"/>
    <n v="20"/>
    <n v="40"/>
    <n v="15"/>
    <n v="35"/>
    <n v="1"/>
    <n v="-10"/>
    <n v="6"/>
    <x v="0"/>
    <n v="1"/>
    <x v="2"/>
    <n v="0.24390243902439024"/>
  </r>
  <r>
    <x v="46"/>
    <n v="31"/>
    <x v="2"/>
    <x v="1"/>
    <x v="0"/>
    <n v="9"/>
    <s v="Beans"/>
    <x v="3"/>
    <x v="7"/>
    <n v="8"/>
    <n v="69"/>
    <x v="4"/>
    <n v="30"/>
    <n v="10"/>
    <n v="60"/>
    <n v="30"/>
    <n v="70"/>
    <n v="9"/>
    <n v="-2"/>
    <n v="1"/>
    <x v="0"/>
    <n v="1"/>
    <x v="2"/>
    <n v="0.11594202898550725"/>
  </r>
  <r>
    <x v="10"/>
    <n v="20"/>
    <x v="2"/>
    <x v="1"/>
    <x v="2"/>
    <n v="7"/>
    <s v="Beans"/>
    <x v="2"/>
    <x v="12"/>
    <n v="-16"/>
    <n v="45"/>
    <x v="9"/>
    <n v="10"/>
    <n v="0"/>
    <n v="40"/>
    <n v="41"/>
    <n v="68"/>
    <n v="5"/>
    <n v="-16"/>
    <n v="10"/>
    <x v="0"/>
    <n v="1"/>
    <x v="2"/>
    <n v="-0.35555555555555557"/>
  </r>
  <r>
    <x v="28"/>
    <n v="29"/>
    <x v="2"/>
    <x v="1"/>
    <x v="1"/>
    <n v="8"/>
    <s v="Beans"/>
    <x v="2"/>
    <x v="8"/>
    <n v="24"/>
    <n v="73"/>
    <x v="6"/>
    <n v="20"/>
    <n v="20"/>
    <n v="50"/>
    <n v="20"/>
    <n v="57"/>
    <n v="23"/>
    <n v="4"/>
    <n v="9"/>
    <x v="0"/>
    <n v="1"/>
    <x v="2"/>
    <n v="0.32876712328767121"/>
  </r>
  <r>
    <x v="56"/>
    <n v="24"/>
    <x v="2"/>
    <x v="1"/>
    <x v="3"/>
    <n v="7"/>
    <s v="Beans"/>
    <x v="2"/>
    <x v="9"/>
    <n v="13"/>
    <n v="56"/>
    <x v="14"/>
    <n v="20"/>
    <n v="20"/>
    <n v="50"/>
    <n v="19"/>
    <n v="50"/>
    <n v="6"/>
    <n v="-7"/>
    <n v="4"/>
    <x v="0"/>
    <n v="1"/>
    <x v="2"/>
    <n v="0.23214285714285715"/>
  </r>
  <r>
    <x v="49"/>
    <n v="24"/>
    <x v="2"/>
    <x v="1"/>
    <x v="3"/>
    <n v="6"/>
    <s v="Leaves"/>
    <x v="0"/>
    <x v="10"/>
    <n v="19"/>
    <n v="60"/>
    <x v="11"/>
    <n v="20"/>
    <n v="20"/>
    <n v="50"/>
    <n v="17"/>
    <n v="47"/>
    <n v="10"/>
    <n v="-1"/>
    <n v="4"/>
    <x v="0"/>
    <n v="1"/>
    <x v="2"/>
    <n v="0.31666666666666665"/>
  </r>
  <r>
    <x v="10"/>
    <n v="16"/>
    <x v="2"/>
    <x v="1"/>
    <x v="2"/>
    <n v="4"/>
    <s v="Leaves"/>
    <x v="1"/>
    <x v="2"/>
    <n v="10"/>
    <n v="41"/>
    <x v="9"/>
    <n v="10"/>
    <n v="20"/>
    <n v="40"/>
    <n v="15"/>
    <n v="35"/>
    <n v="1"/>
    <n v="-10"/>
    <n v="6"/>
    <x v="0"/>
    <n v="1"/>
    <x v="2"/>
    <n v="0.24390243902439024"/>
  </r>
  <r>
    <x v="17"/>
    <n v="29"/>
    <x v="2"/>
    <x v="1"/>
    <x v="3"/>
    <n v="8"/>
    <s v="Leaves"/>
    <x v="1"/>
    <x v="2"/>
    <n v="25"/>
    <n v="73"/>
    <x v="11"/>
    <n v="20"/>
    <n v="30"/>
    <n v="50"/>
    <n v="19"/>
    <n v="56"/>
    <n v="23"/>
    <n v="-5"/>
    <n v="9"/>
    <x v="0"/>
    <n v="1"/>
    <x v="2"/>
    <n v="0.34246575342465752"/>
  </r>
  <r>
    <x v="90"/>
    <n v="21"/>
    <x v="3"/>
    <x v="0"/>
    <x v="0"/>
    <n v="5"/>
    <s v="Leaves"/>
    <x v="0"/>
    <x v="10"/>
    <n v="24"/>
    <n v="56"/>
    <x v="18"/>
    <n v="0"/>
    <n v="30"/>
    <n v="30"/>
    <n v="16"/>
    <n v="42"/>
    <n v="26"/>
    <n v="-6"/>
    <n v="21"/>
    <x v="1"/>
    <n v="1"/>
    <x v="0"/>
    <n v="0.42857142857142855"/>
  </r>
  <r>
    <x v="90"/>
    <n v="27"/>
    <x v="3"/>
    <x v="0"/>
    <x v="0"/>
    <n v="7"/>
    <s v="Leaves"/>
    <x v="0"/>
    <x v="0"/>
    <n v="30"/>
    <n v="70"/>
    <x v="18"/>
    <n v="10"/>
    <n v="30"/>
    <n v="40"/>
    <n v="19"/>
    <n v="53"/>
    <n v="30"/>
    <n v="0"/>
    <n v="17"/>
    <x v="1"/>
    <n v="1"/>
    <x v="0"/>
    <n v="0.42857142857142855"/>
  </r>
  <r>
    <x v="110"/>
    <n v="56"/>
    <x v="3"/>
    <x v="0"/>
    <x v="2"/>
    <n v="21"/>
    <s v="Leaves"/>
    <x v="0"/>
    <x v="0"/>
    <n v="24"/>
    <n v="134"/>
    <x v="2"/>
    <n v="30"/>
    <n v="20"/>
    <n v="60"/>
    <n v="54"/>
    <n v="131"/>
    <n v="74"/>
    <n v="4"/>
    <n v="26"/>
    <x v="1"/>
    <n v="1"/>
    <x v="0"/>
    <n v="0.17910447761194029"/>
  </r>
  <r>
    <x v="25"/>
    <n v="54"/>
    <x v="3"/>
    <x v="0"/>
    <x v="2"/>
    <n v="20"/>
    <s v="Leaves"/>
    <x v="0"/>
    <x v="0"/>
    <n v="19"/>
    <n v="128"/>
    <x v="15"/>
    <n v="30"/>
    <n v="20"/>
    <n v="60"/>
    <n v="53"/>
    <n v="127"/>
    <n v="68"/>
    <n v="-1"/>
    <n v="24"/>
    <x v="1"/>
    <n v="1"/>
    <x v="0"/>
    <n v="0.1484375"/>
  </r>
  <r>
    <x v="108"/>
    <n v="21"/>
    <x v="3"/>
    <x v="0"/>
    <x v="2"/>
    <n v="5"/>
    <s v="Leaves"/>
    <x v="1"/>
    <x v="3"/>
    <n v="22"/>
    <n v="56"/>
    <x v="15"/>
    <n v="20"/>
    <n v="30"/>
    <n v="50"/>
    <n v="17"/>
    <n v="43"/>
    <n v="6"/>
    <n v="-8"/>
    <n v="1"/>
    <x v="1"/>
    <n v="1"/>
    <x v="0"/>
    <n v="0.39285714285714285"/>
  </r>
  <r>
    <x v="39"/>
    <n v="39"/>
    <x v="3"/>
    <x v="1"/>
    <x v="1"/>
    <n v="12"/>
    <s v="Beans"/>
    <x v="2"/>
    <x v="4"/>
    <n v="21"/>
    <n v="98"/>
    <x v="17"/>
    <n v="20"/>
    <n v="20"/>
    <n v="50"/>
    <n v="39"/>
    <n v="90"/>
    <n v="48"/>
    <n v="1"/>
    <n v="19"/>
    <x v="1"/>
    <n v="1"/>
    <x v="0"/>
    <n v="0.21428571428571427"/>
  </r>
  <r>
    <x v="8"/>
    <n v="23"/>
    <x v="3"/>
    <x v="1"/>
    <x v="3"/>
    <n v="6"/>
    <s v="Beans"/>
    <x v="2"/>
    <x v="4"/>
    <n v="25"/>
    <n v="62"/>
    <x v="7"/>
    <n v="10"/>
    <n v="30"/>
    <n v="40"/>
    <n v="18"/>
    <n v="47"/>
    <n v="22"/>
    <n v="-5"/>
    <n v="13"/>
    <x v="1"/>
    <n v="1"/>
    <x v="0"/>
    <n v="0.40322580645161288"/>
  </r>
  <r>
    <x v="74"/>
    <n v="21"/>
    <x v="3"/>
    <x v="1"/>
    <x v="0"/>
    <n v="5"/>
    <s v="Beans"/>
    <x v="3"/>
    <x v="6"/>
    <n v="22"/>
    <n v="55"/>
    <x v="4"/>
    <n v="10"/>
    <n v="30"/>
    <n v="40"/>
    <n v="16"/>
    <n v="42"/>
    <n v="15"/>
    <n v="-8"/>
    <n v="11"/>
    <x v="1"/>
    <n v="1"/>
    <x v="0"/>
    <n v="0.4"/>
  </r>
  <r>
    <x v="10"/>
    <n v="25"/>
    <x v="3"/>
    <x v="1"/>
    <x v="2"/>
    <n v="9"/>
    <s v="Beans"/>
    <x v="2"/>
    <x v="12"/>
    <n v="-18"/>
    <n v="60"/>
    <x v="9"/>
    <n v="10"/>
    <n v="10"/>
    <n v="40"/>
    <n v="43"/>
    <n v="77"/>
    <n v="20"/>
    <n v="-28"/>
    <n v="15"/>
    <x v="1"/>
    <n v="1"/>
    <x v="0"/>
    <n v="-0.3"/>
  </r>
  <r>
    <x v="28"/>
    <n v="21"/>
    <x v="3"/>
    <x v="1"/>
    <x v="1"/>
    <n v="5"/>
    <s v="Beans"/>
    <x v="2"/>
    <x v="8"/>
    <n v="22"/>
    <n v="56"/>
    <x v="6"/>
    <n v="0"/>
    <n v="30"/>
    <n v="30"/>
    <n v="17"/>
    <n v="43"/>
    <n v="26"/>
    <n v="-8"/>
    <n v="21"/>
    <x v="1"/>
    <n v="1"/>
    <x v="0"/>
    <n v="0.39285714285714285"/>
  </r>
  <r>
    <x v="48"/>
    <n v="0"/>
    <x v="3"/>
    <x v="1"/>
    <x v="3"/>
    <n v="0"/>
    <s v="Beans"/>
    <x v="2"/>
    <x v="9"/>
    <n v="47"/>
    <n v="46"/>
    <x v="7"/>
    <n v="0"/>
    <n v="30"/>
    <n v="30"/>
    <n v="11"/>
    <n v="11"/>
    <n v="16"/>
    <n v="17"/>
    <n v="0"/>
    <x v="1"/>
    <n v="1"/>
    <x v="0"/>
    <n v="1.0217391304347827"/>
  </r>
  <r>
    <x v="10"/>
    <n v="34"/>
    <x v="3"/>
    <x v="1"/>
    <x v="2"/>
    <n v="12"/>
    <s v="Leaves"/>
    <x v="0"/>
    <x v="0"/>
    <n v="-4"/>
    <n v="82"/>
    <x v="9"/>
    <n v="10"/>
    <n v="20"/>
    <n v="40"/>
    <n v="46"/>
    <n v="92"/>
    <n v="42"/>
    <n v="-24"/>
    <n v="24"/>
    <x v="1"/>
    <n v="1"/>
    <x v="0"/>
    <n v="-4.878048780487805E-2"/>
  </r>
  <r>
    <x v="39"/>
    <n v="21"/>
    <x v="3"/>
    <x v="1"/>
    <x v="1"/>
    <n v="5"/>
    <s v="Leaves"/>
    <x v="0"/>
    <x v="10"/>
    <n v="21"/>
    <n v="55"/>
    <x v="17"/>
    <n v="10"/>
    <n v="30"/>
    <n v="40"/>
    <n v="17"/>
    <n v="43"/>
    <n v="15"/>
    <n v="-9"/>
    <n v="11"/>
    <x v="1"/>
    <n v="1"/>
    <x v="0"/>
    <n v="0.38181818181818183"/>
  </r>
  <r>
    <x v="17"/>
    <n v="25"/>
    <x v="3"/>
    <x v="1"/>
    <x v="3"/>
    <n v="7"/>
    <s v="Leaves"/>
    <x v="0"/>
    <x v="10"/>
    <n v="25"/>
    <n v="65"/>
    <x v="11"/>
    <n v="10"/>
    <n v="30"/>
    <n v="40"/>
    <n v="19"/>
    <n v="51"/>
    <n v="25"/>
    <n v="-5"/>
    <n v="15"/>
    <x v="1"/>
    <n v="1"/>
    <x v="0"/>
    <n v="0.38461538461538464"/>
  </r>
  <r>
    <x v="26"/>
    <n v="34"/>
    <x v="3"/>
    <x v="1"/>
    <x v="0"/>
    <n v="12"/>
    <s v="Leaves"/>
    <x v="1"/>
    <x v="3"/>
    <n v="-4"/>
    <n v="82"/>
    <x v="12"/>
    <n v="10"/>
    <n v="10"/>
    <n v="40"/>
    <n v="46"/>
    <n v="92"/>
    <n v="42"/>
    <n v="-14"/>
    <n v="24"/>
    <x v="1"/>
    <n v="1"/>
    <x v="0"/>
    <n v="-4.878048780487805E-2"/>
  </r>
  <r>
    <x v="10"/>
    <n v="21"/>
    <x v="3"/>
    <x v="1"/>
    <x v="2"/>
    <n v="5"/>
    <s v="Leaves"/>
    <x v="1"/>
    <x v="2"/>
    <n v="21"/>
    <n v="55"/>
    <x v="9"/>
    <n v="20"/>
    <n v="30"/>
    <n v="50"/>
    <n v="17"/>
    <n v="43"/>
    <n v="5"/>
    <n v="-9"/>
    <n v="1"/>
    <x v="1"/>
    <n v="1"/>
    <x v="0"/>
    <n v="0.38181818181818183"/>
  </r>
  <r>
    <x v="9"/>
    <n v="39"/>
    <x v="3"/>
    <x v="1"/>
    <x v="3"/>
    <n v="12"/>
    <s v="Leaves"/>
    <x v="1"/>
    <x v="11"/>
    <n v="21"/>
    <n v="98"/>
    <x v="8"/>
    <n v="10"/>
    <n v="20"/>
    <n v="40"/>
    <n v="39"/>
    <n v="90"/>
    <n v="58"/>
    <n v="1"/>
    <n v="29"/>
    <x v="1"/>
    <n v="1"/>
    <x v="0"/>
    <n v="0.21428571428571427"/>
  </r>
  <r>
    <x v="30"/>
    <n v="46"/>
    <x v="3"/>
    <x v="1"/>
    <x v="3"/>
    <n v="14"/>
    <s v="Leaves"/>
    <x v="1"/>
    <x v="11"/>
    <n v="46"/>
    <n v="120"/>
    <x v="14"/>
    <n v="20"/>
    <n v="30"/>
    <n v="50"/>
    <n v="36"/>
    <n v="96"/>
    <n v="70"/>
    <n v="16"/>
    <n v="26"/>
    <x v="1"/>
    <n v="1"/>
    <x v="0"/>
    <n v="0.38333333333333336"/>
  </r>
  <r>
    <x v="8"/>
    <n v="22"/>
    <x v="4"/>
    <x v="1"/>
    <x v="3"/>
    <n v="6"/>
    <s v="Beans"/>
    <x v="2"/>
    <x v="4"/>
    <n v="25"/>
    <n v="60"/>
    <x v="7"/>
    <n v="20"/>
    <n v="20"/>
    <n v="50"/>
    <n v="17"/>
    <n v="45"/>
    <n v="10"/>
    <n v="5"/>
    <n v="2"/>
    <x v="1"/>
    <n v="1"/>
    <x v="1"/>
    <n v="0.41666666666666669"/>
  </r>
  <r>
    <x v="39"/>
    <n v="34"/>
    <x v="4"/>
    <x v="1"/>
    <x v="1"/>
    <n v="12"/>
    <s v="Beans"/>
    <x v="2"/>
    <x v="9"/>
    <n v="-6"/>
    <n v="81"/>
    <x v="17"/>
    <n v="20"/>
    <n v="-10"/>
    <n v="50"/>
    <n v="46"/>
    <n v="92"/>
    <n v="31"/>
    <n v="4"/>
    <n v="14"/>
    <x v="1"/>
    <n v="1"/>
    <x v="1"/>
    <n v="-7.407407407407407E-2"/>
  </r>
  <r>
    <x v="16"/>
    <n v="22"/>
    <x v="4"/>
    <x v="1"/>
    <x v="3"/>
    <n v="7"/>
    <s v="Beans"/>
    <x v="2"/>
    <x v="9"/>
    <n v="16"/>
    <n v="55"/>
    <x v="14"/>
    <n v="20"/>
    <n v="20"/>
    <n v="50"/>
    <n v="19"/>
    <n v="48"/>
    <n v="5"/>
    <n v="-4"/>
    <n v="2"/>
    <x v="1"/>
    <n v="1"/>
    <x v="1"/>
    <n v="0.29090909090909089"/>
  </r>
  <r>
    <x v="10"/>
    <n v="33"/>
    <x v="4"/>
    <x v="1"/>
    <x v="2"/>
    <n v="12"/>
    <s v="Leaves"/>
    <x v="0"/>
    <x v="0"/>
    <n v="-6"/>
    <n v="79"/>
    <x v="9"/>
    <n v="20"/>
    <n v="0"/>
    <n v="50"/>
    <n v="45"/>
    <n v="90"/>
    <n v="29"/>
    <n v="-6"/>
    <n v="13"/>
    <x v="1"/>
    <n v="1"/>
    <x v="1"/>
    <n v="-7.5949367088607597E-2"/>
  </r>
  <r>
    <x v="39"/>
    <n v="29"/>
    <x v="4"/>
    <x v="1"/>
    <x v="1"/>
    <n v="8"/>
    <s v="Leaves"/>
    <x v="0"/>
    <x v="0"/>
    <n v="7"/>
    <n v="68"/>
    <x v="17"/>
    <n v="20"/>
    <n v="10"/>
    <n v="50"/>
    <n v="30"/>
    <n v="67"/>
    <n v="18"/>
    <n v="-3"/>
    <n v="9"/>
    <x v="1"/>
    <n v="1"/>
    <x v="1"/>
    <n v="0.10294117647058823"/>
  </r>
  <r>
    <x v="49"/>
    <n v="25"/>
    <x v="4"/>
    <x v="1"/>
    <x v="3"/>
    <n v="7"/>
    <s v="Leaves"/>
    <x v="0"/>
    <x v="10"/>
    <n v="28"/>
    <n v="67"/>
    <x v="11"/>
    <n v="20"/>
    <n v="20"/>
    <n v="50"/>
    <n v="19"/>
    <n v="51"/>
    <n v="17"/>
    <n v="8"/>
    <n v="5"/>
    <x v="1"/>
    <n v="1"/>
    <x v="1"/>
    <n v="0.41791044776119401"/>
  </r>
  <r>
    <x v="10"/>
    <n v="15"/>
    <x v="4"/>
    <x v="1"/>
    <x v="2"/>
    <n v="4"/>
    <s v="Leaves"/>
    <x v="1"/>
    <x v="2"/>
    <n v="12"/>
    <n v="42"/>
    <x v="9"/>
    <n v="10"/>
    <n v="20"/>
    <n v="40"/>
    <n v="16"/>
    <n v="35"/>
    <n v="2"/>
    <n v="-8"/>
    <n v="5"/>
    <x v="1"/>
    <n v="1"/>
    <x v="1"/>
    <n v="0.2857142857142857"/>
  </r>
  <r>
    <x v="12"/>
    <n v="32"/>
    <x v="4"/>
    <x v="1"/>
    <x v="3"/>
    <n v="8"/>
    <s v="Leaves"/>
    <x v="1"/>
    <x v="2"/>
    <n v="42"/>
    <n v="85"/>
    <x v="11"/>
    <n v="20"/>
    <n v="30"/>
    <n v="50"/>
    <n v="20"/>
    <n v="60"/>
    <n v="35"/>
    <n v="12"/>
    <n v="12"/>
    <x v="1"/>
    <n v="1"/>
    <x v="1"/>
    <n v="0.49411764705882355"/>
  </r>
  <r>
    <x v="9"/>
    <n v="35"/>
    <x v="4"/>
    <x v="1"/>
    <x v="3"/>
    <n v="11"/>
    <s v="Leaves"/>
    <x v="1"/>
    <x v="11"/>
    <n v="13"/>
    <n v="87"/>
    <x v="8"/>
    <n v="20"/>
    <n v="10"/>
    <n v="50"/>
    <n v="38"/>
    <n v="84"/>
    <n v="37"/>
    <n v="3"/>
    <n v="15"/>
    <x v="1"/>
    <n v="1"/>
    <x v="1"/>
    <n v="0.14942528735632185"/>
  </r>
  <r>
    <x v="9"/>
    <n v="34"/>
    <x v="4"/>
    <x v="1"/>
    <x v="3"/>
    <n v="12"/>
    <s v="Leaves"/>
    <x v="1"/>
    <x v="3"/>
    <n v="-4"/>
    <n v="81"/>
    <x v="8"/>
    <n v="20"/>
    <n v="0"/>
    <n v="50"/>
    <n v="45"/>
    <n v="91"/>
    <n v="31"/>
    <n v="-4"/>
    <n v="14"/>
    <x v="1"/>
    <n v="1"/>
    <x v="1"/>
    <n v="-4.9382716049382713E-2"/>
  </r>
  <r>
    <x v="79"/>
    <n v="24"/>
    <x v="5"/>
    <x v="0"/>
    <x v="2"/>
    <n v="7"/>
    <s v="Leaves"/>
    <x v="0"/>
    <x v="10"/>
    <n v="18"/>
    <n v="60"/>
    <x v="2"/>
    <n v="10"/>
    <n v="20"/>
    <n v="40"/>
    <n v="20"/>
    <n v="51"/>
    <n v="20"/>
    <n v="-2"/>
    <n v="14"/>
    <x v="1"/>
    <n v="1"/>
    <x v="2"/>
    <n v="0.3"/>
  </r>
  <r>
    <x v="39"/>
    <n v="38"/>
    <x v="5"/>
    <x v="1"/>
    <x v="1"/>
    <n v="12"/>
    <s v="Beans"/>
    <x v="2"/>
    <x v="4"/>
    <n v="18"/>
    <n v="95"/>
    <x v="17"/>
    <n v="30"/>
    <n v="0"/>
    <n v="60"/>
    <n v="39"/>
    <n v="89"/>
    <n v="35"/>
    <n v="18"/>
    <n v="8"/>
    <x v="1"/>
    <n v="1"/>
    <x v="2"/>
    <n v="0.18947368421052632"/>
  </r>
  <r>
    <x v="8"/>
    <n v="23"/>
    <x v="5"/>
    <x v="1"/>
    <x v="3"/>
    <n v="6"/>
    <s v="Beans"/>
    <x v="2"/>
    <x v="4"/>
    <n v="25"/>
    <n v="62"/>
    <x v="7"/>
    <n v="20"/>
    <n v="20"/>
    <n v="50"/>
    <n v="18"/>
    <n v="47"/>
    <n v="12"/>
    <n v="5"/>
    <n v="3"/>
    <x v="1"/>
    <n v="1"/>
    <x v="2"/>
    <n v="0.40322580645161288"/>
  </r>
  <r>
    <x v="46"/>
    <n v="16"/>
    <x v="5"/>
    <x v="1"/>
    <x v="0"/>
    <n v="4"/>
    <s v="Beans"/>
    <x v="3"/>
    <x v="6"/>
    <n v="15"/>
    <n v="44"/>
    <x v="4"/>
    <n v="10"/>
    <n v="20"/>
    <n v="40"/>
    <n v="15"/>
    <n v="35"/>
    <n v="4"/>
    <n v="-5"/>
    <n v="6"/>
    <x v="1"/>
    <n v="1"/>
    <x v="2"/>
    <n v="0.34090909090909088"/>
  </r>
  <r>
    <x v="77"/>
    <n v="31"/>
    <x v="5"/>
    <x v="1"/>
    <x v="0"/>
    <n v="9"/>
    <s v="Beans"/>
    <x v="3"/>
    <x v="7"/>
    <n v="12"/>
    <n v="74"/>
    <x v="4"/>
    <n v="30"/>
    <n v="10"/>
    <n v="60"/>
    <n v="30"/>
    <n v="70"/>
    <n v="14"/>
    <n v="2"/>
    <n v="1"/>
    <x v="1"/>
    <n v="1"/>
    <x v="2"/>
    <n v="0.16216216216216217"/>
  </r>
  <r>
    <x v="10"/>
    <n v="20"/>
    <x v="5"/>
    <x v="1"/>
    <x v="2"/>
    <n v="7"/>
    <s v="Beans"/>
    <x v="2"/>
    <x v="12"/>
    <n v="-24"/>
    <n v="48"/>
    <x v="9"/>
    <n v="10"/>
    <n v="0"/>
    <n v="40"/>
    <n v="41"/>
    <n v="68"/>
    <n v="8"/>
    <n v="-24"/>
    <n v="10"/>
    <x v="1"/>
    <n v="1"/>
    <x v="2"/>
    <n v="-0.5"/>
  </r>
  <r>
    <x v="28"/>
    <n v="29"/>
    <x v="5"/>
    <x v="1"/>
    <x v="1"/>
    <n v="8"/>
    <s v="Beans"/>
    <x v="2"/>
    <x v="8"/>
    <n v="36"/>
    <n v="78"/>
    <x v="6"/>
    <n v="20"/>
    <n v="20"/>
    <n v="50"/>
    <n v="20"/>
    <n v="57"/>
    <n v="28"/>
    <n v="16"/>
    <n v="9"/>
    <x v="1"/>
    <n v="1"/>
    <x v="2"/>
    <n v="0.46153846153846156"/>
  </r>
  <r>
    <x v="32"/>
    <n v="24"/>
    <x v="5"/>
    <x v="1"/>
    <x v="3"/>
    <n v="7"/>
    <s v="Beans"/>
    <x v="2"/>
    <x v="9"/>
    <n v="19"/>
    <n v="60"/>
    <x v="14"/>
    <n v="20"/>
    <n v="20"/>
    <n v="50"/>
    <n v="19"/>
    <n v="50"/>
    <n v="10"/>
    <n v="-1"/>
    <n v="4"/>
    <x v="1"/>
    <n v="1"/>
    <x v="2"/>
    <n v="0.31666666666666665"/>
  </r>
  <r>
    <x v="12"/>
    <n v="24"/>
    <x v="5"/>
    <x v="1"/>
    <x v="3"/>
    <n v="6"/>
    <s v="Leaves"/>
    <x v="0"/>
    <x v="10"/>
    <n v="28"/>
    <n v="64"/>
    <x v="11"/>
    <n v="20"/>
    <n v="20"/>
    <n v="50"/>
    <n v="17"/>
    <n v="47"/>
    <n v="14"/>
    <n v="8"/>
    <n v="4"/>
    <x v="1"/>
    <n v="1"/>
    <x v="2"/>
    <n v="0.4375"/>
  </r>
  <r>
    <x v="10"/>
    <n v="16"/>
    <x v="5"/>
    <x v="1"/>
    <x v="2"/>
    <n v="4"/>
    <s v="Leaves"/>
    <x v="1"/>
    <x v="2"/>
    <n v="15"/>
    <n v="44"/>
    <x v="9"/>
    <n v="10"/>
    <n v="20"/>
    <n v="40"/>
    <n v="15"/>
    <n v="35"/>
    <n v="4"/>
    <n v="-5"/>
    <n v="6"/>
    <x v="1"/>
    <n v="1"/>
    <x v="2"/>
    <n v="0.34090909090909088"/>
  </r>
  <r>
    <x v="49"/>
    <n v="29"/>
    <x v="5"/>
    <x v="1"/>
    <x v="3"/>
    <n v="8"/>
    <s v="Leaves"/>
    <x v="1"/>
    <x v="2"/>
    <n v="37"/>
    <n v="78"/>
    <x v="11"/>
    <n v="20"/>
    <n v="30"/>
    <n v="50"/>
    <n v="19"/>
    <n v="56"/>
    <n v="28"/>
    <n v="7"/>
    <n v="9"/>
    <x v="1"/>
    <n v="1"/>
    <x v="2"/>
    <n v="0.47435897435897434"/>
  </r>
  <r>
    <x v="18"/>
    <n v="76"/>
    <x v="0"/>
    <x v="0"/>
    <x v="1"/>
    <n v="21"/>
    <s v="Beans"/>
    <x v="2"/>
    <x v="4"/>
    <n v="78"/>
    <n v="187"/>
    <x v="1"/>
    <n v="40"/>
    <n v="80"/>
    <n v="120"/>
    <n v="33"/>
    <n v="130"/>
    <n v="67"/>
    <n v="-2"/>
    <n v="36"/>
    <x v="0"/>
    <n v="1"/>
    <x v="0"/>
    <n v="0.41711229946524064"/>
  </r>
  <r>
    <x v="99"/>
    <n v="52"/>
    <x v="0"/>
    <x v="0"/>
    <x v="1"/>
    <n v="17"/>
    <s v="Leaves"/>
    <x v="0"/>
    <x v="10"/>
    <n v="26"/>
    <n v="123"/>
    <x v="1"/>
    <n v="30"/>
    <n v="70"/>
    <n v="110"/>
    <n v="45"/>
    <n v="114"/>
    <n v="13"/>
    <n v="-44"/>
    <n v="22"/>
    <x v="0"/>
    <n v="1"/>
    <x v="0"/>
    <n v="0.21138211382113822"/>
  </r>
  <r>
    <x v="111"/>
    <n v="76"/>
    <x v="0"/>
    <x v="0"/>
    <x v="0"/>
    <n v="21"/>
    <s v="Leaves"/>
    <x v="1"/>
    <x v="2"/>
    <n v="78"/>
    <n v="187"/>
    <x v="16"/>
    <n v="50"/>
    <n v="80"/>
    <n v="130"/>
    <n v="33"/>
    <n v="130"/>
    <n v="57"/>
    <n v="-2"/>
    <n v="26"/>
    <x v="0"/>
    <n v="1"/>
    <x v="0"/>
    <n v="0.41711229946524064"/>
  </r>
  <r>
    <x v="24"/>
    <n v="72"/>
    <x v="0"/>
    <x v="0"/>
    <x v="0"/>
    <n v="23"/>
    <s v="Leaves"/>
    <x v="1"/>
    <x v="11"/>
    <n v="55"/>
    <n v="182"/>
    <x v="16"/>
    <n v="50"/>
    <n v="50"/>
    <n v="130"/>
    <n v="55"/>
    <n v="150"/>
    <n v="52"/>
    <n v="5"/>
    <n v="22"/>
    <x v="0"/>
    <n v="1"/>
    <x v="0"/>
    <n v="0.30219780219780218"/>
  </r>
  <r>
    <x v="95"/>
    <n v="65"/>
    <x v="0"/>
    <x v="1"/>
    <x v="0"/>
    <n v="20"/>
    <s v="Beans"/>
    <x v="3"/>
    <x v="5"/>
    <n v="35"/>
    <n v="142"/>
    <x v="12"/>
    <n v="50"/>
    <n v="70"/>
    <n v="130"/>
    <n v="42"/>
    <n v="127"/>
    <n v="12"/>
    <n v="-35"/>
    <n v="15"/>
    <x v="0"/>
    <n v="1"/>
    <x v="0"/>
    <n v="0.24647887323943662"/>
  </r>
  <r>
    <x v="95"/>
    <n v="32"/>
    <x v="0"/>
    <x v="1"/>
    <x v="0"/>
    <n v="8"/>
    <s v="Beans"/>
    <x v="2"/>
    <x v="4"/>
    <n v="28"/>
    <n v="79"/>
    <x v="12"/>
    <n v="30"/>
    <n v="80"/>
    <n v="110"/>
    <n v="19"/>
    <n v="59"/>
    <n v="-31"/>
    <n v="-52"/>
    <n v="2"/>
    <x v="0"/>
    <n v="1"/>
    <x v="0"/>
    <n v="0.35443037974683544"/>
  </r>
  <r>
    <x v="47"/>
    <n v="82"/>
    <x v="0"/>
    <x v="1"/>
    <x v="1"/>
    <n v="27"/>
    <s v="Beans"/>
    <x v="2"/>
    <x v="4"/>
    <n v="65"/>
    <n v="205"/>
    <x v="6"/>
    <n v="50"/>
    <n v="60"/>
    <n v="130"/>
    <n v="58"/>
    <n v="167"/>
    <n v="75"/>
    <n v="5"/>
    <n v="32"/>
    <x v="0"/>
    <n v="1"/>
    <x v="0"/>
    <n v="0.31707317073170732"/>
  </r>
  <r>
    <x v="65"/>
    <n v="56"/>
    <x v="0"/>
    <x v="1"/>
    <x v="0"/>
    <n v="21"/>
    <s v="Beans"/>
    <x v="3"/>
    <x v="6"/>
    <n v="15"/>
    <n v="126"/>
    <x v="13"/>
    <n v="40"/>
    <n v="50"/>
    <n v="120"/>
    <n v="55"/>
    <n v="132"/>
    <n v="6"/>
    <n v="-35"/>
    <n v="16"/>
    <x v="0"/>
    <n v="1"/>
    <x v="0"/>
    <n v="0.11904761904761904"/>
  </r>
  <r>
    <x v="47"/>
    <n v="91"/>
    <x v="0"/>
    <x v="1"/>
    <x v="1"/>
    <n v="28"/>
    <s v="Beans"/>
    <x v="2"/>
    <x v="9"/>
    <n v="76"/>
    <n v="218"/>
    <x v="6"/>
    <n v="50"/>
    <n v="70"/>
    <n v="130"/>
    <n v="51"/>
    <n v="170"/>
    <n v="88"/>
    <n v="6"/>
    <n v="41"/>
    <x v="0"/>
    <n v="1"/>
    <x v="0"/>
    <n v="0.34862385321100919"/>
  </r>
  <r>
    <x v="112"/>
    <n v="60"/>
    <x v="0"/>
    <x v="1"/>
    <x v="0"/>
    <n v="18"/>
    <s v="Leaves"/>
    <x v="0"/>
    <x v="10"/>
    <n v="57"/>
    <n v="159"/>
    <x v="13"/>
    <n v="40"/>
    <n v="80"/>
    <n v="120"/>
    <n v="42"/>
    <n v="120"/>
    <n v="39"/>
    <n v="-23"/>
    <n v="20"/>
    <x v="0"/>
    <n v="1"/>
    <x v="0"/>
    <n v="0.35849056603773582"/>
  </r>
  <r>
    <x v="83"/>
    <n v="55"/>
    <x v="1"/>
    <x v="0"/>
    <x v="0"/>
    <n v="20"/>
    <s v="Beans"/>
    <x v="2"/>
    <x v="4"/>
    <n v="16"/>
    <n v="124"/>
    <x v="18"/>
    <n v="70"/>
    <n v="40"/>
    <n v="150"/>
    <n v="53"/>
    <n v="128"/>
    <n v="-26"/>
    <n v="-24"/>
    <n v="-15"/>
    <x v="0"/>
    <n v="1"/>
    <x v="1"/>
    <n v="0.12903225806451613"/>
  </r>
  <r>
    <x v="87"/>
    <n v="59"/>
    <x v="1"/>
    <x v="0"/>
    <x v="0"/>
    <n v="19"/>
    <s v="Beans"/>
    <x v="3"/>
    <x v="6"/>
    <n v="33"/>
    <n v="138"/>
    <x v="18"/>
    <n v="50"/>
    <n v="50"/>
    <n v="130"/>
    <n v="46"/>
    <n v="124"/>
    <n v="8"/>
    <n v="-17"/>
    <n v="9"/>
    <x v="0"/>
    <n v="1"/>
    <x v="1"/>
    <n v="0.2391304347826087"/>
  </r>
  <r>
    <x v="73"/>
    <n v="75"/>
    <x v="1"/>
    <x v="0"/>
    <x v="3"/>
    <n v="24"/>
    <s v="Leaves"/>
    <x v="1"/>
    <x v="3"/>
    <n v="59"/>
    <n v="189"/>
    <x v="3"/>
    <n v="50"/>
    <n v="40"/>
    <n v="130"/>
    <n v="55"/>
    <n v="154"/>
    <n v="59"/>
    <n v="19"/>
    <n v="25"/>
    <x v="0"/>
    <n v="1"/>
    <x v="1"/>
    <n v="0.31216931216931215"/>
  </r>
  <r>
    <x v="26"/>
    <n v="69"/>
    <x v="1"/>
    <x v="1"/>
    <x v="0"/>
    <n v="21"/>
    <s v="Beans"/>
    <x v="3"/>
    <x v="5"/>
    <n v="38"/>
    <n v="150"/>
    <x v="12"/>
    <n v="60"/>
    <n v="40"/>
    <n v="140"/>
    <n v="43"/>
    <n v="133"/>
    <n v="10"/>
    <n v="-2"/>
    <n v="9"/>
    <x v="0"/>
    <n v="1"/>
    <x v="1"/>
    <n v="0.25333333333333335"/>
  </r>
  <r>
    <x v="12"/>
    <n v="46"/>
    <x v="1"/>
    <x v="1"/>
    <x v="3"/>
    <n v="14"/>
    <s v="Beans"/>
    <x v="3"/>
    <x v="5"/>
    <n v="32"/>
    <n v="114"/>
    <x v="11"/>
    <n v="50"/>
    <n v="50"/>
    <n v="130"/>
    <n v="36"/>
    <n v="96"/>
    <n v="-16"/>
    <n v="-18"/>
    <n v="-4"/>
    <x v="0"/>
    <n v="1"/>
    <x v="1"/>
    <n v="0.2807017543859649"/>
  </r>
  <r>
    <x v="32"/>
    <n v="75"/>
    <x v="1"/>
    <x v="1"/>
    <x v="3"/>
    <n v="23"/>
    <s v="Beans"/>
    <x v="2"/>
    <x v="4"/>
    <n v="45"/>
    <n v="164"/>
    <x v="14"/>
    <n v="70"/>
    <n v="40"/>
    <n v="150"/>
    <n v="44"/>
    <n v="142"/>
    <n v="14"/>
    <n v="5"/>
    <n v="5"/>
    <x v="0"/>
    <n v="1"/>
    <x v="1"/>
    <n v="0.27439024390243905"/>
  </r>
  <r>
    <x v="31"/>
    <n v="61"/>
    <x v="1"/>
    <x v="1"/>
    <x v="2"/>
    <n v="55"/>
    <s v="Beans"/>
    <x v="2"/>
    <x v="8"/>
    <n v="2"/>
    <n v="147"/>
    <x v="5"/>
    <n v="60"/>
    <n v="10"/>
    <n v="140"/>
    <n v="84"/>
    <n v="200"/>
    <n v="7"/>
    <n v="-8"/>
    <n v="1"/>
    <x v="0"/>
    <n v="1"/>
    <x v="1"/>
    <n v="1.3605442176870748E-2"/>
  </r>
  <r>
    <x v="29"/>
    <n v="47"/>
    <x v="1"/>
    <x v="1"/>
    <x v="1"/>
    <n v="13"/>
    <s v="Beans"/>
    <x v="3"/>
    <x v="7"/>
    <n v="44"/>
    <n v="115"/>
    <x v="10"/>
    <n v="50"/>
    <n v="60"/>
    <n v="130"/>
    <n v="24"/>
    <n v="84"/>
    <n v="-15"/>
    <n v="-16"/>
    <n v="-3"/>
    <x v="0"/>
    <n v="1"/>
    <x v="1"/>
    <n v="0.38260869565217392"/>
  </r>
  <r>
    <x v="49"/>
    <n v="52"/>
    <x v="1"/>
    <x v="1"/>
    <x v="3"/>
    <n v="47"/>
    <s v="Beans"/>
    <x v="3"/>
    <x v="6"/>
    <n v="-4"/>
    <n v="125"/>
    <x v="11"/>
    <n v="60"/>
    <n v="10"/>
    <n v="140"/>
    <n v="77"/>
    <n v="176"/>
    <n v="-15"/>
    <n v="-14"/>
    <n v="-8"/>
    <x v="0"/>
    <n v="1"/>
    <x v="1"/>
    <n v="-3.2000000000000001E-2"/>
  </r>
  <r>
    <x v="9"/>
    <n v="53"/>
    <x v="1"/>
    <x v="1"/>
    <x v="3"/>
    <n v="17"/>
    <s v="Beans"/>
    <x v="3"/>
    <x v="7"/>
    <n v="27"/>
    <n v="124"/>
    <x v="8"/>
    <n v="60"/>
    <n v="50"/>
    <n v="140"/>
    <n v="44"/>
    <n v="114"/>
    <n v="-16"/>
    <n v="-23"/>
    <n v="-7"/>
    <x v="0"/>
    <n v="1"/>
    <x v="1"/>
    <n v="0.21774193548387097"/>
  </r>
  <r>
    <x v="12"/>
    <n v="59"/>
    <x v="1"/>
    <x v="1"/>
    <x v="3"/>
    <n v="19"/>
    <s v="Beans"/>
    <x v="2"/>
    <x v="8"/>
    <n v="33"/>
    <n v="138"/>
    <x v="11"/>
    <n v="50"/>
    <n v="50"/>
    <n v="130"/>
    <n v="46"/>
    <n v="124"/>
    <n v="8"/>
    <n v="-17"/>
    <n v="9"/>
    <x v="0"/>
    <n v="1"/>
    <x v="1"/>
    <n v="0.2391304347826087"/>
  </r>
  <r>
    <x v="41"/>
    <n v="53"/>
    <x v="1"/>
    <x v="1"/>
    <x v="0"/>
    <n v="16"/>
    <s v="Leaves"/>
    <x v="0"/>
    <x v="10"/>
    <n v="48"/>
    <n v="141"/>
    <x v="13"/>
    <n v="50"/>
    <n v="50"/>
    <n v="130"/>
    <n v="40"/>
    <n v="109"/>
    <n v="11"/>
    <n v="-2"/>
    <n v="3"/>
    <x v="0"/>
    <n v="1"/>
    <x v="1"/>
    <n v="0.34042553191489361"/>
  </r>
  <r>
    <x v="67"/>
    <n v="54"/>
    <x v="1"/>
    <x v="1"/>
    <x v="2"/>
    <n v="15"/>
    <s v="Leaves"/>
    <x v="1"/>
    <x v="2"/>
    <n v="51"/>
    <n v="132"/>
    <x v="5"/>
    <n v="50"/>
    <n v="60"/>
    <n v="130"/>
    <n v="27"/>
    <n v="96"/>
    <n v="2"/>
    <n v="-9"/>
    <n v="4"/>
    <x v="0"/>
    <n v="1"/>
    <x v="1"/>
    <n v="0.38636363636363635"/>
  </r>
  <r>
    <x v="113"/>
    <n v="46"/>
    <x v="2"/>
    <x v="0"/>
    <x v="0"/>
    <n v="17"/>
    <s v="Beans"/>
    <x v="2"/>
    <x v="4"/>
    <n v="6"/>
    <n v="103"/>
    <x v="18"/>
    <n v="50"/>
    <n v="40"/>
    <n v="130"/>
    <n v="51"/>
    <n v="114"/>
    <n v="-27"/>
    <n v="-34"/>
    <n v="-4"/>
    <x v="0"/>
    <n v="1"/>
    <x v="2"/>
    <n v="5.8252427184466021E-2"/>
  </r>
  <r>
    <x v="89"/>
    <n v="67"/>
    <x v="2"/>
    <x v="0"/>
    <x v="0"/>
    <n v="22"/>
    <s v="Leaves"/>
    <x v="1"/>
    <x v="11"/>
    <n v="47"/>
    <n v="168"/>
    <x v="16"/>
    <n v="50"/>
    <n v="40"/>
    <n v="130"/>
    <n v="54"/>
    <n v="143"/>
    <n v="38"/>
    <n v="7"/>
    <n v="17"/>
    <x v="0"/>
    <n v="1"/>
    <x v="2"/>
    <n v="0.27976190476190477"/>
  </r>
  <r>
    <x v="114"/>
    <n v="54"/>
    <x v="2"/>
    <x v="0"/>
    <x v="2"/>
    <n v="15"/>
    <s v="Leaves"/>
    <x v="1"/>
    <x v="3"/>
    <n v="52"/>
    <n v="133"/>
    <x v="19"/>
    <n v="50"/>
    <n v="60"/>
    <n v="130"/>
    <n v="27"/>
    <n v="96"/>
    <n v="3"/>
    <n v="-8"/>
    <n v="4"/>
    <x v="0"/>
    <n v="1"/>
    <x v="2"/>
    <n v="0.39097744360902253"/>
  </r>
  <r>
    <x v="115"/>
    <n v="67"/>
    <x v="2"/>
    <x v="0"/>
    <x v="3"/>
    <n v="22"/>
    <s v="Leaves"/>
    <x v="1"/>
    <x v="3"/>
    <n v="47"/>
    <n v="168"/>
    <x v="3"/>
    <n v="40"/>
    <n v="50"/>
    <n v="120"/>
    <n v="54"/>
    <n v="143"/>
    <n v="48"/>
    <n v="-3"/>
    <n v="27"/>
    <x v="0"/>
    <n v="1"/>
    <x v="2"/>
    <n v="0.27976190476190477"/>
  </r>
  <r>
    <x v="12"/>
    <n v="41"/>
    <x v="2"/>
    <x v="1"/>
    <x v="3"/>
    <n v="13"/>
    <s v="Beans"/>
    <x v="3"/>
    <x v="5"/>
    <n v="25"/>
    <n v="101"/>
    <x v="11"/>
    <n v="40"/>
    <n v="50"/>
    <n v="120"/>
    <n v="35"/>
    <n v="89"/>
    <n v="-19"/>
    <n v="-25"/>
    <n v="1"/>
    <x v="0"/>
    <n v="1"/>
    <x v="2"/>
    <n v="0.24752475247524752"/>
  </r>
  <r>
    <x v="65"/>
    <n v="65"/>
    <x v="2"/>
    <x v="1"/>
    <x v="0"/>
    <n v="24"/>
    <s v="Beans"/>
    <x v="3"/>
    <x v="6"/>
    <n v="22"/>
    <n v="145"/>
    <x v="13"/>
    <n v="60"/>
    <n v="30"/>
    <n v="140"/>
    <n v="58"/>
    <n v="147"/>
    <n v="5"/>
    <n v="-8"/>
    <n v="5"/>
    <x v="0"/>
    <n v="1"/>
    <x v="2"/>
    <n v="0.15172413793103448"/>
  </r>
  <r>
    <x v="12"/>
    <n v="47"/>
    <x v="2"/>
    <x v="1"/>
    <x v="3"/>
    <n v="42"/>
    <s v="Beans"/>
    <x v="3"/>
    <x v="6"/>
    <n v="-7"/>
    <n v="112"/>
    <x v="11"/>
    <n v="50"/>
    <n v="20"/>
    <n v="130"/>
    <n v="72"/>
    <n v="161"/>
    <n v="-18"/>
    <n v="-27"/>
    <n v="-3"/>
    <x v="0"/>
    <n v="1"/>
    <x v="2"/>
    <n v="-6.25E-2"/>
  </r>
  <r>
    <x v="15"/>
    <n v="49"/>
    <x v="2"/>
    <x v="1"/>
    <x v="3"/>
    <n v="16"/>
    <s v="Beans"/>
    <x v="3"/>
    <x v="7"/>
    <n v="21"/>
    <n v="114"/>
    <x v="8"/>
    <n v="50"/>
    <n v="50"/>
    <n v="130"/>
    <n v="44"/>
    <n v="109"/>
    <n v="-16"/>
    <n v="-29"/>
    <n v="-1"/>
    <x v="0"/>
    <n v="1"/>
    <x v="2"/>
    <n v="0.18421052631578946"/>
  </r>
  <r>
    <x v="30"/>
    <n v="65"/>
    <x v="2"/>
    <x v="1"/>
    <x v="3"/>
    <n v="24"/>
    <s v="Beans"/>
    <x v="2"/>
    <x v="8"/>
    <n v="23"/>
    <n v="145"/>
    <x v="14"/>
    <n v="60"/>
    <n v="30"/>
    <n v="140"/>
    <n v="57"/>
    <n v="146"/>
    <n v="5"/>
    <n v="-7"/>
    <n v="5"/>
    <x v="0"/>
    <n v="1"/>
    <x v="2"/>
    <n v="0.15862068965517243"/>
  </r>
  <r>
    <x v="38"/>
    <n v="68"/>
    <x v="2"/>
    <x v="1"/>
    <x v="1"/>
    <n v="25"/>
    <s v="Leaves"/>
    <x v="0"/>
    <x v="0"/>
    <n v="26"/>
    <n v="153"/>
    <x v="10"/>
    <n v="60"/>
    <n v="30"/>
    <n v="140"/>
    <n v="59"/>
    <n v="152"/>
    <n v="13"/>
    <n v="-4"/>
    <n v="8"/>
    <x v="0"/>
    <n v="1"/>
    <x v="2"/>
    <n v="0.16993464052287582"/>
  </r>
  <r>
    <x v="116"/>
    <n v="76"/>
    <x v="3"/>
    <x v="0"/>
    <x v="1"/>
    <n v="21"/>
    <s v="Beans"/>
    <x v="2"/>
    <x v="4"/>
    <n v="116"/>
    <n v="199"/>
    <x v="1"/>
    <n v="40"/>
    <n v="80"/>
    <n v="120"/>
    <n v="33"/>
    <n v="130"/>
    <n v="79"/>
    <n v="36"/>
    <n v="36"/>
    <x v="1"/>
    <n v="1"/>
    <x v="0"/>
    <n v="0.58291457286432158"/>
  </r>
  <r>
    <x v="60"/>
    <n v="52"/>
    <x v="3"/>
    <x v="0"/>
    <x v="1"/>
    <n v="17"/>
    <s v="Leaves"/>
    <x v="0"/>
    <x v="10"/>
    <n v="39"/>
    <n v="131"/>
    <x v="1"/>
    <n v="30"/>
    <n v="70"/>
    <n v="110"/>
    <n v="45"/>
    <n v="114"/>
    <n v="21"/>
    <n v="-31"/>
    <n v="22"/>
    <x v="1"/>
    <n v="1"/>
    <x v="0"/>
    <n v="0.29770992366412213"/>
  </r>
  <r>
    <x v="117"/>
    <n v="76"/>
    <x v="3"/>
    <x v="0"/>
    <x v="0"/>
    <n v="21"/>
    <s v="Leaves"/>
    <x v="1"/>
    <x v="2"/>
    <n v="116"/>
    <n v="199"/>
    <x v="16"/>
    <n v="50"/>
    <n v="80"/>
    <n v="130"/>
    <n v="33"/>
    <n v="130"/>
    <n v="69"/>
    <n v="36"/>
    <n v="26"/>
    <x v="1"/>
    <n v="1"/>
    <x v="0"/>
    <n v="0.58291457286432158"/>
  </r>
  <r>
    <x v="117"/>
    <n v="72"/>
    <x v="3"/>
    <x v="0"/>
    <x v="0"/>
    <n v="23"/>
    <s v="Leaves"/>
    <x v="1"/>
    <x v="11"/>
    <n v="82"/>
    <n v="194"/>
    <x v="16"/>
    <n v="50"/>
    <n v="50"/>
    <n v="130"/>
    <n v="55"/>
    <n v="150"/>
    <n v="64"/>
    <n v="32"/>
    <n v="22"/>
    <x v="1"/>
    <n v="1"/>
    <x v="0"/>
    <n v="0.42268041237113402"/>
  </r>
  <r>
    <x v="54"/>
    <n v="65"/>
    <x v="3"/>
    <x v="1"/>
    <x v="0"/>
    <n v="20"/>
    <s v="Beans"/>
    <x v="3"/>
    <x v="5"/>
    <n v="52"/>
    <n v="151"/>
    <x v="12"/>
    <n v="50"/>
    <n v="70"/>
    <n v="130"/>
    <n v="42"/>
    <n v="127"/>
    <n v="21"/>
    <n v="-18"/>
    <n v="15"/>
    <x v="1"/>
    <n v="1"/>
    <x v="0"/>
    <n v="0.3443708609271523"/>
  </r>
  <r>
    <x v="40"/>
    <n v="32"/>
    <x v="3"/>
    <x v="1"/>
    <x v="0"/>
    <n v="8"/>
    <s v="Beans"/>
    <x v="2"/>
    <x v="4"/>
    <n v="42"/>
    <n v="84"/>
    <x v="12"/>
    <n v="30"/>
    <n v="80"/>
    <n v="110"/>
    <n v="19"/>
    <n v="59"/>
    <n v="-26"/>
    <n v="-38"/>
    <n v="2"/>
    <x v="1"/>
    <n v="1"/>
    <x v="0"/>
    <n v="0.5"/>
  </r>
  <r>
    <x v="47"/>
    <n v="82"/>
    <x v="3"/>
    <x v="1"/>
    <x v="1"/>
    <n v="27"/>
    <s v="Beans"/>
    <x v="2"/>
    <x v="4"/>
    <n v="96"/>
    <n v="218"/>
    <x v="6"/>
    <n v="50"/>
    <n v="60"/>
    <n v="130"/>
    <n v="58"/>
    <n v="167"/>
    <n v="88"/>
    <n v="36"/>
    <n v="32"/>
    <x v="1"/>
    <n v="1"/>
    <x v="0"/>
    <n v="0.44036697247706424"/>
  </r>
  <r>
    <x v="112"/>
    <n v="56"/>
    <x v="3"/>
    <x v="1"/>
    <x v="0"/>
    <n v="21"/>
    <s v="Beans"/>
    <x v="3"/>
    <x v="6"/>
    <n v="22"/>
    <n v="134"/>
    <x v="13"/>
    <n v="40"/>
    <n v="50"/>
    <n v="120"/>
    <n v="55"/>
    <n v="132"/>
    <n v="14"/>
    <n v="-28"/>
    <n v="16"/>
    <x v="1"/>
    <n v="1"/>
    <x v="0"/>
    <n v="0.16417910447761194"/>
  </r>
  <r>
    <x v="47"/>
    <n v="91"/>
    <x v="3"/>
    <x v="1"/>
    <x v="1"/>
    <n v="28"/>
    <s v="Beans"/>
    <x v="2"/>
    <x v="9"/>
    <n v="113"/>
    <n v="232"/>
    <x v="6"/>
    <n v="50"/>
    <n v="70"/>
    <n v="130"/>
    <n v="51"/>
    <n v="170"/>
    <n v="102"/>
    <n v="43"/>
    <n v="41"/>
    <x v="1"/>
    <n v="1"/>
    <x v="0"/>
    <n v="0.48706896551724138"/>
  </r>
  <r>
    <x v="65"/>
    <n v="60"/>
    <x v="3"/>
    <x v="1"/>
    <x v="0"/>
    <n v="18"/>
    <s v="Leaves"/>
    <x v="0"/>
    <x v="10"/>
    <n v="85"/>
    <n v="169"/>
    <x v="13"/>
    <n v="40"/>
    <n v="80"/>
    <n v="120"/>
    <n v="42"/>
    <n v="120"/>
    <n v="49"/>
    <n v="5"/>
    <n v="20"/>
    <x v="1"/>
    <n v="1"/>
    <x v="0"/>
    <n v="0.50295857988165682"/>
  </r>
  <r>
    <x v="90"/>
    <n v="55"/>
    <x v="4"/>
    <x v="0"/>
    <x v="0"/>
    <n v="20"/>
    <s v="Beans"/>
    <x v="2"/>
    <x v="4"/>
    <n v="24"/>
    <n v="132"/>
    <x v="18"/>
    <n v="70"/>
    <n v="40"/>
    <n v="150"/>
    <n v="53"/>
    <n v="128"/>
    <n v="-18"/>
    <n v="-16"/>
    <n v="-15"/>
    <x v="1"/>
    <n v="1"/>
    <x v="1"/>
    <n v="0.18181818181818182"/>
  </r>
  <r>
    <x v="104"/>
    <n v="59"/>
    <x v="4"/>
    <x v="0"/>
    <x v="0"/>
    <n v="19"/>
    <s v="Beans"/>
    <x v="3"/>
    <x v="6"/>
    <n v="49"/>
    <n v="147"/>
    <x v="18"/>
    <n v="50"/>
    <n v="50"/>
    <n v="130"/>
    <n v="46"/>
    <n v="124"/>
    <n v="17"/>
    <n v="-1"/>
    <n v="9"/>
    <x v="1"/>
    <n v="1"/>
    <x v="1"/>
    <n v="0.33333333333333331"/>
  </r>
  <r>
    <x v="64"/>
    <n v="75"/>
    <x v="4"/>
    <x v="0"/>
    <x v="3"/>
    <n v="24"/>
    <s v="Leaves"/>
    <x v="1"/>
    <x v="3"/>
    <n v="88"/>
    <n v="201"/>
    <x v="3"/>
    <n v="50"/>
    <n v="40"/>
    <n v="130"/>
    <n v="55"/>
    <n v="154"/>
    <n v="71"/>
    <n v="48"/>
    <n v="25"/>
    <x v="1"/>
    <n v="1"/>
    <x v="1"/>
    <n v="0.43781094527363185"/>
  </r>
  <r>
    <x v="40"/>
    <n v="69"/>
    <x v="4"/>
    <x v="1"/>
    <x v="0"/>
    <n v="21"/>
    <s v="Beans"/>
    <x v="3"/>
    <x v="5"/>
    <n v="56"/>
    <n v="160"/>
    <x v="12"/>
    <n v="60"/>
    <n v="40"/>
    <n v="140"/>
    <n v="43"/>
    <n v="133"/>
    <n v="20"/>
    <n v="16"/>
    <n v="9"/>
    <x v="1"/>
    <n v="1"/>
    <x v="1"/>
    <n v="0.35"/>
  </r>
  <r>
    <x v="12"/>
    <n v="46"/>
    <x v="4"/>
    <x v="1"/>
    <x v="3"/>
    <n v="14"/>
    <s v="Beans"/>
    <x v="3"/>
    <x v="5"/>
    <n v="47"/>
    <n v="121"/>
    <x v="11"/>
    <n v="50"/>
    <n v="50"/>
    <n v="130"/>
    <n v="36"/>
    <n v="96"/>
    <n v="-9"/>
    <n v="-3"/>
    <n v="-4"/>
    <x v="1"/>
    <n v="1"/>
    <x v="1"/>
    <n v="0.38842975206611569"/>
  </r>
  <r>
    <x v="16"/>
    <n v="75"/>
    <x v="4"/>
    <x v="1"/>
    <x v="3"/>
    <n v="23"/>
    <s v="Beans"/>
    <x v="2"/>
    <x v="4"/>
    <n v="67"/>
    <n v="175"/>
    <x v="14"/>
    <n v="70"/>
    <n v="40"/>
    <n v="150"/>
    <n v="44"/>
    <n v="142"/>
    <n v="25"/>
    <n v="27"/>
    <n v="5"/>
    <x v="1"/>
    <n v="1"/>
    <x v="1"/>
    <n v="0.38285714285714284"/>
  </r>
  <r>
    <x v="42"/>
    <n v="61"/>
    <x v="4"/>
    <x v="1"/>
    <x v="2"/>
    <n v="55"/>
    <s v="Beans"/>
    <x v="2"/>
    <x v="8"/>
    <n v="3"/>
    <n v="157"/>
    <x v="5"/>
    <n v="60"/>
    <n v="10"/>
    <n v="140"/>
    <n v="84"/>
    <n v="200"/>
    <n v="17"/>
    <n v="-7"/>
    <n v="1"/>
    <x v="1"/>
    <n v="1"/>
    <x v="1"/>
    <n v="1.9108280254777069E-2"/>
  </r>
  <r>
    <x v="11"/>
    <n v="47"/>
    <x v="4"/>
    <x v="1"/>
    <x v="1"/>
    <n v="13"/>
    <s v="Beans"/>
    <x v="3"/>
    <x v="7"/>
    <n v="65"/>
    <n v="123"/>
    <x v="10"/>
    <n v="50"/>
    <n v="60"/>
    <n v="130"/>
    <n v="24"/>
    <n v="84"/>
    <n v="-7"/>
    <n v="5"/>
    <n v="-3"/>
    <x v="1"/>
    <n v="1"/>
    <x v="1"/>
    <n v="0.52845528455284552"/>
  </r>
  <r>
    <x v="17"/>
    <n v="52"/>
    <x v="4"/>
    <x v="1"/>
    <x v="3"/>
    <n v="47"/>
    <s v="Beans"/>
    <x v="3"/>
    <x v="6"/>
    <n v="-6"/>
    <n v="133"/>
    <x v="11"/>
    <n v="60"/>
    <n v="10"/>
    <n v="140"/>
    <n v="77"/>
    <n v="176"/>
    <n v="-7"/>
    <n v="-16"/>
    <n v="-8"/>
    <x v="1"/>
    <n v="1"/>
    <x v="1"/>
    <n v="-4.5112781954887216E-2"/>
  </r>
  <r>
    <x v="9"/>
    <n v="53"/>
    <x v="4"/>
    <x v="1"/>
    <x v="3"/>
    <n v="17"/>
    <s v="Beans"/>
    <x v="3"/>
    <x v="7"/>
    <n v="40"/>
    <n v="132"/>
    <x v="8"/>
    <n v="60"/>
    <n v="50"/>
    <n v="140"/>
    <n v="44"/>
    <n v="114"/>
    <n v="-8"/>
    <n v="-10"/>
    <n v="-7"/>
    <x v="1"/>
    <n v="1"/>
    <x v="1"/>
    <n v="0.30303030303030304"/>
  </r>
  <r>
    <x v="49"/>
    <n v="59"/>
    <x v="4"/>
    <x v="1"/>
    <x v="3"/>
    <n v="19"/>
    <s v="Beans"/>
    <x v="2"/>
    <x v="8"/>
    <n v="49"/>
    <n v="147"/>
    <x v="11"/>
    <n v="50"/>
    <n v="50"/>
    <n v="130"/>
    <n v="46"/>
    <n v="124"/>
    <n v="17"/>
    <n v="-1"/>
    <n v="9"/>
    <x v="1"/>
    <n v="1"/>
    <x v="1"/>
    <n v="0.33333333333333331"/>
  </r>
  <r>
    <x v="14"/>
    <n v="53"/>
    <x v="4"/>
    <x v="1"/>
    <x v="0"/>
    <n v="16"/>
    <s v="Leaves"/>
    <x v="0"/>
    <x v="10"/>
    <n v="71"/>
    <n v="150"/>
    <x v="13"/>
    <n v="50"/>
    <n v="50"/>
    <n v="130"/>
    <n v="40"/>
    <n v="109"/>
    <n v="20"/>
    <n v="21"/>
    <n v="3"/>
    <x v="1"/>
    <n v="1"/>
    <x v="1"/>
    <n v="0.47333333333333333"/>
  </r>
  <r>
    <x v="6"/>
    <n v="54"/>
    <x v="4"/>
    <x v="1"/>
    <x v="2"/>
    <n v="15"/>
    <s v="Leaves"/>
    <x v="1"/>
    <x v="2"/>
    <n v="76"/>
    <n v="141"/>
    <x v="5"/>
    <n v="50"/>
    <n v="60"/>
    <n v="130"/>
    <n v="27"/>
    <n v="96"/>
    <n v="11"/>
    <n v="16"/>
    <n v="4"/>
    <x v="1"/>
    <n v="1"/>
    <x v="1"/>
    <n v="0.53900709219858156"/>
  </r>
  <r>
    <x v="83"/>
    <n v="46"/>
    <x v="5"/>
    <x v="0"/>
    <x v="0"/>
    <n v="17"/>
    <s v="Beans"/>
    <x v="2"/>
    <x v="4"/>
    <n v="9"/>
    <n v="110"/>
    <x v="18"/>
    <n v="50"/>
    <n v="40"/>
    <n v="130"/>
    <n v="51"/>
    <n v="114"/>
    <n v="-20"/>
    <n v="-31"/>
    <n v="-4"/>
    <x v="1"/>
    <n v="1"/>
    <x v="2"/>
    <n v="8.1818181818181818E-2"/>
  </r>
  <r>
    <x v="52"/>
    <n v="67"/>
    <x v="5"/>
    <x v="0"/>
    <x v="0"/>
    <n v="22"/>
    <s v="Leaves"/>
    <x v="1"/>
    <x v="11"/>
    <n v="70"/>
    <n v="179"/>
    <x v="16"/>
    <n v="50"/>
    <n v="40"/>
    <n v="130"/>
    <n v="54"/>
    <n v="143"/>
    <n v="49"/>
    <n v="30"/>
    <n v="17"/>
    <x v="1"/>
    <n v="1"/>
    <x v="2"/>
    <n v="0.39106145251396646"/>
  </r>
  <r>
    <x v="118"/>
    <n v="54"/>
    <x v="5"/>
    <x v="0"/>
    <x v="2"/>
    <n v="15"/>
    <s v="Leaves"/>
    <x v="1"/>
    <x v="3"/>
    <n v="77"/>
    <n v="142"/>
    <x v="19"/>
    <n v="50"/>
    <n v="60"/>
    <n v="130"/>
    <n v="27"/>
    <n v="96"/>
    <n v="12"/>
    <n v="17"/>
    <n v="4"/>
    <x v="1"/>
    <n v="1"/>
    <x v="2"/>
    <n v="0.54225352112676062"/>
  </r>
  <r>
    <x v="45"/>
    <n v="67"/>
    <x v="5"/>
    <x v="0"/>
    <x v="3"/>
    <n v="22"/>
    <s v="Leaves"/>
    <x v="1"/>
    <x v="3"/>
    <n v="70"/>
    <n v="179"/>
    <x v="3"/>
    <n v="40"/>
    <n v="50"/>
    <n v="120"/>
    <n v="54"/>
    <n v="143"/>
    <n v="59"/>
    <n v="20"/>
    <n v="27"/>
    <x v="1"/>
    <n v="1"/>
    <x v="2"/>
    <n v="0.39106145251396646"/>
  </r>
  <r>
    <x v="49"/>
    <n v="41"/>
    <x v="5"/>
    <x v="1"/>
    <x v="3"/>
    <n v="13"/>
    <s v="Beans"/>
    <x v="3"/>
    <x v="5"/>
    <n v="37"/>
    <n v="108"/>
    <x v="11"/>
    <n v="40"/>
    <n v="50"/>
    <n v="120"/>
    <n v="35"/>
    <n v="89"/>
    <n v="-12"/>
    <n v="-13"/>
    <n v="1"/>
    <x v="1"/>
    <n v="1"/>
    <x v="2"/>
    <n v="0.34259259259259262"/>
  </r>
  <r>
    <x v="41"/>
    <n v="65"/>
    <x v="5"/>
    <x v="1"/>
    <x v="0"/>
    <n v="24"/>
    <s v="Beans"/>
    <x v="3"/>
    <x v="6"/>
    <n v="33"/>
    <n v="155"/>
    <x v="13"/>
    <n v="60"/>
    <n v="30"/>
    <n v="140"/>
    <n v="58"/>
    <n v="147"/>
    <n v="15"/>
    <n v="3"/>
    <n v="5"/>
    <x v="1"/>
    <n v="1"/>
    <x v="2"/>
    <n v="0.2129032258064516"/>
  </r>
  <r>
    <x v="49"/>
    <n v="47"/>
    <x v="5"/>
    <x v="1"/>
    <x v="3"/>
    <n v="42"/>
    <s v="Beans"/>
    <x v="3"/>
    <x v="6"/>
    <n v="-10"/>
    <n v="119"/>
    <x v="11"/>
    <n v="50"/>
    <n v="20"/>
    <n v="130"/>
    <n v="72"/>
    <n v="161"/>
    <n v="-11"/>
    <n v="-30"/>
    <n v="-3"/>
    <x v="1"/>
    <n v="1"/>
    <x v="2"/>
    <n v="-8.4033613445378158E-2"/>
  </r>
  <r>
    <x v="9"/>
    <n v="49"/>
    <x v="5"/>
    <x v="1"/>
    <x v="3"/>
    <n v="16"/>
    <s v="Beans"/>
    <x v="3"/>
    <x v="7"/>
    <n v="31"/>
    <n v="121"/>
    <x v="8"/>
    <n v="50"/>
    <n v="50"/>
    <n v="130"/>
    <n v="44"/>
    <n v="109"/>
    <n v="-9"/>
    <n v="-19"/>
    <n v="-1"/>
    <x v="1"/>
    <n v="1"/>
    <x v="2"/>
    <n v="0.256198347107438"/>
  </r>
  <r>
    <x v="30"/>
    <n v="65"/>
    <x v="5"/>
    <x v="1"/>
    <x v="3"/>
    <n v="24"/>
    <s v="Beans"/>
    <x v="2"/>
    <x v="8"/>
    <n v="34"/>
    <n v="155"/>
    <x v="14"/>
    <n v="60"/>
    <n v="30"/>
    <n v="140"/>
    <n v="57"/>
    <n v="146"/>
    <n v="15"/>
    <n v="4"/>
    <n v="5"/>
    <x v="1"/>
    <n v="1"/>
    <x v="2"/>
    <n v="0.21935483870967742"/>
  </r>
  <r>
    <x v="11"/>
    <n v="68"/>
    <x v="5"/>
    <x v="1"/>
    <x v="1"/>
    <n v="25"/>
    <s v="Leaves"/>
    <x v="0"/>
    <x v="0"/>
    <n v="39"/>
    <n v="163"/>
    <x v="10"/>
    <n v="60"/>
    <n v="30"/>
    <n v="140"/>
    <n v="59"/>
    <n v="152"/>
    <n v="23"/>
    <n v="9"/>
    <n v="8"/>
    <x v="1"/>
    <n v="1"/>
    <x v="2"/>
    <n v="0.2392638036809816"/>
  </r>
  <r>
    <x v="34"/>
    <n v="39"/>
    <x v="0"/>
    <x v="0"/>
    <x v="1"/>
    <n v="12"/>
    <s v="Beans"/>
    <x v="3"/>
    <x v="5"/>
    <n v="26"/>
    <n v="90"/>
    <x v="1"/>
    <n v="40"/>
    <n v="80"/>
    <n v="130"/>
    <n v="25"/>
    <n v="76"/>
    <n v="-40"/>
    <n v="-54"/>
    <n v="-1"/>
    <x v="0"/>
    <n v="1"/>
    <x v="0"/>
    <n v="0.28888888888888886"/>
  </r>
  <r>
    <x v="22"/>
    <n v="239"/>
    <x v="0"/>
    <x v="0"/>
    <x v="1"/>
    <n v="74"/>
    <s v="Beans"/>
    <x v="3"/>
    <x v="7"/>
    <n v="185"/>
    <n v="520"/>
    <x v="1"/>
    <n v="350"/>
    <n v="340"/>
    <n v="770"/>
    <n v="96"/>
    <n v="409"/>
    <n v="-250"/>
    <n v="-155"/>
    <n v="-111"/>
    <x v="0"/>
    <n v="1"/>
    <x v="0"/>
    <n v="0.35576923076923078"/>
  </r>
  <r>
    <x v="19"/>
    <n v="123"/>
    <x v="0"/>
    <x v="0"/>
    <x v="1"/>
    <n v="34"/>
    <s v="Beans"/>
    <x v="2"/>
    <x v="8"/>
    <n v="133"/>
    <n v="302"/>
    <x v="1"/>
    <n v="70"/>
    <n v="100"/>
    <n v="190"/>
    <n v="46"/>
    <n v="203"/>
    <n v="112"/>
    <n v="33"/>
    <n v="53"/>
    <x v="0"/>
    <n v="1"/>
    <x v="0"/>
    <n v="0.44039735099337746"/>
  </r>
  <r>
    <x v="29"/>
    <n v="48"/>
    <x v="0"/>
    <x v="1"/>
    <x v="1"/>
    <n v="13"/>
    <s v="Beans"/>
    <x v="3"/>
    <x v="5"/>
    <n v="45"/>
    <n v="118"/>
    <x v="10"/>
    <n v="70"/>
    <n v="80"/>
    <n v="160"/>
    <n v="25"/>
    <n v="86"/>
    <n v="-42"/>
    <n v="-35"/>
    <n v="-22"/>
    <x v="0"/>
    <n v="1"/>
    <x v="0"/>
    <n v="0.38135593220338981"/>
  </r>
  <r>
    <x v="29"/>
    <n v="48"/>
    <x v="0"/>
    <x v="1"/>
    <x v="1"/>
    <n v="13"/>
    <s v="Beans"/>
    <x v="3"/>
    <x v="7"/>
    <n v="47"/>
    <n v="119"/>
    <x v="10"/>
    <n v="70"/>
    <n v="80"/>
    <n v="160"/>
    <n v="24"/>
    <n v="85"/>
    <n v="-41"/>
    <n v="-33"/>
    <n v="-22"/>
    <x v="0"/>
    <n v="1"/>
    <x v="0"/>
    <n v="0.3949579831932773"/>
  </r>
  <r>
    <x v="39"/>
    <n v="45"/>
    <x v="0"/>
    <x v="1"/>
    <x v="1"/>
    <n v="14"/>
    <s v="Beans"/>
    <x v="3"/>
    <x v="7"/>
    <n v="23"/>
    <n v="114"/>
    <x v="17"/>
    <n v="50"/>
    <n v="80"/>
    <n v="160"/>
    <n v="46"/>
    <n v="105"/>
    <n v="-46"/>
    <n v="-57"/>
    <n v="-5"/>
    <x v="0"/>
    <n v="1"/>
    <x v="0"/>
    <n v="0.20175438596491227"/>
  </r>
  <r>
    <x v="7"/>
    <n v="90"/>
    <x v="0"/>
    <x v="1"/>
    <x v="1"/>
    <n v="29"/>
    <s v="Beans"/>
    <x v="3"/>
    <x v="7"/>
    <n v="74"/>
    <n v="205"/>
    <x v="6"/>
    <n v="130"/>
    <n v="140"/>
    <n v="290"/>
    <n v="41"/>
    <n v="160"/>
    <n v="-85"/>
    <n v="-66"/>
    <n v="-40"/>
    <x v="0"/>
    <n v="1"/>
    <x v="0"/>
    <n v="0.36097560975609755"/>
  </r>
  <r>
    <x v="39"/>
    <n v="25"/>
    <x v="0"/>
    <x v="1"/>
    <x v="1"/>
    <n v="9"/>
    <s v="Beans"/>
    <x v="2"/>
    <x v="9"/>
    <n v="-12"/>
    <n v="56"/>
    <x v="17"/>
    <n v="10"/>
    <n v="10"/>
    <n v="30"/>
    <n v="43"/>
    <n v="77"/>
    <n v="26"/>
    <n v="-22"/>
    <n v="15"/>
    <x v="0"/>
    <n v="1"/>
    <x v="0"/>
    <n v="-0.21428571428571427"/>
  </r>
  <r>
    <x v="29"/>
    <n v="103"/>
    <x v="0"/>
    <x v="1"/>
    <x v="1"/>
    <n v="33"/>
    <s v="Leaves"/>
    <x v="0"/>
    <x v="10"/>
    <n v="87"/>
    <n v="236"/>
    <x v="10"/>
    <n v="80"/>
    <n v="110"/>
    <n v="210"/>
    <n v="46"/>
    <n v="182"/>
    <n v="26"/>
    <n v="-23"/>
    <n v="23"/>
    <x v="0"/>
    <n v="1"/>
    <x v="0"/>
    <n v="0.36864406779661019"/>
  </r>
  <r>
    <x v="27"/>
    <n v="79"/>
    <x v="0"/>
    <x v="1"/>
    <x v="1"/>
    <n v="30"/>
    <s v="Leaves"/>
    <x v="0"/>
    <x v="0"/>
    <n v="34"/>
    <n v="177"/>
    <x v="10"/>
    <n v="60"/>
    <n v="60"/>
    <n v="150"/>
    <n v="64"/>
    <n v="173"/>
    <n v="27"/>
    <n v="-26"/>
    <n v="19"/>
    <x v="0"/>
    <n v="1"/>
    <x v="0"/>
    <n v="0.19209039548022599"/>
  </r>
  <r>
    <x v="47"/>
    <n v="96"/>
    <x v="0"/>
    <x v="1"/>
    <x v="1"/>
    <n v="87"/>
    <s v="Leaves"/>
    <x v="0"/>
    <x v="0"/>
    <n v="17"/>
    <n v="230"/>
    <x v="6"/>
    <n v="80"/>
    <n v="40"/>
    <n v="200"/>
    <n v="117"/>
    <n v="300"/>
    <n v="30"/>
    <n v="-23"/>
    <n v="16"/>
    <x v="0"/>
    <n v="1"/>
    <x v="0"/>
    <n v="7.3913043478260873E-2"/>
  </r>
  <r>
    <x v="57"/>
    <n v="225"/>
    <x v="1"/>
    <x v="0"/>
    <x v="1"/>
    <n v="69"/>
    <s v="Beans"/>
    <x v="3"/>
    <x v="7"/>
    <n v="174"/>
    <n v="490"/>
    <x v="1"/>
    <n v="260"/>
    <n v="230"/>
    <n v="580"/>
    <n v="91"/>
    <n v="385"/>
    <n v="-90"/>
    <n v="-56"/>
    <n v="-35"/>
    <x v="0"/>
    <n v="1"/>
    <x v="1"/>
    <n v="0.35510204081632651"/>
  </r>
  <r>
    <x v="119"/>
    <n v="75"/>
    <x v="1"/>
    <x v="0"/>
    <x v="1"/>
    <n v="24"/>
    <s v="Beans"/>
    <x v="2"/>
    <x v="9"/>
    <n v="59"/>
    <n v="189"/>
    <x v="1"/>
    <n v="50"/>
    <n v="40"/>
    <n v="140"/>
    <n v="55"/>
    <n v="154"/>
    <n v="49"/>
    <n v="19"/>
    <n v="25"/>
    <x v="0"/>
    <n v="1"/>
    <x v="1"/>
    <n v="0.31216931216931215"/>
  </r>
  <r>
    <x v="2"/>
    <n v="118"/>
    <x v="1"/>
    <x v="0"/>
    <x v="1"/>
    <n v="33"/>
    <s v="Beans"/>
    <x v="2"/>
    <x v="8"/>
    <n v="127"/>
    <n v="290"/>
    <x v="1"/>
    <n v="90"/>
    <n v="100"/>
    <n v="220"/>
    <n v="45"/>
    <n v="196"/>
    <n v="70"/>
    <n v="27"/>
    <n v="28"/>
    <x v="0"/>
    <n v="1"/>
    <x v="1"/>
    <n v="0.43793103448275861"/>
  </r>
  <r>
    <x v="7"/>
    <n v="78"/>
    <x v="1"/>
    <x v="1"/>
    <x v="1"/>
    <n v="25"/>
    <s v="Beans"/>
    <x v="2"/>
    <x v="4"/>
    <n v="62"/>
    <n v="197"/>
    <x v="6"/>
    <n v="60"/>
    <n v="40"/>
    <n v="150"/>
    <n v="57"/>
    <n v="160"/>
    <n v="47"/>
    <n v="22"/>
    <n v="18"/>
    <x v="0"/>
    <n v="1"/>
    <x v="1"/>
    <n v="0.31472081218274112"/>
  </r>
  <r>
    <x v="7"/>
    <n v="88"/>
    <x v="1"/>
    <x v="1"/>
    <x v="1"/>
    <n v="29"/>
    <s v="Beans"/>
    <x v="3"/>
    <x v="7"/>
    <n v="71"/>
    <n v="200"/>
    <x v="6"/>
    <n v="100"/>
    <n v="90"/>
    <n v="230"/>
    <n v="41"/>
    <n v="158"/>
    <n v="-30"/>
    <n v="-19"/>
    <n v="-12"/>
    <x v="0"/>
    <n v="1"/>
    <x v="1"/>
    <n v="0.35499999999999998"/>
  </r>
  <r>
    <x v="7"/>
    <n v="102"/>
    <x v="1"/>
    <x v="1"/>
    <x v="1"/>
    <n v="31"/>
    <s v="Beans"/>
    <x v="2"/>
    <x v="9"/>
    <n v="89"/>
    <n v="245"/>
    <x v="6"/>
    <n v="80"/>
    <n v="60"/>
    <n v="180"/>
    <n v="54"/>
    <n v="187"/>
    <n v="65"/>
    <n v="29"/>
    <n v="22"/>
    <x v="0"/>
    <n v="1"/>
    <x v="1"/>
    <n v="0.36326530612244901"/>
  </r>
  <r>
    <x v="55"/>
    <n v="101"/>
    <x v="1"/>
    <x v="1"/>
    <x v="1"/>
    <n v="33"/>
    <s v="Leaves"/>
    <x v="0"/>
    <x v="10"/>
    <n v="85"/>
    <n v="231"/>
    <x v="10"/>
    <n v="90"/>
    <n v="80"/>
    <n v="210"/>
    <n v="45"/>
    <n v="179"/>
    <n v="21"/>
    <n v="5"/>
    <n v="11"/>
    <x v="0"/>
    <n v="1"/>
    <x v="1"/>
    <n v="0.36796536796536794"/>
  </r>
  <r>
    <x v="39"/>
    <n v="15"/>
    <x v="1"/>
    <x v="1"/>
    <x v="1"/>
    <n v="4"/>
    <s v="Leaves"/>
    <x v="0"/>
    <x v="10"/>
    <n v="9"/>
    <n v="39"/>
    <x v="17"/>
    <n v="10"/>
    <n v="10"/>
    <n v="30"/>
    <n v="15"/>
    <n v="34"/>
    <n v="9"/>
    <n v="-1"/>
    <n v="5"/>
    <x v="0"/>
    <n v="1"/>
    <x v="1"/>
    <n v="0.23076923076923078"/>
  </r>
  <r>
    <x v="55"/>
    <n v="82"/>
    <x v="1"/>
    <x v="1"/>
    <x v="1"/>
    <n v="31"/>
    <s v="Leaves"/>
    <x v="0"/>
    <x v="0"/>
    <n v="38"/>
    <n v="184"/>
    <x v="10"/>
    <n v="70"/>
    <n v="40"/>
    <n v="170"/>
    <n v="64"/>
    <n v="177"/>
    <n v="14"/>
    <n v="-2"/>
    <n v="12"/>
    <x v="0"/>
    <n v="1"/>
    <x v="1"/>
    <n v="0.20652173913043478"/>
  </r>
  <r>
    <x v="28"/>
    <n v="94"/>
    <x v="1"/>
    <x v="1"/>
    <x v="1"/>
    <n v="85"/>
    <s v="Leaves"/>
    <x v="0"/>
    <x v="0"/>
    <n v="15"/>
    <n v="224"/>
    <x v="6"/>
    <n v="80"/>
    <n v="20"/>
    <n v="200"/>
    <n v="115"/>
    <n v="294"/>
    <n v="24"/>
    <n v="-5"/>
    <n v="14"/>
    <x v="0"/>
    <n v="1"/>
    <x v="1"/>
    <n v="6.6964285714285712E-2"/>
  </r>
  <r>
    <x v="120"/>
    <n v="241"/>
    <x v="2"/>
    <x v="0"/>
    <x v="1"/>
    <n v="74"/>
    <s v="Beans"/>
    <x v="3"/>
    <x v="7"/>
    <n v="188"/>
    <n v="525"/>
    <x v="1"/>
    <n v="280"/>
    <n v="240"/>
    <n v="620"/>
    <n v="96"/>
    <n v="411"/>
    <n v="-95"/>
    <n v="-52"/>
    <n v="-39"/>
    <x v="0"/>
    <n v="1"/>
    <x v="2"/>
    <n v="0.35809523809523808"/>
  </r>
  <r>
    <x v="120"/>
    <n v="123"/>
    <x v="2"/>
    <x v="0"/>
    <x v="1"/>
    <n v="34"/>
    <s v="Beans"/>
    <x v="2"/>
    <x v="8"/>
    <n v="133"/>
    <n v="302"/>
    <x v="1"/>
    <n v="90"/>
    <n v="110"/>
    <n v="230"/>
    <n v="46"/>
    <n v="203"/>
    <n v="72"/>
    <n v="23"/>
    <n v="33"/>
    <x v="0"/>
    <n v="1"/>
    <x v="2"/>
    <n v="0.44039735099337746"/>
  </r>
  <r>
    <x v="39"/>
    <n v="92"/>
    <x v="2"/>
    <x v="1"/>
    <x v="1"/>
    <n v="28"/>
    <s v="Beans"/>
    <x v="3"/>
    <x v="5"/>
    <n v="16"/>
    <n v="160"/>
    <x v="17"/>
    <n v="100"/>
    <n v="40"/>
    <n v="190"/>
    <n v="52"/>
    <n v="172"/>
    <n v="-30"/>
    <n v="-24"/>
    <n v="-8"/>
    <x v="0"/>
    <n v="1"/>
    <x v="2"/>
    <n v="0.1"/>
  </r>
  <r>
    <x v="47"/>
    <n v="88"/>
    <x v="2"/>
    <x v="1"/>
    <x v="1"/>
    <n v="29"/>
    <s v="Beans"/>
    <x v="2"/>
    <x v="4"/>
    <n v="72"/>
    <n v="221"/>
    <x v="6"/>
    <n v="60"/>
    <n v="60"/>
    <n v="170"/>
    <n v="61"/>
    <n v="178"/>
    <n v="51"/>
    <n v="12"/>
    <n v="28"/>
    <x v="0"/>
    <n v="1"/>
    <x v="2"/>
    <n v="0.32579185520361992"/>
  </r>
  <r>
    <x v="11"/>
    <n v="49"/>
    <x v="2"/>
    <x v="1"/>
    <x v="1"/>
    <n v="13"/>
    <s v="Beans"/>
    <x v="3"/>
    <x v="7"/>
    <n v="46"/>
    <n v="120"/>
    <x v="10"/>
    <n v="50"/>
    <n v="70"/>
    <n v="140"/>
    <n v="25"/>
    <n v="87"/>
    <n v="-20"/>
    <n v="-24"/>
    <n v="-1"/>
    <x v="0"/>
    <n v="1"/>
    <x v="2"/>
    <n v="0.38333333333333336"/>
  </r>
  <r>
    <x v="39"/>
    <n v="48"/>
    <x v="2"/>
    <x v="1"/>
    <x v="1"/>
    <n v="15"/>
    <s v="Beans"/>
    <x v="3"/>
    <x v="7"/>
    <n v="27"/>
    <n v="122"/>
    <x v="17"/>
    <n v="50"/>
    <n v="50"/>
    <n v="140"/>
    <n v="47"/>
    <n v="110"/>
    <n v="-18"/>
    <n v="-23"/>
    <n v="-2"/>
    <x v="0"/>
    <n v="1"/>
    <x v="2"/>
    <n v="0.22131147540983606"/>
  </r>
  <r>
    <x v="47"/>
    <n v="81"/>
    <x v="2"/>
    <x v="1"/>
    <x v="1"/>
    <n v="26"/>
    <s v="Beans"/>
    <x v="3"/>
    <x v="7"/>
    <n v="66"/>
    <n v="185"/>
    <x v="6"/>
    <n v="90"/>
    <n v="100"/>
    <n v="220"/>
    <n v="38"/>
    <n v="145"/>
    <n v="-35"/>
    <n v="-34"/>
    <n v="-9"/>
    <x v="0"/>
    <n v="1"/>
    <x v="2"/>
    <n v="0.35675675675675678"/>
  </r>
  <r>
    <x v="39"/>
    <n v="20"/>
    <x v="2"/>
    <x v="1"/>
    <x v="1"/>
    <n v="7"/>
    <s v="Beans"/>
    <x v="2"/>
    <x v="9"/>
    <n v="-15"/>
    <n v="45"/>
    <x v="17"/>
    <n v="10"/>
    <n v="-10"/>
    <n v="30"/>
    <n v="40"/>
    <n v="67"/>
    <n v="15"/>
    <n v="-5"/>
    <n v="10"/>
    <x v="0"/>
    <n v="1"/>
    <x v="2"/>
    <n v="-0.33333333333333331"/>
  </r>
  <r>
    <x v="7"/>
    <n v="134"/>
    <x v="2"/>
    <x v="1"/>
    <x v="1"/>
    <n v="41"/>
    <s v="Beans"/>
    <x v="2"/>
    <x v="9"/>
    <n v="121"/>
    <n v="320"/>
    <x v="6"/>
    <n v="100"/>
    <n v="90"/>
    <n v="240"/>
    <n v="65"/>
    <n v="240"/>
    <n v="80"/>
    <n v="31"/>
    <n v="34"/>
    <x v="0"/>
    <n v="1"/>
    <x v="2"/>
    <n v="0.37812499999999999"/>
  </r>
  <r>
    <x v="29"/>
    <n v="94"/>
    <x v="2"/>
    <x v="1"/>
    <x v="1"/>
    <n v="31"/>
    <s v="Leaves"/>
    <x v="0"/>
    <x v="10"/>
    <n v="77"/>
    <n v="214"/>
    <x v="10"/>
    <n v="80"/>
    <n v="70"/>
    <n v="190"/>
    <n v="43"/>
    <n v="168"/>
    <n v="24"/>
    <n v="7"/>
    <n v="14"/>
    <x v="0"/>
    <n v="1"/>
    <x v="2"/>
    <n v="0.35981308411214952"/>
  </r>
  <r>
    <x v="39"/>
    <n v="16"/>
    <x v="2"/>
    <x v="1"/>
    <x v="1"/>
    <n v="4"/>
    <s v="Leaves"/>
    <x v="0"/>
    <x v="10"/>
    <n v="9"/>
    <n v="41"/>
    <x v="17"/>
    <n v="10"/>
    <n v="10"/>
    <n v="30"/>
    <n v="16"/>
    <n v="36"/>
    <n v="11"/>
    <n v="-1"/>
    <n v="6"/>
    <x v="0"/>
    <n v="1"/>
    <x v="2"/>
    <n v="0.21951219512195122"/>
  </r>
  <r>
    <x v="28"/>
    <n v="105"/>
    <x v="2"/>
    <x v="1"/>
    <x v="1"/>
    <n v="95"/>
    <s v="Leaves"/>
    <x v="0"/>
    <x v="0"/>
    <n v="20"/>
    <n v="250"/>
    <x v="6"/>
    <n v="90"/>
    <n v="30"/>
    <n v="230"/>
    <n v="125"/>
    <n v="325"/>
    <n v="20"/>
    <n v="-10"/>
    <n v="15"/>
    <x v="0"/>
    <n v="1"/>
    <x v="2"/>
    <n v="0.08"/>
  </r>
  <r>
    <x v="121"/>
    <n v="39"/>
    <x v="3"/>
    <x v="0"/>
    <x v="1"/>
    <n v="12"/>
    <s v="Beans"/>
    <x v="3"/>
    <x v="5"/>
    <n v="39"/>
    <n v="96"/>
    <x v="1"/>
    <n v="40"/>
    <n v="80"/>
    <n v="130"/>
    <n v="25"/>
    <n v="76"/>
    <n v="-34"/>
    <n v="-41"/>
    <n v="-1"/>
    <x v="1"/>
    <n v="1"/>
    <x v="0"/>
    <n v="0.40625"/>
  </r>
  <r>
    <x v="116"/>
    <n v="239"/>
    <x v="3"/>
    <x v="0"/>
    <x v="1"/>
    <n v="74"/>
    <s v="Beans"/>
    <x v="3"/>
    <x v="7"/>
    <n v="275"/>
    <n v="554"/>
    <x v="1"/>
    <n v="350"/>
    <n v="340"/>
    <n v="770"/>
    <n v="96"/>
    <n v="409"/>
    <n v="-216"/>
    <n v="-65"/>
    <n v="-111"/>
    <x v="1"/>
    <n v="1"/>
    <x v="0"/>
    <n v="0.49638989169675091"/>
  </r>
  <r>
    <x v="119"/>
    <n v="123"/>
    <x v="3"/>
    <x v="0"/>
    <x v="1"/>
    <n v="34"/>
    <s v="Beans"/>
    <x v="2"/>
    <x v="8"/>
    <n v="197"/>
    <n v="322"/>
    <x v="1"/>
    <n v="70"/>
    <n v="100"/>
    <n v="190"/>
    <n v="46"/>
    <n v="203"/>
    <n v="132"/>
    <n v="97"/>
    <n v="53"/>
    <x v="1"/>
    <n v="1"/>
    <x v="0"/>
    <n v="0.61180124223602483"/>
  </r>
  <r>
    <x v="38"/>
    <n v="48"/>
    <x v="3"/>
    <x v="1"/>
    <x v="1"/>
    <n v="13"/>
    <s v="Beans"/>
    <x v="3"/>
    <x v="5"/>
    <n v="67"/>
    <n v="126"/>
    <x v="10"/>
    <n v="70"/>
    <n v="80"/>
    <n v="160"/>
    <n v="25"/>
    <n v="86"/>
    <n v="-34"/>
    <n v="-13"/>
    <n v="-22"/>
    <x v="1"/>
    <n v="1"/>
    <x v="0"/>
    <n v="0.53174603174603174"/>
  </r>
  <r>
    <x v="55"/>
    <n v="48"/>
    <x v="3"/>
    <x v="1"/>
    <x v="1"/>
    <n v="13"/>
    <s v="Beans"/>
    <x v="3"/>
    <x v="7"/>
    <n v="70"/>
    <n v="127"/>
    <x v="10"/>
    <n v="70"/>
    <n v="80"/>
    <n v="160"/>
    <n v="24"/>
    <n v="85"/>
    <n v="-33"/>
    <n v="-10"/>
    <n v="-22"/>
    <x v="1"/>
    <n v="1"/>
    <x v="0"/>
    <n v="0.55118110236220474"/>
  </r>
  <r>
    <x v="39"/>
    <n v="45"/>
    <x v="3"/>
    <x v="1"/>
    <x v="1"/>
    <n v="14"/>
    <s v="Beans"/>
    <x v="3"/>
    <x v="7"/>
    <n v="34"/>
    <n v="121"/>
    <x v="17"/>
    <n v="50"/>
    <n v="80"/>
    <n v="160"/>
    <n v="46"/>
    <n v="105"/>
    <n v="-39"/>
    <n v="-46"/>
    <n v="-5"/>
    <x v="1"/>
    <n v="1"/>
    <x v="0"/>
    <n v="0.28099173553719009"/>
  </r>
  <r>
    <x v="7"/>
    <n v="90"/>
    <x v="3"/>
    <x v="1"/>
    <x v="1"/>
    <n v="29"/>
    <s v="Beans"/>
    <x v="3"/>
    <x v="7"/>
    <n v="110"/>
    <n v="218"/>
    <x v="6"/>
    <n v="130"/>
    <n v="140"/>
    <n v="290"/>
    <n v="41"/>
    <n v="160"/>
    <n v="-72"/>
    <n v="-30"/>
    <n v="-40"/>
    <x v="1"/>
    <n v="1"/>
    <x v="0"/>
    <n v="0.50458715596330272"/>
  </r>
  <r>
    <x v="39"/>
    <n v="25"/>
    <x v="3"/>
    <x v="1"/>
    <x v="1"/>
    <n v="9"/>
    <s v="Beans"/>
    <x v="2"/>
    <x v="9"/>
    <n v="-18"/>
    <n v="60"/>
    <x v="17"/>
    <n v="10"/>
    <n v="10"/>
    <n v="30"/>
    <n v="43"/>
    <n v="77"/>
    <n v="30"/>
    <n v="-28"/>
    <n v="15"/>
    <x v="1"/>
    <n v="1"/>
    <x v="0"/>
    <n v="-0.3"/>
  </r>
  <r>
    <x v="11"/>
    <n v="103"/>
    <x v="3"/>
    <x v="1"/>
    <x v="1"/>
    <n v="33"/>
    <s v="Leaves"/>
    <x v="0"/>
    <x v="10"/>
    <n v="129"/>
    <n v="251"/>
    <x v="10"/>
    <n v="80"/>
    <n v="110"/>
    <n v="210"/>
    <n v="46"/>
    <n v="182"/>
    <n v="41"/>
    <n v="19"/>
    <n v="23"/>
    <x v="1"/>
    <n v="1"/>
    <x v="0"/>
    <n v="0.51394422310756971"/>
  </r>
  <r>
    <x v="29"/>
    <n v="79"/>
    <x v="3"/>
    <x v="1"/>
    <x v="1"/>
    <n v="30"/>
    <s v="Leaves"/>
    <x v="0"/>
    <x v="0"/>
    <n v="50"/>
    <n v="189"/>
    <x v="10"/>
    <n v="60"/>
    <n v="60"/>
    <n v="150"/>
    <n v="64"/>
    <n v="173"/>
    <n v="39"/>
    <n v="-10"/>
    <n v="19"/>
    <x v="1"/>
    <n v="1"/>
    <x v="0"/>
    <n v="0.26455026455026454"/>
  </r>
  <r>
    <x v="7"/>
    <n v="96"/>
    <x v="3"/>
    <x v="1"/>
    <x v="1"/>
    <n v="87"/>
    <s v="Leaves"/>
    <x v="0"/>
    <x v="0"/>
    <n v="25"/>
    <n v="245"/>
    <x v="6"/>
    <n v="80"/>
    <n v="40"/>
    <n v="200"/>
    <n v="117"/>
    <n v="300"/>
    <n v="45"/>
    <n v="-15"/>
    <n v="16"/>
    <x v="1"/>
    <n v="1"/>
    <x v="0"/>
    <n v="0.10204081632653061"/>
  </r>
  <r>
    <x v="116"/>
    <n v="225"/>
    <x v="4"/>
    <x v="0"/>
    <x v="1"/>
    <n v="69"/>
    <s v="Beans"/>
    <x v="3"/>
    <x v="7"/>
    <n v="258"/>
    <n v="522"/>
    <x v="1"/>
    <n v="260"/>
    <n v="230"/>
    <n v="580"/>
    <n v="91"/>
    <n v="385"/>
    <n v="-58"/>
    <n v="28"/>
    <n v="-35"/>
    <x v="1"/>
    <n v="1"/>
    <x v="1"/>
    <n v="0.4942528735632184"/>
  </r>
  <r>
    <x v="51"/>
    <n v="75"/>
    <x v="4"/>
    <x v="0"/>
    <x v="1"/>
    <n v="24"/>
    <s v="Beans"/>
    <x v="2"/>
    <x v="9"/>
    <n v="88"/>
    <n v="201"/>
    <x v="1"/>
    <n v="50"/>
    <n v="40"/>
    <n v="140"/>
    <n v="55"/>
    <n v="154"/>
    <n v="61"/>
    <n v="48"/>
    <n v="25"/>
    <x v="1"/>
    <n v="1"/>
    <x v="1"/>
    <n v="0.43781094527363185"/>
  </r>
  <r>
    <x v="18"/>
    <n v="118"/>
    <x v="4"/>
    <x v="0"/>
    <x v="1"/>
    <n v="33"/>
    <s v="Beans"/>
    <x v="2"/>
    <x v="8"/>
    <n v="188"/>
    <n v="309"/>
    <x v="1"/>
    <n v="90"/>
    <n v="100"/>
    <n v="220"/>
    <n v="45"/>
    <n v="196"/>
    <n v="89"/>
    <n v="88"/>
    <n v="28"/>
    <x v="1"/>
    <n v="1"/>
    <x v="1"/>
    <n v="0.60841423948220064"/>
  </r>
  <r>
    <x v="28"/>
    <n v="78"/>
    <x v="4"/>
    <x v="1"/>
    <x v="1"/>
    <n v="25"/>
    <s v="Beans"/>
    <x v="2"/>
    <x v="4"/>
    <n v="92"/>
    <n v="210"/>
    <x v="6"/>
    <n v="60"/>
    <n v="40"/>
    <n v="150"/>
    <n v="57"/>
    <n v="160"/>
    <n v="60"/>
    <n v="52"/>
    <n v="18"/>
    <x v="1"/>
    <n v="1"/>
    <x v="1"/>
    <n v="0.43809523809523809"/>
  </r>
  <r>
    <x v="7"/>
    <n v="88"/>
    <x v="4"/>
    <x v="1"/>
    <x v="1"/>
    <n v="29"/>
    <s v="Beans"/>
    <x v="3"/>
    <x v="7"/>
    <n v="105"/>
    <n v="213"/>
    <x v="6"/>
    <n v="100"/>
    <n v="90"/>
    <n v="230"/>
    <n v="41"/>
    <n v="158"/>
    <n v="-17"/>
    <n v="15"/>
    <n v="-12"/>
    <x v="1"/>
    <n v="1"/>
    <x v="1"/>
    <n v="0.49295774647887325"/>
  </r>
  <r>
    <x v="47"/>
    <n v="102"/>
    <x v="4"/>
    <x v="1"/>
    <x v="1"/>
    <n v="31"/>
    <s v="Beans"/>
    <x v="2"/>
    <x v="9"/>
    <n v="132"/>
    <n v="261"/>
    <x v="6"/>
    <n v="80"/>
    <n v="60"/>
    <n v="180"/>
    <n v="54"/>
    <n v="187"/>
    <n v="81"/>
    <n v="72"/>
    <n v="22"/>
    <x v="1"/>
    <n v="1"/>
    <x v="1"/>
    <n v="0.50574712643678166"/>
  </r>
  <r>
    <x v="38"/>
    <n v="101"/>
    <x v="4"/>
    <x v="1"/>
    <x v="1"/>
    <n v="33"/>
    <s v="Leaves"/>
    <x v="0"/>
    <x v="10"/>
    <n v="126"/>
    <n v="246"/>
    <x v="10"/>
    <n v="90"/>
    <n v="80"/>
    <n v="210"/>
    <n v="45"/>
    <n v="179"/>
    <n v="36"/>
    <n v="46"/>
    <n v="11"/>
    <x v="1"/>
    <n v="1"/>
    <x v="1"/>
    <n v="0.51219512195121952"/>
  </r>
  <r>
    <x v="39"/>
    <n v="15"/>
    <x v="4"/>
    <x v="1"/>
    <x v="1"/>
    <n v="4"/>
    <s v="Leaves"/>
    <x v="0"/>
    <x v="10"/>
    <n v="13"/>
    <n v="42"/>
    <x v="17"/>
    <n v="10"/>
    <n v="10"/>
    <n v="30"/>
    <n v="15"/>
    <n v="34"/>
    <n v="12"/>
    <n v="3"/>
    <n v="5"/>
    <x v="1"/>
    <n v="1"/>
    <x v="1"/>
    <n v="0.30952380952380953"/>
  </r>
  <r>
    <x v="55"/>
    <n v="82"/>
    <x v="4"/>
    <x v="1"/>
    <x v="1"/>
    <n v="31"/>
    <s v="Leaves"/>
    <x v="0"/>
    <x v="0"/>
    <n v="56"/>
    <n v="196"/>
    <x v="10"/>
    <n v="70"/>
    <n v="40"/>
    <n v="170"/>
    <n v="64"/>
    <n v="177"/>
    <n v="26"/>
    <n v="16"/>
    <n v="12"/>
    <x v="1"/>
    <n v="1"/>
    <x v="1"/>
    <n v="0.2857142857142857"/>
  </r>
  <r>
    <x v="47"/>
    <n v="94"/>
    <x v="4"/>
    <x v="1"/>
    <x v="1"/>
    <n v="85"/>
    <s v="Leaves"/>
    <x v="0"/>
    <x v="0"/>
    <n v="22"/>
    <n v="239"/>
    <x v="6"/>
    <n v="80"/>
    <n v="20"/>
    <n v="200"/>
    <n v="115"/>
    <n v="294"/>
    <n v="39"/>
    <n v="2"/>
    <n v="14"/>
    <x v="1"/>
    <n v="1"/>
    <x v="1"/>
    <n v="9.2050209205020925E-2"/>
  </r>
  <r>
    <x v="2"/>
    <n v="241"/>
    <x v="5"/>
    <x v="0"/>
    <x v="1"/>
    <n v="74"/>
    <s v="Beans"/>
    <x v="3"/>
    <x v="7"/>
    <n v="279"/>
    <n v="559"/>
    <x v="1"/>
    <n v="280"/>
    <n v="240"/>
    <n v="620"/>
    <n v="96"/>
    <n v="411"/>
    <n v="-61"/>
    <n v="39"/>
    <n v="-39"/>
    <x v="1"/>
    <n v="1"/>
    <x v="2"/>
    <n v="0.49910554561717352"/>
  </r>
  <r>
    <x v="50"/>
    <n v="123"/>
    <x v="5"/>
    <x v="0"/>
    <x v="1"/>
    <n v="34"/>
    <s v="Beans"/>
    <x v="2"/>
    <x v="8"/>
    <n v="197"/>
    <n v="322"/>
    <x v="1"/>
    <n v="90"/>
    <n v="110"/>
    <n v="230"/>
    <n v="46"/>
    <n v="203"/>
    <n v="92"/>
    <n v="87"/>
    <n v="33"/>
    <x v="1"/>
    <n v="1"/>
    <x v="2"/>
    <n v="0.61180124223602483"/>
  </r>
  <r>
    <x v="39"/>
    <n v="92"/>
    <x v="5"/>
    <x v="1"/>
    <x v="1"/>
    <n v="28"/>
    <s v="Beans"/>
    <x v="3"/>
    <x v="5"/>
    <n v="24"/>
    <n v="171"/>
    <x v="17"/>
    <n v="100"/>
    <n v="40"/>
    <n v="190"/>
    <n v="52"/>
    <n v="172"/>
    <n v="-19"/>
    <n v="-16"/>
    <n v="-8"/>
    <x v="1"/>
    <n v="1"/>
    <x v="2"/>
    <n v="0.14035087719298245"/>
  </r>
  <r>
    <x v="7"/>
    <n v="88"/>
    <x v="5"/>
    <x v="1"/>
    <x v="1"/>
    <n v="29"/>
    <s v="Beans"/>
    <x v="2"/>
    <x v="4"/>
    <n v="107"/>
    <n v="236"/>
    <x v="6"/>
    <n v="60"/>
    <n v="60"/>
    <n v="170"/>
    <n v="61"/>
    <n v="178"/>
    <n v="66"/>
    <n v="47"/>
    <n v="28"/>
    <x v="1"/>
    <n v="1"/>
    <x v="2"/>
    <n v="0.45338983050847459"/>
  </r>
  <r>
    <x v="38"/>
    <n v="49"/>
    <x v="5"/>
    <x v="1"/>
    <x v="1"/>
    <n v="13"/>
    <s v="Beans"/>
    <x v="3"/>
    <x v="7"/>
    <n v="68"/>
    <n v="128"/>
    <x v="10"/>
    <n v="50"/>
    <n v="70"/>
    <n v="140"/>
    <n v="25"/>
    <n v="87"/>
    <n v="-12"/>
    <n v="-2"/>
    <n v="-1"/>
    <x v="1"/>
    <n v="1"/>
    <x v="2"/>
    <n v="0.53125"/>
  </r>
  <r>
    <x v="39"/>
    <n v="48"/>
    <x v="5"/>
    <x v="1"/>
    <x v="1"/>
    <n v="15"/>
    <s v="Beans"/>
    <x v="3"/>
    <x v="7"/>
    <n v="40"/>
    <n v="130"/>
    <x v="17"/>
    <n v="50"/>
    <n v="50"/>
    <n v="140"/>
    <n v="47"/>
    <n v="110"/>
    <n v="-10"/>
    <n v="-10"/>
    <n v="-2"/>
    <x v="1"/>
    <n v="1"/>
    <x v="2"/>
    <n v="0.30769230769230771"/>
  </r>
  <r>
    <x v="28"/>
    <n v="81"/>
    <x v="5"/>
    <x v="1"/>
    <x v="1"/>
    <n v="26"/>
    <s v="Beans"/>
    <x v="3"/>
    <x v="7"/>
    <n v="98"/>
    <n v="197"/>
    <x v="6"/>
    <n v="90"/>
    <n v="100"/>
    <n v="220"/>
    <n v="38"/>
    <n v="145"/>
    <n v="-23"/>
    <n v="-2"/>
    <n v="-9"/>
    <x v="1"/>
    <n v="1"/>
    <x v="2"/>
    <n v="0.49746192893401014"/>
  </r>
  <r>
    <x v="39"/>
    <n v="20"/>
    <x v="5"/>
    <x v="1"/>
    <x v="1"/>
    <n v="7"/>
    <s v="Beans"/>
    <x v="2"/>
    <x v="9"/>
    <n v="-22"/>
    <n v="48"/>
    <x v="17"/>
    <n v="10"/>
    <n v="-10"/>
    <n v="30"/>
    <n v="40"/>
    <n v="67"/>
    <n v="18"/>
    <n v="-12"/>
    <n v="10"/>
    <x v="1"/>
    <n v="1"/>
    <x v="2"/>
    <n v="-0.45833333333333331"/>
  </r>
  <r>
    <x v="7"/>
    <n v="134"/>
    <x v="5"/>
    <x v="1"/>
    <x v="1"/>
    <n v="41"/>
    <s v="Beans"/>
    <x v="2"/>
    <x v="9"/>
    <n v="180"/>
    <n v="341"/>
    <x v="6"/>
    <n v="100"/>
    <n v="90"/>
    <n v="240"/>
    <n v="65"/>
    <n v="240"/>
    <n v="101"/>
    <n v="90"/>
    <n v="34"/>
    <x v="1"/>
    <n v="1"/>
    <x v="2"/>
    <n v="0.52785923753665687"/>
  </r>
  <r>
    <x v="38"/>
    <n v="94"/>
    <x v="5"/>
    <x v="1"/>
    <x v="1"/>
    <n v="31"/>
    <s v="Leaves"/>
    <x v="0"/>
    <x v="10"/>
    <n v="114"/>
    <n v="228"/>
    <x v="10"/>
    <n v="80"/>
    <n v="70"/>
    <n v="190"/>
    <n v="43"/>
    <n v="168"/>
    <n v="38"/>
    <n v="44"/>
    <n v="14"/>
    <x v="1"/>
    <n v="1"/>
    <x v="2"/>
    <n v="0.5"/>
  </r>
  <r>
    <x v="39"/>
    <n v="16"/>
    <x v="5"/>
    <x v="1"/>
    <x v="1"/>
    <n v="4"/>
    <s v="Leaves"/>
    <x v="0"/>
    <x v="10"/>
    <n v="13"/>
    <n v="44"/>
    <x v="17"/>
    <n v="10"/>
    <n v="10"/>
    <n v="30"/>
    <n v="16"/>
    <n v="36"/>
    <n v="14"/>
    <n v="3"/>
    <n v="6"/>
    <x v="1"/>
    <n v="1"/>
    <x v="2"/>
    <n v="0.29545454545454547"/>
  </r>
  <r>
    <x v="28"/>
    <n v="105"/>
    <x v="5"/>
    <x v="1"/>
    <x v="1"/>
    <n v="95"/>
    <s v="Leaves"/>
    <x v="0"/>
    <x v="0"/>
    <n v="30"/>
    <n v="266"/>
    <x v="6"/>
    <n v="90"/>
    <n v="30"/>
    <n v="230"/>
    <n v="125"/>
    <n v="325"/>
    <n v="36"/>
    <n v="0"/>
    <n v="15"/>
    <x v="1"/>
    <n v="1"/>
    <x v="2"/>
    <n v="0.11278195488721804"/>
  </r>
  <r>
    <x v="6"/>
    <n v="125"/>
    <x v="0"/>
    <x v="1"/>
    <x v="2"/>
    <n v="41"/>
    <s v="Beans"/>
    <x v="3"/>
    <x v="7"/>
    <n v="115"/>
    <n v="313"/>
    <x v="5"/>
    <n v="100"/>
    <n v="130"/>
    <n v="260"/>
    <n v="73"/>
    <n v="239"/>
    <n v="53"/>
    <n v="-15"/>
    <n v="25"/>
    <x v="0"/>
    <n v="1"/>
    <x v="0"/>
    <n v="0.36741214057507987"/>
  </r>
  <r>
    <x v="31"/>
    <n v="60"/>
    <x v="0"/>
    <x v="1"/>
    <x v="2"/>
    <n v="54"/>
    <s v="Beans"/>
    <x v="2"/>
    <x v="8"/>
    <n v="1"/>
    <n v="144"/>
    <x v="5"/>
    <n v="40"/>
    <n v="40"/>
    <n v="130"/>
    <n v="83"/>
    <n v="197"/>
    <n v="14"/>
    <n v="-39"/>
    <n v="20"/>
    <x v="0"/>
    <n v="1"/>
    <x v="0"/>
    <n v="6.9444444444444441E-3"/>
  </r>
  <r>
    <x v="31"/>
    <n v="130"/>
    <x v="1"/>
    <x v="1"/>
    <x v="2"/>
    <n v="42"/>
    <s v="Beans"/>
    <x v="3"/>
    <x v="7"/>
    <n v="122"/>
    <n v="325"/>
    <x v="5"/>
    <n v="110"/>
    <n v="130"/>
    <n v="290"/>
    <n v="73"/>
    <n v="245"/>
    <n v="35"/>
    <n v="-8"/>
    <n v="20"/>
    <x v="0"/>
    <n v="1"/>
    <x v="1"/>
    <n v="0.37538461538461537"/>
  </r>
  <r>
    <x v="31"/>
    <n v="115"/>
    <x v="2"/>
    <x v="1"/>
    <x v="2"/>
    <n v="37"/>
    <s v="Beans"/>
    <x v="3"/>
    <x v="7"/>
    <n v="105"/>
    <n v="289"/>
    <x v="5"/>
    <n v="100"/>
    <n v="110"/>
    <n v="260"/>
    <n v="69"/>
    <n v="221"/>
    <n v="29"/>
    <n v="-5"/>
    <n v="15"/>
    <x v="0"/>
    <n v="1"/>
    <x v="2"/>
    <n v="0.36332179930795849"/>
  </r>
  <r>
    <x v="31"/>
    <n v="125"/>
    <x v="3"/>
    <x v="1"/>
    <x v="2"/>
    <n v="41"/>
    <s v="Beans"/>
    <x v="3"/>
    <x v="7"/>
    <n v="171"/>
    <n v="334"/>
    <x v="5"/>
    <n v="100"/>
    <n v="130"/>
    <n v="260"/>
    <n v="73"/>
    <n v="239"/>
    <n v="74"/>
    <n v="41"/>
    <n v="25"/>
    <x v="1"/>
    <n v="1"/>
    <x v="0"/>
    <n v="0.5119760479041916"/>
  </r>
  <r>
    <x v="67"/>
    <n v="60"/>
    <x v="3"/>
    <x v="1"/>
    <x v="2"/>
    <n v="54"/>
    <s v="Beans"/>
    <x v="2"/>
    <x v="8"/>
    <n v="1"/>
    <n v="153"/>
    <x v="5"/>
    <n v="40"/>
    <n v="40"/>
    <n v="130"/>
    <n v="83"/>
    <n v="197"/>
    <n v="23"/>
    <n v="-39"/>
    <n v="20"/>
    <x v="1"/>
    <n v="1"/>
    <x v="0"/>
    <n v="6.5359477124183009E-3"/>
  </r>
  <r>
    <x v="31"/>
    <n v="130"/>
    <x v="4"/>
    <x v="1"/>
    <x v="2"/>
    <n v="42"/>
    <s v="Beans"/>
    <x v="3"/>
    <x v="7"/>
    <n v="181"/>
    <n v="346"/>
    <x v="5"/>
    <n v="110"/>
    <n v="130"/>
    <n v="290"/>
    <n v="73"/>
    <n v="245"/>
    <n v="56"/>
    <n v="51"/>
    <n v="20"/>
    <x v="1"/>
    <n v="1"/>
    <x v="1"/>
    <n v="0.52312138728323698"/>
  </r>
  <r>
    <x v="67"/>
    <n v="115"/>
    <x v="5"/>
    <x v="1"/>
    <x v="2"/>
    <n v="37"/>
    <s v="Beans"/>
    <x v="3"/>
    <x v="7"/>
    <n v="156"/>
    <n v="308"/>
    <x v="5"/>
    <n v="100"/>
    <n v="110"/>
    <n v="260"/>
    <n v="69"/>
    <n v="221"/>
    <n v="48"/>
    <n v="46"/>
    <n v="15"/>
    <x v="1"/>
    <n v="1"/>
    <x v="2"/>
    <n v="0.50649350649350644"/>
  </r>
  <r>
    <x v="35"/>
    <n v="91"/>
    <x v="0"/>
    <x v="0"/>
    <x v="2"/>
    <n v="28"/>
    <s v="Beans"/>
    <x v="3"/>
    <x v="5"/>
    <n v="76"/>
    <n v="218"/>
    <x v="2"/>
    <n v="70"/>
    <n v="90"/>
    <n v="180"/>
    <n v="51"/>
    <n v="170"/>
    <n v="38"/>
    <n v="-14"/>
    <n v="21"/>
    <x v="0"/>
    <n v="1"/>
    <x v="0"/>
    <n v="0.34862385321100919"/>
  </r>
  <r>
    <x v="122"/>
    <n v="86"/>
    <x v="0"/>
    <x v="0"/>
    <x v="2"/>
    <n v="28"/>
    <s v="Beans"/>
    <x v="2"/>
    <x v="4"/>
    <n v="60"/>
    <n v="202"/>
    <x v="2"/>
    <n v="70"/>
    <n v="90"/>
    <n v="180"/>
    <n v="56"/>
    <n v="170"/>
    <n v="22"/>
    <n v="-30"/>
    <n v="16"/>
    <x v="0"/>
    <n v="1"/>
    <x v="0"/>
    <n v="0.29702970297029702"/>
  </r>
  <r>
    <x v="59"/>
    <n v="82"/>
    <x v="0"/>
    <x v="0"/>
    <x v="2"/>
    <n v="27"/>
    <s v="Beans"/>
    <x v="3"/>
    <x v="7"/>
    <n v="64"/>
    <n v="205"/>
    <x v="2"/>
    <n v="60"/>
    <n v="90"/>
    <n v="170"/>
    <n v="59"/>
    <n v="168"/>
    <n v="35"/>
    <n v="-26"/>
    <n v="22"/>
    <x v="0"/>
    <n v="1"/>
    <x v="0"/>
    <n v="0.31219512195121951"/>
  </r>
  <r>
    <x v="84"/>
    <n v="72"/>
    <x v="0"/>
    <x v="0"/>
    <x v="2"/>
    <n v="23"/>
    <s v="Beans"/>
    <x v="3"/>
    <x v="7"/>
    <n v="348"/>
    <n v="474"/>
    <x v="15"/>
    <n v="50"/>
    <n v="330"/>
    <n v="400"/>
    <n v="54"/>
    <n v="149"/>
    <n v="74"/>
    <n v="18"/>
    <n v="22"/>
    <x v="0"/>
    <n v="1"/>
    <x v="0"/>
    <n v="0.73417721518987344"/>
  </r>
  <r>
    <x v="123"/>
    <n v="260"/>
    <x v="0"/>
    <x v="0"/>
    <x v="2"/>
    <n v="91"/>
    <s v="Beans"/>
    <x v="3"/>
    <x v="7"/>
    <n v="247"/>
    <n v="650"/>
    <x v="19"/>
    <n v="210"/>
    <n v="230"/>
    <n v="540"/>
    <n v="143"/>
    <n v="494"/>
    <n v="110"/>
    <n v="17"/>
    <n v="50"/>
    <x v="0"/>
    <n v="1"/>
    <x v="0"/>
    <n v="0.38"/>
  </r>
  <r>
    <x v="122"/>
    <n v="96"/>
    <x v="0"/>
    <x v="0"/>
    <x v="2"/>
    <n v="87"/>
    <s v="Beans"/>
    <x v="2"/>
    <x v="8"/>
    <n v="18"/>
    <n v="230"/>
    <x v="2"/>
    <n v="80"/>
    <n v="50"/>
    <n v="210"/>
    <n v="116"/>
    <n v="299"/>
    <n v="20"/>
    <n v="-32"/>
    <n v="16"/>
    <x v="0"/>
    <n v="1"/>
    <x v="0"/>
    <n v="7.8260869565217397E-2"/>
  </r>
  <r>
    <x v="124"/>
    <n v="125"/>
    <x v="0"/>
    <x v="0"/>
    <x v="2"/>
    <n v="113"/>
    <s v="Beans"/>
    <x v="2"/>
    <x v="8"/>
    <n v="-202"/>
    <n v="69"/>
    <x v="19"/>
    <n v="110"/>
    <n v="-170"/>
    <n v="50"/>
    <n v="146"/>
    <n v="384"/>
    <n v="19"/>
    <n v="-32"/>
    <n v="15"/>
    <x v="0"/>
    <n v="1"/>
    <x v="0"/>
    <n v="-2.9275362318840581"/>
  </r>
  <r>
    <x v="108"/>
    <n v="161"/>
    <x v="0"/>
    <x v="0"/>
    <x v="2"/>
    <n v="45"/>
    <s v="Beans"/>
    <x v="2"/>
    <x v="12"/>
    <n v="92"/>
    <n v="322"/>
    <x v="15"/>
    <n v="140"/>
    <n v="120"/>
    <n v="300"/>
    <n v="69"/>
    <n v="275"/>
    <n v="22"/>
    <n v="-28"/>
    <n v="21"/>
    <x v="0"/>
    <n v="1"/>
    <x v="0"/>
    <n v="0.2857142857142857"/>
  </r>
  <r>
    <x v="100"/>
    <n v="239"/>
    <x v="0"/>
    <x v="0"/>
    <x v="2"/>
    <n v="66"/>
    <s v="Beans"/>
    <x v="2"/>
    <x v="12"/>
    <n v="435"/>
    <n v="765"/>
    <x v="19"/>
    <n v="210"/>
    <n v="450"/>
    <n v="720"/>
    <n v="91"/>
    <n v="396"/>
    <n v="45"/>
    <n v="-15"/>
    <n v="29"/>
    <x v="0"/>
    <n v="1"/>
    <x v="0"/>
    <n v="0.56862745098039214"/>
  </r>
  <r>
    <x v="125"/>
    <n v="22"/>
    <x v="0"/>
    <x v="0"/>
    <x v="2"/>
    <n v="7"/>
    <s v="Leaves"/>
    <x v="0"/>
    <x v="10"/>
    <n v="10"/>
    <n v="51"/>
    <x v="2"/>
    <n v="0"/>
    <n v="20"/>
    <n v="20"/>
    <n v="19"/>
    <n v="48"/>
    <n v="31"/>
    <n v="-10"/>
    <n v="22"/>
    <x v="0"/>
    <n v="1"/>
    <x v="0"/>
    <n v="0.19607843137254902"/>
  </r>
  <r>
    <x v="124"/>
    <n v="255"/>
    <x v="0"/>
    <x v="0"/>
    <x v="2"/>
    <n v="96"/>
    <s v="Leaves"/>
    <x v="0"/>
    <x v="0"/>
    <n v="129"/>
    <n v="513"/>
    <x v="19"/>
    <n v="140"/>
    <n v="70"/>
    <n v="290"/>
    <n v="129"/>
    <n v="480"/>
    <n v="223"/>
    <n v="59"/>
    <n v="115"/>
    <x v="0"/>
    <n v="1"/>
    <x v="0"/>
    <n v="0.25146198830409355"/>
  </r>
  <r>
    <x v="123"/>
    <n v="239"/>
    <x v="0"/>
    <x v="0"/>
    <x v="2"/>
    <n v="74"/>
    <s v="Leaves"/>
    <x v="0"/>
    <x v="1"/>
    <n v="-170"/>
    <n v="164"/>
    <x v="19"/>
    <n v="130"/>
    <n v="-100"/>
    <n v="80"/>
    <n v="95"/>
    <n v="408"/>
    <n v="84"/>
    <n v="-70"/>
    <n v="109"/>
    <x v="0"/>
    <n v="1"/>
    <x v="0"/>
    <n v="-1.0365853658536586"/>
  </r>
  <r>
    <x v="126"/>
    <n v="108"/>
    <x v="0"/>
    <x v="0"/>
    <x v="2"/>
    <n v="30"/>
    <s v="Leaves"/>
    <x v="1"/>
    <x v="2"/>
    <n v="115"/>
    <n v="265"/>
    <x v="19"/>
    <n v="110"/>
    <n v="140"/>
    <n v="280"/>
    <n v="42"/>
    <n v="180"/>
    <n v="-15"/>
    <n v="-25"/>
    <n v="-2"/>
    <x v="0"/>
    <n v="1"/>
    <x v="0"/>
    <n v="0.43396226415094341"/>
  </r>
  <r>
    <x v="127"/>
    <n v="123"/>
    <x v="0"/>
    <x v="0"/>
    <x v="2"/>
    <n v="34"/>
    <s v="Leaves"/>
    <x v="1"/>
    <x v="11"/>
    <n v="134"/>
    <n v="302"/>
    <x v="19"/>
    <n v="130"/>
    <n v="160"/>
    <n v="320"/>
    <n v="45"/>
    <n v="202"/>
    <n v="-18"/>
    <n v="-26"/>
    <n v="-7"/>
    <x v="0"/>
    <n v="1"/>
    <x v="0"/>
    <n v="0.44370860927152317"/>
  </r>
  <r>
    <x v="114"/>
    <n v="76"/>
    <x v="0"/>
    <x v="0"/>
    <x v="2"/>
    <n v="21"/>
    <s v="Leaves"/>
    <x v="1"/>
    <x v="3"/>
    <n v="78"/>
    <n v="187"/>
    <x v="19"/>
    <n v="80"/>
    <n v="100"/>
    <n v="200"/>
    <n v="33"/>
    <n v="130"/>
    <n v="-13"/>
    <n v="-22"/>
    <n v="-4"/>
    <x v="0"/>
    <n v="1"/>
    <x v="0"/>
    <n v="0.41711229946524064"/>
  </r>
  <r>
    <x v="105"/>
    <n v="102"/>
    <x v="1"/>
    <x v="0"/>
    <x v="2"/>
    <n v="31"/>
    <s v="Beans"/>
    <x v="3"/>
    <x v="5"/>
    <n v="89"/>
    <n v="245"/>
    <x v="2"/>
    <n v="90"/>
    <n v="90"/>
    <n v="220"/>
    <n v="54"/>
    <n v="187"/>
    <n v="25"/>
    <n v="-1"/>
    <n v="12"/>
    <x v="0"/>
    <n v="1"/>
    <x v="1"/>
    <n v="0.36326530612244901"/>
  </r>
  <r>
    <x v="35"/>
    <n v="77"/>
    <x v="1"/>
    <x v="0"/>
    <x v="2"/>
    <n v="25"/>
    <s v="Beans"/>
    <x v="2"/>
    <x v="4"/>
    <n v="51"/>
    <n v="180"/>
    <x v="2"/>
    <n v="70"/>
    <n v="60"/>
    <n v="170"/>
    <n v="52"/>
    <n v="154"/>
    <n v="10"/>
    <n v="-9"/>
    <n v="7"/>
    <x v="0"/>
    <n v="1"/>
    <x v="1"/>
    <n v="0.28333333333333333"/>
  </r>
  <r>
    <x v="128"/>
    <n v="78"/>
    <x v="1"/>
    <x v="0"/>
    <x v="2"/>
    <n v="25"/>
    <s v="Beans"/>
    <x v="3"/>
    <x v="7"/>
    <n v="63"/>
    <n v="197"/>
    <x v="2"/>
    <n v="70"/>
    <n v="60"/>
    <n v="170"/>
    <n v="56"/>
    <n v="159"/>
    <n v="27"/>
    <n v="3"/>
    <n v="8"/>
    <x v="0"/>
    <n v="1"/>
    <x v="1"/>
    <n v="0.31979695431472083"/>
  </r>
  <r>
    <x v="80"/>
    <n v="75"/>
    <x v="1"/>
    <x v="0"/>
    <x v="2"/>
    <n v="24"/>
    <s v="Beans"/>
    <x v="3"/>
    <x v="7"/>
    <n v="324"/>
    <n v="454"/>
    <x v="15"/>
    <n v="60"/>
    <n v="300"/>
    <n v="400"/>
    <n v="55"/>
    <n v="154"/>
    <n v="54"/>
    <n v="24"/>
    <n v="15"/>
    <x v="0"/>
    <n v="1"/>
    <x v="1"/>
    <n v="0.71365638766519823"/>
  </r>
  <r>
    <x v="129"/>
    <n v="249"/>
    <x v="1"/>
    <x v="0"/>
    <x v="2"/>
    <n v="87"/>
    <s v="Beans"/>
    <x v="3"/>
    <x v="7"/>
    <n v="236"/>
    <n v="623"/>
    <x v="19"/>
    <n v="220"/>
    <n v="230"/>
    <n v="560"/>
    <n v="138"/>
    <n v="474"/>
    <n v="63"/>
    <n v="6"/>
    <n v="29"/>
    <x v="0"/>
    <n v="1"/>
    <x v="1"/>
    <n v="0.37881219903691815"/>
  </r>
  <r>
    <x v="128"/>
    <n v="94"/>
    <x v="1"/>
    <x v="0"/>
    <x v="2"/>
    <n v="85"/>
    <s v="Beans"/>
    <x v="2"/>
    <x v="8"/>
    <n v="15"/>
    <n v="224"/>
    <x v="2"/>
    <n v="90"/>
    <n v="20"/>
    <n v="210"/>
    <n v="115"/>
    <n v="294"/>
    <n v="14"/>
    <n v="-5"/>
    <n v="4"/>
    <x v="0"/>
    <n v="1"/>
    <x v="1"/>
    <n v="6.6964285714285712E-2"/>
  </r>
  <r>
    <x v="129"/>
    <n v="121"/>
    <x v="1"/>
    <x v="0"/>
    <x v="2"/>
    <n v="109"/>
    <s v="Beans"/>
    <x v="2"/>
    <x v="8"/>
    <n v="-202"/>
    <n v="61"/>
    <x v="19"/>
    <n v="110"/>
    <n v="-190"/>
    <n v="50"/>
    <n v="142"/>
    <n v="372"/>
    <n v="11"/>
    <n v="-12"/>
    <n v="11"/>
    <x v="0"/>
    <n v="1"/>
    <x v="1"/>
    <n v="-3.3114754098360657"/>
  </r>
  <r>
    <x v="63"/>
    <n v="181"/>
    <x v="1"/>
    <x v="0"/>
    <x v="2"/>
    <n v="50"/>
    <s v="Beans"/>
    <x v="2"/>
    <x v="12"/>
    <n v="108"/>
    <n v="363"/>
    <x v="15"/>
    <n v="170"/>
    <n v="120"/>
    <n v="350"/>
    <n v="74"/>
    <n v="305"/>
    <n v="13"/>
    <n v="-12"/>
    <n v="11"/>
    <x v="0"/>
    <n v="1"/>
    <x v="1"/>
    <n v="0.2975206611570248"/>
  </r>
  <r>
    <x v="130"/>
    <n v="211"/>
    <x v="1"/>
    <x v="0"/>
    <x v="2"/>
    <n v="59"/>
    <s v="Beans"/>
    <x v="2"/>
    <x v="12"/>
    <n v="381"/>
    <n v="675"/>
    <x v="19"/>
    <n v="200"/>
    <n v="390"/>
    <n v="660"/>
    <n v="83"/>
    <n v="353"/>
    <n v="15"/>
    <n v="-9"/>
    <n v="11"/>
    <x v="0"/>
    <n v="1"/>
    <x v="1"/>
    <n v="0.56444444444444442"/>
  </r>
  <r>
    <x v="35"/>
    <n v="22"/>
    <x v="1"/>
    <x v="0"/>
    <x v="2"/>
    <n v="7"/>
    <s v="Leaves"/>
    <x v="0"/>
    <x v="10"/>
    <n v="11"/>
    <n v="52"/>
    <x v="2"/>
    <n v="10"/>
    <n v="10"/>
    <n v="30"/>
    <n v="19"/>
    <n v="48"/>
    <n v="22"/>
    <n v="1"/>
    <n v="12"/>
    <x v="0"/>
    <n v="1"/>
    <x v="1"/>
    <n v="0.21153846153846154"/>
  </r>
  <r>
    <x v="131"/>
    <n v="245"/>
    <x v="1"/>
    <x v="0"/>
    <x v="2"/>
    <n v="93"/>
    <s v="Leaves"/>
    <x v="0"/>
    <x v="0"/>
    <n v="204"/>
    <n v="576"/>
    <x v="19"/>
    <n v="180"/>
    <n v="140"/>
    <n v="420"/>
    <n v="127"/>
    <n v="465"/>
    <n v="156"/>
    <n v="64"/>
    <n v="65"/>
    <x v="0"/>
    <n v="1"/>
    <x v="1"/>
    <n v="0.35416666666666669"/>
  </r>
  <r>
    <x v="106"/>
    <n v="225"/>
    <x v="1"/>
    <x v="0"/>
    <x v="2"/>
    <n v="69"/>
    <s v="Leaves"/>
    <x v="0"/>
    <x v="1"/>
    <n v="-156"/>
    <n v="160"/>
    <x v="19"/>
    <n v="160"/>
    <n v="-120"/>
    <n v="110"/>
    <n v="91"/>
    <n v="385"/>
    <n v="50"/>
    <n v="-36"/>
    <n v="65"/>
    <x v="0"/>
    <n v="1"/>
    <x v="1"/>
    <n v="-0.97499999999999998"/>
  </r>
  <r>
    <x v="114"/>
    <n v="81"/>
    <x v="1"/>
    <x v="0"/>
    <x v="2"/>
    <n v="22"/>
    <s v="Leaves"/>
    <x v="1"/>
    <x v="2"/>
    <n v="84"/>
    <n v="198"/>
    <x v="19"/>
    <n v="80"/>
    <n v="90"/>
    <n v="200"/>
    <n v="33"/>
    <n v="136"/>
    <n v="-2"/>
    <n v="-6"/>
    <n v="1"/>
    <x v="0"/>
    <n v="1"/>
    <x v="1"/>
    <n v="0.42424242424242425"/>
  </r>
  <r>
    <x v="123"/>
    <n v="118"/>
    <x v="1"/>
    <x v="0"/>
    <x v="2"/>
    <n v="33"/>
    <s v="Leaves"/>
    <x v="1"/>
    <x v="11"/>
    <n v="127"/>
    <n v="290"/>
    <x v="19"/>
    <n v="120"/>
    <n v="130"/>
    <n v="290"/>
    <n v="45"/>
    <n v="196"/>
    <n v="0"/>
    <n v="-3"/>
    <n v="-2"/>
    <x v="0"/>
    <n v="1"/>
    <x v="1"/>
    <n v="0.43793103448275861"/>
  </r>
  <r>
    <x v="91"/>
    <n v="134"/>
    <x v="2"/>
    <x v="0"/>
    <x v="2"/>
    <n v="41"/>
    <s v="Beans"/>
    <x v="3"/>
    <x v="5"/>
    <n v="122"/>
    <n v="320"/>
    <x v="2"/>
    <n v="120"/>
    <n v="110"/>
    <n v="280"/>
    <n v="64"/>
    <n v="239"/>
    <n v="40"/>
    <n v="12"/>
    <n v="14"/>
    <x v="0"/>
    <n v="1"/>
    <x v="2"/>
    <n v="0.38124999999999998"/>
  </r>
  <r>
    <x v="59"/>
    <n v="83"/>
    <x v="2"/>
    <x v="0"/>
    <x v="2"/>
    <n v="27"/>
    <s v="Beans"/>
    <x v="2"/>
    <x v="4"/>
    <n v="58"/>
    <n v="195"/>
    <x v="2"/>
    <n v="80"/>
    <n v="70"/>
    <n v="190"/>
    <n v="54"/>
    <n v="164"/>
    <n v="5"/>
    <n v="-12"/>
    <n v="3"/>
    <x v="0"/>
    <n v="1"/>
    <x v="2"/>
    <n v="0.29743589743589743"/>
  </r>
  <r>
    <x v="128"/>
    <n v="88"/>
    <x v="2"/>
    <x v="0"/>
    <x v="2"/>
    <n v="29"/>
    <s v="Beans"/>
    <x v="3"/>
    <x v="7"/>
    <n v="73"/>
    <n v="221"/>
    <x v="2"/>
    <n v="70"/>
    <n v="80"/>
    <n v="190"/>
    <n v="60"/>
    <n v="177"/>
    <n v="31"/>
    <n v="-7"/>
    <n v="18"/>
    <x v="0"/>
    <n v="1"/>
    <x v="2"/>
    <n v="0.33031674208144796"/>
  </r>
  <r>
    <x v="53"/>
    <n v="67"/>
    <x v="2"/>
    <x v="0"/>
    <x v="2"/>
    <n v="22"/>
    <s v="Beans"/>
    <x v="3"/>
    <x v="7"/>
    <n v="390"/>
    <n v="510"/>
    <x v="15"/>
    <n v="60"/>
    <n v="360"/>
    <n v="450"/>
    <n v="53"/>
    <n v="142"/>
    <n v="60"/>
    <n v="30"/>
    <n v="7"/>
    <x v="0"/>
    <n v="1"/>
    <x v="2"/>
    <n v="0.76470588235294112"/>
  </r>
  <r>
    <x v="124"/>
    <n v="279"/>
    <x v="2"/>
    <x v="0"/>
    <x v="2"/>
    <n v="97"/>
    <s v="Beans"/>
    <x v="3"/>
    <x v="7"/>
    <n v="271"/>
    <n v="699"/>
    <x v="19"/>
    <n v="250"/>
    <n v="250"/>
    <n v="620"/>
    <n v="149"/>
    <n v="525"/>
    <n v="79"/>
    <n v="21"/>
    <n v="29"/>
    <x v="0"/>
    <n v="1"/>
    <x v="2"/>
    <n v="0.38769670958512159"/>
  </r>
  <r>
    <x v="58"/>
    <n v="105"/>
    <x v="2"/>
    <x v="0"/>
    <x v="2"/>
    <n v="95"/>
    <s v="Beans"/>
    <x v="2"/>
    <x v="8"/>
    <n v="21"/>
    <n v="250"/>
    <x v="2"/>
    <n v="100"/>
    <n v="30"/>
    <n v="240"/>
    <n v="124"/>
    <n v="324"/>
    <n v="10"/>
    <n v="-9"/>
    <n v="5"/>
    <x v="0"/>
    <n v="1"/>
    <x v="2"/>
    <n v="8.4000000000000005E-2"/>
  </r>
  <r>
    <x v="132"/>
    <n v="135"/>
    <x v="2"/>
    <x v="0"/>
    <x v="2"/>
    <n v="122"/>
    <s v="Beans"/>
    <x v="2"/>
    <x v="8"/>
    <n v="-224"/>
    <n v="66"/>
    <x v="19"/>
    <n v="130"/>
    <n v="-210"/>
    <n v="60"/>
    <n v="155"/>
    <n v="412"/>
    <n v="6"/>
    <n v="-14"/>
    <n v="5"/>
    <x v="0"/>
    <n v="1"/>
    <x v="2"/>
    <n v="-3.393939393939394"/>
  </r>
  <r>
    <x v="53"/>
    <n v="153"/>
    <x v="2"/>
    <x v="0"/>
    <x v="2"/>
    <n v="42"/>
    <s v="Beans"/>
    <x v="2"/>
    <x v="12"/>
    <n v="87"/>
    <n v="306"/>
    <x v="15"/>
    <n v="150"/>
    <n v="80"/>
    <n v="290"/>
    <n v="66"/>
    <n v="261"/>
    <n v="16"/>
    <n v="7"/>
    <n v="3"/>
    <x v="0"/>
    <n v="1"/>
    <x v="2"/>
    <n v="0.28431372549019607"/>
  </r>
  <r>
    <x v="100"/>
    <n v="250"/>
    <x v="2"/>
    <x v="0"/>
    <x v="2"/>
    <n v="70"/>
    <s v="Beans"/>
    <x v="2"/>
    <x v="12"/>
    <n v="312"/>
    <n v="657"/>
    <x v="19"/>
    <n v="240"/>
    <n v="320"/>
    <n v="640"/>
    <n v="95"/>
    <n v="415"/>
    <n v="17"/>
    <n v="-8"/>
    <n v="10"/>
    <x v="0"/>
    <n v="1"/>
    <x v="2"/>
    <n v="0.47488584474885842"/>
  </r>
  <r>
    <x v="133"/>
    <n v="294"/>
    <x v="2"/>
    <x v="0"/>
    <x v="2"/>
    <n v="111"/>
    <s v="Leaves"/>
    <x v="0"/>
    <x v="0"/>
    <n v="309"/>
    <n v="747"/>
    <x v="19"/>
    <n v="220"/>
    <n v="210"/>
    <n v="540"/>
    <n v="144"/>
    <n v="549"/>
    <n v="207"/>
    <n v="99"/>
    <n v="74"/>
    <x v="0"/>
    <n v="1"/>
    <x v="2"/>
    <n v="0.41365461847389556"/>
  </r>
  <r>
    <x v="127"/>
    <n v="241"/>
    <x v="2"/>
    <x v="0"/>
    <x v="2"/>
    <n v="74"/>
    <s v="Leaves"/>
    <x v="0"/>
    <x v="1"/>
    <n v="-189"/>
    <n v="148"/>
    <x v="19"/>
    <n v="180"/>
    <n v="-150"/>
    <n v="100"/>
    <n v="96"/>
    <n v="411"/>
    <n v="48"/>
    <n v="-39"/>
    <n v="61"/>
    <x v="0"/>
    <n v="1"/>
    <x v="2"/>
    <n v="-1.277027027027027"/>
  </r>
  <r>
    <x v="127"/>
    <n v="86"/>
    <x v="2"/>
    <x v="0"/>
    <x v="2"/>
    <n v="24"/>
    <s v="Leaves"/>
    <x v="1"/>
    <x v="2"/>
    <n v="89"/>
    <n v="210"/>
    <x v="19"/>
    <n v="90"/>
    <n v="90"/>
    <n v="210"/>
    <n v="35"/>
    <n v="145"/>
    <n v="0"/>
    <n v="-1"/>
    <n v="-4"/>
    <x v="0"/>
    <n v="1"/>
    <x v="2"/>
    <n v="0.4238095238095238"/>
  </r>
  <r>
    <x v="100"/>
    <n v="123"/>
    <x v="2"/>
    <x v="0"/>
    <x v="2"/>
    <n v="34"/>
    <s v="Leaves"/>
    <x v="1"/>
    <x v="11"/>
    <n v="133"/>
    <n v="302"/>
    <x v="19"/>
    <n v="120"/>
    <n v="150"/>
    <n v="310"/>
    <n v="46"/>
    <n v="203"/>
    <n v="-8"/>
    <n v="-17"/>
    <n v="3"/>
    <x v="0"/>
    <n v="1"/>
    <x v="2"/>
    <n v="0.44039735099337746"/>
  </r>
  <r>
    <x v="105"/>
    <n v="91"/>
    <x v="3"/>
    <x v="0"/>
    <x v="2"/>
    <n v="28"/>
    <s v="Beans"/>
    <x v="3"/>
    <x v="5"/>
    <n v="113"/>
    <n v="232"/>
    <x v="2"/>
    <n v="70"/>
    <n v="90"/>
    <n v="180"/>
    <n v="51"/>
    <n v="170"/>
    <n v="52"/>
    <n v="23"/>
    <n v="21"/>
    <x v="1"/>
    <n v="1"/>
    <x v="0"/>
    <n v="0.48706896551724138"/>
  </r>
  <r>
    <x v="88"/>
    <n v="86"/>
    <x v="3"/>
    <x v="0"/>
    <x v="2"/>
    <n v="28"/>
    <s v="Beans"/>
    <x v="2"/>
    <x v="4"/>
    <n v="89"/>
    <n v="215"/>
    <x v="2"/>
    <n v="70"/>
    <n v="90"/>
    <n v="180"/>
    <n v="56"/>
    <n v="170"/>
    <n v="35"/>
    <n v="-1"/>
    <n v="16"/>
    <x v="1"/>
    <n v="1"/>
    <x v="0"/>
    <n v="0.413953488372093"/>
  </r>
  <r>
    <x v="21"/>
    <n v="82"/>
    <x v="3"/>
    <x v="0"/>
    <x v="2"/>
    <n v="27"/>
    <s v="Beans"/>
    <x v="3"/>
    <x v="7"/>
    <n v="95"/>
    <n v="218"/>
    <x v="2"/>
    <n v="60"/>
    <n v="90"/>
    <n v="170"/>
    <n v="59"/>
    <n v="168"/>
    <n v="48"/>
    <n v="5"/>
    <n v="22"/>
    <x v="1"/>
    <n v="1"/>
    <x v="0"/>
    <n v="0.43577981651376146"/>
  </r>
  <r>
    <x v="84"/>
    <n v="72"/>
    <x v="3"/>
    <x v="0"/>
    <x v="2"/>
    <n v="23"/>
    <s v="Beans"/>
    <x v="3"/>
    <x v="7"/>
    <n v="516"/>
    <n v="505"/>
    <x v="15"/>
    <n v="50"/>
    <n v="330"/>
    <n v="400"/>
    <n v="54"/>
    <n v="149"/>
    <n v="105"/>
    <n v="186"/>
    <n v="22"/>
    <x v="1"/>
    <n v="1"/>
    <x v="0"/>
    <n v="1.0217821782178218"/>
  </r>
  <r>
    <x v="127"/>
    <n v="260"/>
    <x v="3"/>
    <x v="0"/>
    <x v="2"/>
    <n v="91"/>
    <s v="Beans"/>
    <x v="3"/>
    <x v="7"/>
    <n v="367"/>
    <n v="693"/>
    <x v="19"/>
    <n v="210"/>
    <n v="230"/>
    <n v="540"/>
    <n v="143"/>
    <n v="494"/>
    <n v="153"/>
    <n v="137"/>
    <n v="50"/>
    <x v="1"/>
    <n v="1"/>
    <x v="0"/>
    <n v="0.5295815295815296"/>
  </r>
  <r>
    <x v="134"/>
    <n v="96"/>
    <x v="3"/>
    <x v="0"/>
    <x v="2"/>
    <n v="87"/>
    <s v="Beans"/>
    <x v="2"/>
    <x v="8"/>
    <n v="27"/>
    <n v="245"/>
    <x v="2"/>
    <n v="80"/>
    <n v="50"/>
    <n v="210"/>
    <n v="116"/>
    <n v="299"/>
    <n v="35"/>
    <n v="-23"/>
    <n v="16"/>
    <x v="1"/>
    <n v="1"/>
    <x v="0"/>
    <n v="0.11020408163265306"/>
  </r>
  <r>
    <x v="106"/>
    <n v="125"/>
    <x v="3"/>
    <x v="0"/>
    <x v="2"/>
    <n v="113"/>
    <s v="Beans"/>
    <x v="2"/>
    <x v="8"/>
    <n v="-300"/>
    <n v="74"/>
    <x v="19"/>
    <n v="110"/>
    <n v="-170"/>
    <n v="50"/>
    <n v="146"/>
    <n v="384"/>
    <n v="24"/>
    <n v="-130"/>
    <n v="15"/>
    <x v="1"/>
    <n v="1"/>
    <x v="0"/>
    <n v="-4.0540540540540544"/>
  </r>
  <r>
    <x v="63"/>
    <n v="161"/>
    <x v="3"/>
    <x v="0"/>
    <x v="2"/>
    <n v="45"/>
    <s v="Beans"/>
    <x v="2"/>
    <x v="12"/>
    <n v="137"/>
    <n v="343"/>
    <x v="15"/>
    <n v="140"/>
    <n v="120"/>
    <n v="300"/>
    <n v="69"/>
    <n v="275"/>
    <n v="43"/>
    <n v="17"/>
    <n v="21"/>
    <x v="1"/>
    <n v="1"/>
    <x v="0"/>
    <n v="0.39941690962099125"/>
  </r>
  <r>
    <x v="132"/>
    <n v="239"/>
    <x v="3"/>
    <x v="0"/>
    <x v="2"/>
    <n v="66"/>
    <s v="Beans"/>
    <x v="2"/>
    <x v="12"/>
    <n v="646"/>
    <n v="815"/>
    <x v="19"/>
    <n v="210"/>
    <n v="450"/>
    <n v="720"/>
    <n v="91"/>
    <n v="396"/>
    <n v="95"/>
    <n v="196"/>
    <n v="29"/>
    <x v="1"/>
    <n v="1"/>
    <x v="0"/>
    <n v="0.79263803680981593"/>
  </r>
  <r>
    <x v="79"/>
    <n v="22"/>
    <x v="3"/>
    <x v="0"/>
    <x v="2"/>
    <n v="7"/>
    <s v="Leaves"/>
    <x v="0"/>
    <x v="10"/>
    <n v="15"/>
    <n v="54"/>
    <x v="2"/>
    <n v="0"/>
    <n v="20"/>
    <n v="20"/>
    <n v="19"/>
    <n v="48"/>
    <n v="34"/>
    <n v="-5"/>
    <n v="22"/>
    <x v="1"/>
    <n v="1"/>
    <x v="0"/>
    <n v="0.27777777777777779"/>
  </r>
  <r>
    <x v="118"/>
    <n v="255"/>
    <x v="3"/>
    <x v="0"/>
    <x v="2"/>
    <n v="96"/>
    <s v="Leaves"/>
    <x v="0"/>
    <x v="0"/>
    <n v="191"/>
    <n v="547"/>
    <x v="19"/>
    <n v="140"/>
    <n v="70"/>
    <n v="290"/>
    <n v="129"/>
    <n v="480"/>
    <n v="257"/>
    <n v="121"/>
    <n v="115"/>
    <x v="1"/>
    <n v="1"/>
    <x v="0"/>
    <n v="0.34917733089579522"/>
  </r>
  <r>
    <x v="131"/>
    <n v="239"/>
    <x v="3"/>
    <x v="0"/>
    <x v="2"/>
    <n v="74"/>
    <s v="Leaves"/>
    <x v="0"/>
    <x v="1"/>
    <n v="-252"/>
    <n v="175"/>
    <x v="19"/>
    <n v="130"/>
    <n v="-100"/>
    <n v="80"/>
    <n v="95"/>
    <n v="408"/>
    <n v="95"/>
    <n v="-152"/>
    <n v="109"/>
    <x v="1"/>
    <n v="1"/>
    <x v="0"/>
    <n v="-1.44"/>
  </r>
  <r>
    <x v="118"/>
    <n v="108"/>
    <x v="3"/>
    <x v="0"/>
    <x v="2"/>
    <n v="30"/>
    <s v="Leaves"/>
    <x v="1"/>
    <x v="2"/>
    <n v="171"/>
    <n v="282"/>
    <x v="19"/>
    <n v="110"/>
    <n v="140"/>
    <n v="280"/>
    <n v="42"/>
    <n v="180"/>
    <n v="2"/>
    <n v="31"/>
    <n v="-2"/>
    <x v="1"/>
    <n v="1"/>
    <x v="0"/>
    <n v="0.6063829787234043"/>
  </r>
  <r>
    <x v="100"/>
    <n v="123"/>
    <x v="3"/>
    <x v="0"/>
    <x v="2"/>
    <n v="34"/>
    <s v="Leaves"/>
    <x v="1"/>
    <x v="11"/>
    <n v="199"/>
    <n v="322"/>
    <x v="19"/>
    <n v="130"/>
    <n v="160"/>
    <n v="320"/>
    <n v="45"/>
    <n v="202"/>
    <n v="2"/>
    <n v="39"/>
    <n v="-7"/>
    <x v="1"/>
    <n v="1"/>
    <x v="0"/>
    <n v="0.61801242236024845"/>
  </r>
  <r>
    <x v="133"/>
    <n v="76"/>
    <x v="3"/>
    <x v="0"/>
    <x v="2"/>
    <n v="21"/>
    <s v="Leaves"/>
    <x v="1"/>
    <x v="3"/>
    <n v="116"/>
    <n v="199"/>
    <x v="19"/>
    <n v="80"/>
    <n v="100"/>
    <n v="200"/>
    <n v="33"/>
    <n v="130"/>
    <n v="-1"/>
    <n v="16"/>
    <n v="-4"/>
    <x v="1"/>
    <n v="1"/>
    <x v="0"/>
    <n v="0.58291457286432158"/>
  </r>
  <r>
    <x v="79"/>
    <n v="102"/>
    <x v="4"/>
    <x v="0"/>
    <x v="2"/>
    <n v="31"/>
    <s v="Beans"/>
    <x v="3"/>
    <x v="5"/>
    <n v="132"/>
    <n v="261"/>
    <x v="2"/>
    <n v="90"/>
    <n v="90"/>
    <n v="220"/>
    <n v="54"/>
    <n v="187"/>
    <n v="41"/>
    <n v="42"/>
    <n v="12"/>
    <x v="1"/>
    <n v="1"/>
    <x v="1"/>
    <n v="0.50574712643678166"/>
  </r>
  <r>
    <x v="105"/>
    <n v="77"/>
    <x v="4"/>
    <x v="0"/>
    <x v="2"/>
    <n v="25"/>
    <s v="Beans"/>
    <x v="2"/>
    <x v="4"/>
    <n v="76"/>
    <n v="192"/>
    <x v="2"/>
    <n v="70"/>
    <n v="60"/>
    <n v="170"/>
    <n v="52"/>
    <n v="154"/>
    <n v="22"/>
    <n v="16"/>
    <n v="7"/>
    <x v="1"/>
    <n v="1"/>
    <x v="1"/>
    <n v="0.39583333333333331"/>
  </r>
  <r>
    <x v="110"/>
    <n v="78"/>
    <x v="4"/>
    <x v="0"/>
    <x v="2"/>
    <n v="25"/>
    <s v="Beans"/>
    <x v="3"/>
    <x v="7"/>
    <n v="93"/>
    <n v="210"/>
    <x v="2"/>
    <n v="70"/>
    <n v="60"/>
    <n v="170"/>
    <n v="56"/>
    <n v="159"/>
    <n v="40"/>
    <n v="33"/>
    <n v="8"/>
    <x v="1"/>
    <n v="1"/>
    <x v="1"/>
    <n v="0.44285714285714284"/>
  </r>
  <r>
    <x v="84"/>
    <n v="75"/>
    <x v="4"/>
    <x v="0"/>
    <x v="2"/>
    <n v="24"/>
    <s v="Beans"/>
    <x v="3"/>
    <x v="7"/>
    <n v="481"/>
    <n v="484"/>
    <x v="15"/>
    <n v="60"/>
    <n v="300"/>
    <n v="400"/>
    <n v="55"/>
    <n v="154"/>
    <n v="84"/>
    <n v="181"/>
    <n v="15"/>
    <x v="1"/>
    <n v="1"/>
    <x v="1"/>
    <n v="0.99380165289256195"/>
  </r>
  <r>
    <x v="133"/>
    <n v="249"/>
    <x v="4"/>
    <x v="0"/>
    <x v="2"/>
    <n v="87"/>
    <s v="Beans"/>
    <x v="3"/>
    <x v="7"/>
    <n v="350"/>
    <n v="664"/>
    <x v="19"/>
    <n v="220"/>
    <n v="230"/>
    <n v="560"/>
    <n v="138"/>
    <n v="474"/>
    <n v="104"/>
    <n v="120"/>
    <n v="29"/>
    <x v="1"/>
    <n v="1"/>
    <x v="1"/>
    <n v="0.52710843373493976"/>
  </r>
  <r>
    <x v="91"/>
    <n v="94"/>
    <x v="4"/>
    <x v="0"/>
    <x v="2"/>
    <n v="85"/>
    <s v="Beans"/>
    <x v="2"/>
    <x v="8"/>
    <n v="22"/>
    <n v="239"/>
    <x v="2"/>
    <n v="90"/>
    <n v="20"/>
    <n v="210"/>
    <n v="115"/>
    <n v="294"/>
    <n v="29"/>
    <n v="2"/>
    <n v="4"/>
    <x v="1"/>
    <n v="1"/>
    <x v="1"/>
    <n v="9.2050209205020925E-2"/>
  </r>
  <r>
    <x v="106"/>
    <n v="121"/>
    <x v="4"/>
    <x v="0"/>
    <x v="2"/>
    <n v="109"/>
    <s v="Beans"/>
    <x v="2"/>
    <x v="8"/>
    <n v="-300"/>
    <n v="65"/>
    <x v="19"/>
    <n v="110"/>
    <n v="-190"/>
    <n v="50"/>
    <n v="142"/>
    <n v="372"/>
    <n v="15"/>
    <n v="-110"/>
    <n v="11"/>
    <x v="1"/>
    <n v="1"/>
    <x v="1"/>
    <n v="-4.615384615384615"/>
  </r>
  <r>
    <x v="70"/>
    <n v="181"/>
    <x v="4"/>
    <x v="0"/>
    <x v="2"/>
    <n v="50"/>
    <s v="Beans"/>
    <x v="2"/>
    <x v="12"/>
    <n v="160"/>
    <n v="387"/>
    <x v="15"/>
    <n v="170"/>
    <n v="120"/>
    <n v="350"/>
    <n v="74"/>
    <n v="305"/>
    <n v="37"/>
    <n v="40"/>
    <n v="11"/>
    <x v="1"/>
    <n v="1"/>
    <x v="1"/>
    <n v="0.41343669250645992"/>
  </r>
  <r>
    <x v="135"/>
    <n v="211"/>
    <x v="4"/>
    <x v="0"/>
    <x v="2"/>
    <n v="59"/>
    <s v="Beans"/>
    <x v="2"/>
    <x v="12"/>
    <n v="565"/>
    <n v="719"/>
    <x v="19"/>
    <n v="200"/>
    <n v="390"/>
    <n v="660"/>
    <n v="83"/>
    <n v="353"/>
    <n v="59"/>
    <n v="175"/>
    <n v="11"/>
    <x v="1"/>
    <n v="1"/>
    <x v="1"/>
    <n v="0.78581363004172466"/>
  </r>
  <r>
    <x v="134"/>
    <n v="22"/>
    <x v="4"/>
    <x v="0"/>
    <x v="2"/>
    <n v="7"/>
    <s v="Leaves"/>
    <x v="0"/>
    <x v="10"/>
    <n v="16"/>
    <n v="55"/>
    <x v="2"/>
    <n v="10"/>
    <n v="10"/>
    <n v="30"/>
    <n v="19"/>
    <n v="48"/>
    <n v="25"/>
    <n v="6"/>
    <n v="12"/>
    <x v="1"/>
    <n v="1"/>
    <x v="1"/>
    <n v="0.29090909090909089"/>
  </r>
  <r>
    <x v="118"/>
    <n v="245"/>
    <x v="4"/>
    <x v="0"/>
    <x v="2"/>
    <n v="93"/>
    <s v="Leaves"/>
    <x v="0"/>
    <x v="0"/>
    <n v="303"/>
    <n v="614"/>
    <x v="19"/>
    <n v="180"/>
    <n v="140"/>
    <n v="420"/>
    <n v="127"/>
    <n v="465"/>
    <n v="194"/>
    <n v="163"/>
    <n v="65"/>
    <x v="1"/>
    <n v="1"/>
    <x v="1"/>
    <n v="0.49348534201954397"/>
  </r>
  <r>
    <x v="114"/>
    <n v="225"/>
    <x v="4"/>
    <x v="0"/>
    <x v="2"/>
    <n v="69"/>
    <s v="Leaves"/>
    <x v="0"/>
    <x v="1"/>
    <n v="-232"/>
    <n v="171"/>
    <x v="19"/>
    <n v="160"/>
    <n v="-120"/>
    <n v="110"/>
    <n v="91"/>
    <n v="385"/>
    <n v="61"/>
    <n v="-112"/>
    <n v="65"/>
    <x v="1"/>
    <n v="1"/>
    <x v="1"/>
    <n v="-1.3567251461988303"/>
  </r>
  <r>
    <x v="126"/>
    <n v="81"/>
    <x v="4"/>
    <x v="0"/>
    <x v="2"/>
    <n v="22"/>
    <s v="Leaves"/>
    <x v="1"/>
    <x v="2"/>
    <n v="125"/>
    <n v="211"/>
    <x v="19"/>
    <n v="80"/>
    <n v="90"/>
    <n v="200"/>
    <n v="33"/>
    <n v="136"/>
    <n v="11"/>
    <n v="35"/>
    <n v="1"/>
    <x v="1"/>
    <n v="1"/>
    <x v="1"/>
    <n v="0.59241706161137442"/>
  </r>
  <r>
    <x v="106"/>
    <n v="118"/>
    <x v="4"/>
    <x v="0"/>
    <x v="2"/>
    <n v="33"/>
    <s v="Leaves"/>
    <x v="1"/>
    <x v="11"/>
    <n v="188"/>
    <n v="309"/>
    <x v="19"/>
    <n v="120"/>
    <n v="130"/>
    <n v="290"/>
    <n v="45"/>
    <n v="196"/>
    <n v="19"/>
    <n v="58"/>
    <n v="-2"/>
    <x v="1"/>
    <n v="1"/>
    <x v="1"/>
    <n v="0.60841423948220064"/>
  </r>
  <r>
    <x v="134"/>
    <n v="134"/>
    <x v="5"/>
    <x v="0"/>
    <x v="2"/>
    <n v="41"/>
    <s v="Beans"/>
    <x v="3"/>
    <x v="5"/>
    <n v="181"/>
    <n v="341"/>
    <x v="2"/>
    <n v="120"/>
    <n v="110"/>
    <n v="280"/>
    <n v="64"/>
    <n v="239"/>
    <n v="61"/>
    <n v="71"/>
    <n v="14"/>
    <x v="1"/>
    <n v="1"/>
    <x v="2"/>
    <n v="0.53079178885630496"/>
  </r>
  <r>
    <x v="125"/>
    <n v="83"/>
    <x v="5"/>
    <x v="0"/>
    <x v="2"/>
    <n v="27"/>
    <s v="Beans"/>
    <x v="2"/>
    <x v="4"/>
    <n v="86"/>
    <n v="208"/>
    <x v="2"/>
    <n v="80"/>
    <n v="70"/>
    <n v="190"/>
    <n v="54"/>
    <n v="164"/>
    <n v="18"/>
    <n v="16"/>
    <n v="3"/>
    <x v="1"/>
    <n v="1"/>
    <x v="2"/>
    <n v="0.41346153846153844"/>
  </r>
  <r>
    <x v="59"/>
    <n v="88"/>
    <x v="5"/>
    <x v="0"/>
    <x v="2"/>
    <n v="29"/>
    <s v="Beans"/>
    <x v="3"/>
    <x v="7"/>
    <n v="108"/>
    <n v="236"/>
    <x v="2"/>
    <n v="70"/>
    <n v="80"/>
    <n v="190"/>
    <n v="60"/>
    <n v="177"/>
    <n v="46"/>
    <n v="28"/>
    <n v="18"/>
    <x v="1"/>
    <n v="1"/>
    <x v="2"/>
    <n v="0.4576271186440678"/>
  </r>
  <r>
    <x v="53"/>
    <n v="67"/>
    <x v="5"/>
    <x v="0"/>
    <x v="2"/>
    <n v="22"/>
    <s v="Beans"/>
    <x v="3"/>
    <x v="7"/>
    <n v="579"/>
    <n v="543"/>
    <x v="15"/>
    <n v="60"/>
    <n v="360"/>
    <n v="450"/>
    <n v="53"/>
    <n v="142"/>
    <n v="93"/>
    <n v="219"/>
    <n v="7"/>
    <x v="1"/>
    <n v="1"/>
    <x v="2"/>
    <n v="1.0662983425414365"/>
  </r>
  <r>
    <x v="123"/>
    <n v="279"/>
    <x v="5"/>
    <x v="0"/>
    <x v="2"/>
    <n v="97"/>
    <s v="Beans"/>
    <x v="3"/>
    <x v="7"/>
    <n v="402"/>
    <n v="745"/>
    <x v="19"/>
    <n v="250"/>
    <n v="250"/>
    <n v="620"/>
    <n v="149"/>
    <n v="525"/>
    <n v="125"/>
    <n v="152"/>
    <n v="29"/>
    <x v="1"/>
    <n v="1"/>
    <x v="2"/>
    <n v="0.53959731543624156"/>
  </r>
  <r>
    <x v="58"/>
    <n v="105"/>
    <x v="5"/>
    <x v="0"/>
    <x v="2"/>
    <n v="95"/>
    <s v="Beans"/>
    <x v="2"/>
    <x v="8"/>
    <n v="31"/>
    <n v="266"/>
    <x v="2"/>
    <n v="100"/>
    <n v="30"/>
    <n v="240"/>
    <n v="124"/>
    <n v="324"/>
    <n v="26"/>
    <n v="1"/>
    <n v="5"/>
    <x v="1"/>
    <n v="1"/>
    <x v="2"/>
    <n v="0.11654135338345864"/>
  </r>
  <r>
    <x v="124"/>
    <n v="135"/>
    <x v="5"/>
    <x v="0"/>
    <x v="2"/>
    <n v="122"/>
    <s v="Beans"/>
    <x v="2"/>
    <x v="8"/>
    <n v="-332"/>
    <n v="70"/>
    <x v="19"/>
    <n v="130"/>
    <n v="-210"/>
    <n v="60"/>
    <n v="155"/>
    <n v="412"/>
    <n v="10"/>
    <n v="-122"/>
    <n v="5"/>
    <x v="1"/>
    <n v="1"/>
    <x v="2"/>
    <n v="-4.7428571428571429"/>
  </r>
  <r>
    <x v="84"/>
    <n v="153"/>
    <x v="5"/>
    <x v="0"/>
    <x v="2"/>
    <n v="42"/>
    <s v="Beans"/>
    <x v="2"/>
    <x v="12"/>
    <n v="129"/>
    <n v="326"/>
    <x v="15"/>
    <n v="150"/>
    <n v="80"/>
    <n v="290"/>
    <n v="66"/>
    <n v="261"/>
    <n v="36"/>
    <n v="49"/>
    <n v="3"/>
    <x v="1"/>
    <n v="1"/>
    <x v="2"/>
    <n v="0.39570552147239263"/>
  </r>
  <r>
    <x v="114"/>
    <n v="250"/>
    <x v="5"/>
    <x v="0"/>
    <x v="2"/>
    <n v="70"/>
    <s v="Beans"/>
    <x v="2"/>
    <x v="12"/>
    <n v="463"/>
    <n v="700"/>
    <x v="19"/>
    <n v="240"/>
    <n v="320"/>
    <n v="640"/>
    <n v="95"/>
    <n v="415"/>
    <n v="60"/>
    <n v="143"/>
    <n v="10"/>
    <x v="1"/>
    <n v="1"/>
    <x v="2"/>
    <n v="0.66142857142857148"/>
  </r>
  <r>
    <x v="131"/>
    <n v="294"/>
    <x v="5"/>
    <x v="0"/>
    <x v="2"/>
    <n v="111"/>
    <s v="Leaves"/>
    <x v="0"/>
    <x v="0"/>
    <n v="459"/>
    <n v="796"/>
    <x v="19"/>
    <n v="220"/>
    <n v="210"/>
    <n v="540"/>
    <n v="144"/>
    <n v="549"/>
    <n v="256"/>
    <n v="249"/>
    <n v="74"/>
    <x v="1"/>
    <n v="1"/>
    <x v="2"/>
    <n v="0.5766331658291457"/>
  </r>
  <r>
    <x v="127"/>
    <n v="241"/>
    <x v="5"/>
    <x v="0"/>
    <x v="2"/>
    <n v="74"/>
    <s v="Leaves"/>
    <x v="0"/>
    <x v="1"/>
    <n v="-280"/>
    <n v="158"/>
    <x v="19"/>
    <n v="180"/>
    <n v="-150"/>
    <n v="100"/>
    <n v="96"/>
    <n v="411"/>
    <n v="58"/>
    <n v="-130"/>
    <n v="61"/>
    <x v="1"/>
    <n v="1"/>
    <x v="2"/>
    <n v="-1.7721518987341771"/>
  </r>
  <r>
    <x v="100"/>
    <n v="86"/>
    <x v="5"/>
    <x v="0"/>
    <x v="2"/>
    <n v="24"/>
    <s v="Leaves"/>
    <x v="1"/>
    <x v="2"/>
    <n v="132"/>
    <n v="224"/>
    <x v="19"/>
    <n v="90"/>
    <n v="90"/>
    <n v="210"/>
    <n v="35"/>
    <n v="145"/>
    <n v="14"/>
    <n v="42"/>
    <n v="-4"/>
    <x v="1"/>
    <n v="1"/>
    <x v="2"/>
    <n v="0.5892857142857143"/>
  </r>
  <r>
    <x v="114"/>
    <n v="123"/>
    <x v="5"/>
    <x v="0"/>
    <x v="2"/>
    <n v="34"/>
    <s v="Leaves"/>
    <x v="1"/>
    <x v="11"/>
    <n v="197"/>
    <n v="322"/>
    <x v="19"/>
    <n v="120"/>
    <n v="150"/>
    <n v="310"/>
    <n v="46"/>
    <n v="203"/>
    <n v="12"/>
    <n v="47"/>
    <n v="3"/>
    <x v="1"/>
    <n v="1"/>
    <x v="2"/>
    <n v="0.61180124223602483"/>
  </r>
  <r>
    <x v="23"/>
    <n v="108"/>
    <x v="0"/>
    <x v="0"/>
    <x v="0"/>
    <n v="30"/>
    <s v="Beans"/>
    <x v="3"/>
    <x v="5"/>
    <n v="116"/>
    <n v="265"/>
    <x v="0"/>
    <n v="100"/>
    <n v="150"/>
    <n v="260"/>
    <n v="41"/>
    <n v="179"/>
    <n v="5"/>
    <n v="-34"/>
    <n v="8"/>
    <x v="0"/>
    <n v="1"/>
    <x v="0"/>
    <n v="0.43773584905660379"/>
  </r>
  <r>
    <x v="117"/>
    <n v="122"/>
    <x v="0"/>
    <x v="0"/>
    <x v="0"/>
    <n v="39"/>
    <s v="Beans"/>
    <x v="3"/>
    <x v="5"/>
    <n v="115"/>
    <n v="298"/>
    <x v="16"/>
    <n v="110"/>
    <n v="160"/>
    <n v="300"/>
    <n v="61"/>
    <n v="222"/>
    <n v="-2"/>
    <n v="-45"/>
    <n v="12"/>
    <x v="0"/>
    <n v="1"/>
    <x v="0"/>
    <n v="0.38590604026845637"/>
  </r>
  <r>
    <x v="0"/>
    <n v="72"/>
    <x v="0"/>
    <x v="0"/>
    <x v="0"/>
    <n v="23"/>
    <s v="Beans"/>
    <x v="2"/>
    <x v="4"/>
    <n v="56"/>
    <n v="182"/>
    <x v="0"/>
    <n v="100"/>
    <n v="130"/>
    <n v="260"/>
    <n v="54"/>
    <n v="149"/>
    <n v="-78"/>
    <n v="-74"/>
    <n v="-28"/>
    <x v="0"/>
    <n v="1"/>
    <x v="0"/>
    <n v="0.30769230769230771"/>
  </r>
  <r>
    <x v="82"/>
    <n v="239"/>
    <x v="0"/>
    <x v="0"/>
    <x v="0"/>
    <n v="66"/>
    <s v="Beans"/>
    <x v="2"/>
    <x v="4"/>
    <n v="149"/>
    <n v="478"/>
    <x v="16"/>
    <n v="340"/>
    <n v="300"/>
    <n v="710"/>
    <n v="90"/>
    <n v="395"/>
    <n v="-232"/>
    <n v="-151"/>
    <n v="-101"/>
    <x v="0"/>
    <n v="1"/>
    <x v="0"/>
    <n v="0.31171548117154813"/>
  </r>
  <r>
    <x v="69"/>
    <n v="54"/>
    <x v="0"/>
    <x v="0"/>
    <x v="0"/>
    <n v="20"/>
    <s v="Beans"/>
    <x v="2"/>
    <x v="4"/>
    <n v="12"/>
    <n v="120"/>
    <x v="18"/>
    <n v="70"/>
    <n v="70"/>
    <n v="170"/>
    <n v="54"/>
    <n v="128"/>
    <n v="-50"/>
    <n v="-58"/>
    <n v="-16"/>
    <x v="0"/>
    <n v="1"/>
    <x v="0"/>
    <n v="0.1"/>
  </r>
  <r>
    <x v="1"/>
    <n v="123"/>
    <x v="0"/>
    <x v="0"/>
    <x v="0"/>
    <n v="34"/>
    <s v="Beans"/>
    <x v="3"/>
    <x v="6"/>
    <n v="133"/>
    <n v="302"/>
    <x v="0"/>
    <n v="120"/>
    <n v="160"/>
    <n v="300"/>
    <n v="46"/>
    <n v="203"/>
    <n v="2"/>
    <n v="-27"/>
    <n v="3"/>
    <x v="0"/>
    <n v="1"/>
    <x v="0"/>
    <n v="0.44039735099337746"/>
  </r>
  <r>
    <x v="117"/>
    <n v="154"/>
    <x v="0"/>
    <x v="0"/>
    <x v="0"/>
    <n v="50"/>
    <s v="Beans"/>
    <x v="3"/>
    <x v="7"/>
    <n v="120"/>
    <n v="367"/>
    <x v="16"/>
    <n v="150"/>
    <n v="160"/>
    <n v="370"/>
    <n v="93"/>
    <n v="297"/>
    <n v="-3"/>
    <n v="-40"/>
    <n v="4"/>
    <x v="0"/>
    <n v="1"/>
    <x v="0"/>
    <n v="0.32697547683923706"/>
  </r>
  <r>
    <x v="0"/>
    <n v="76"/>
    <x v="0"/>
    <x v="0"/>
    <x v="0"/>
    <n v="21"/>
    <s v="Beans"/>
    <x v="2"/>
    <x v="8"/>
    <n v="79"/>
    <n v="187"/>
    <x v="0"/>
    <n v="100"/>
    <n v="170"/>
    <n v="280"/>
    <n v="32"/>
    <n v="129"/>
    <n v="-93"/>
    <n v="-91"/>
    <n v="-24"/>
    <x v="0"/>
    <n v="1"/>
    <x v="0"/>
    <n v="0.42245989304812837"/>
  </r>
  <r>
    <x v="117"/>
    <n v="257"/>
    <x v="0"/>
    <x v="0"/>
    <x v="0"/>
    <n v="84"/>
    <s v="Beans"/>
    <x v="2"/>
    <x v="8"/>
    <n v="224"/>
    <n v="598"/>
    <x v="16"/>
    <n v="370"/>
    <n v="420"/>
    <n v="890"/>
    <n v="117"/>
    <n v="458"/>
    <n v="-292"/>
    <n v="-196"/>
    <n v="-113"/>
    <x v="0"/>
    <n v="1"/>
    <x v="0"/>
    <n v="0.37458193979933108"/>
  </r>
  <r>
    <x v="98"/>
    <n v="161"/>
    <x v="0"/>
    <x v="0"/>
    <x v="0"/>
    <n v="45"/>
    <s v="Beans"/>
    <x v="2"/>
    <x v="8"/>
    <n v="92"/>
    <n v="322"/>
    <x v="18"/>
    <n v="230"/>
    <n v="190"/>
    <n v="470"/>
    <n v="69"/>
    <n v="275"/>
    <n v="-148"/>
    <n v="-98"/>
    <n v="-69"/>
    <x v="0"/>
    <n v="1"/>
    <x v="0"/>
    <n v="0.2857142857142857"/>
  </r>
  <r>
    <x v="23"/>
    <n v="161"/>
    <x v="0"/>
    <x v="0"/>
    <x v="0"/>
    <n v="45"/>
    <s v="Leaves"/>
    <x v="0"/>
    <x v="10"/>
    <n v="92"/>
    <n v="322"/>
    <x v="0"/>
    <n v="120"/>
    <n v="110"/>
    <n v="260"/>
    <n v="69"/>
    <n v="275"/>
    <n v="62"/>
    <n v="-18"/>
    <n v="41"/>
    <x v="0"/>
    <n v="1"/>
    <x v="0"/>
    <n v="0.2857142857142857"/>
  </r>
  <r>
    <x v="52"/>
    <n v="123"/>
    <x v="0"/>
    <x v="0"/>
    <x v="0"/>
    <n v="34"/>
    <s v="Leaves"/>
    <x v="0"/>
    <x v="10"/>
    <n v="133"/>
    <n v="302"/>
    <x v="16"/>
    <n v="90"/>
    <n v="140"/>
    <n v="240"/>
    <n v="46"/>
    <n v="203"/>
    <n v="62"/>
    <n v="-7"/>
    <n v="33"/>
    <x v="0"/>
    <n v="1"/>
    <x v="0"/>
    <n v="0.44039735099337746"/>
  </r>
  <r>
    <x v="117"/>
    <n v="108"/>
    <x v="0"/>
    <x v="0"/>
    <x v="0"/>
    <n v="30"/>
    <s v="Leaves"/>
    <x v="0"/>
    <x v="1"/>
    <n v="116"/>
    <n v="265"/>
    <x v="16"/>
    <n v="80"/>
    <n v="120"/>
    <n v="210"/>
    <n v="41"/>
    <n v="179"/>
    <n v="55"/>
    <n v="-4"/>
    <n v="28"/>
    <x v="0"/>
    <n v="1"/>
    <x v="0"/>
    <n v="0.43773584905660379"/>
  </r>
  <r>
    <x v="104"/>
    <n v="82"/>
    <x v="0"/>
    <x v="0"/>
    <x v="0"/>
    <n v="27"/>
    <s v="Leaves"/>
    <x v="1"/>
    <x v="2"/>
    <n v="65"/>
    <n v="205"/>
    <x v="18"/>
    <n v="50"/>
    <n v="60"/>
    <n v="140"/>
    <n v="58"/>
    <n v="167"/>
    <n v="65"/>
    <n v="5"/>
    <n v="32"/>
    <x v="0"/>
    <n v="1"/>
    <x v="0"/>
    <n v="0.31707317073170732"/>
  </r>
  <r>
    <x v="69"/>
    <n v="91"/>
    <x v="0"/>
    <x v="0"/>
    <x v="0"/>
    <n v="28"/>
    <s v="Leaves"/>
    <x v="1"/>
    <x v="11"/>
    <n v="76"/>
    <n v="218"/>
    <x v="18"/>
    <n v="50"/>
    <n v="80"/>
    <n v="150"/>
    <n v="51"/>
    <n v="170"/>
    <n v="68"/>
    <n v="-4"/>
    <n v="41"/>
    <x v="0"/>
    <n v="1"/>
    <x v="0"/>
    <n v="0.34862385321100919"/>
  </r>
  <r>
    <x v="43"/>
    <n v="90"/>
    <x v="0"/>
    <x v="0"/>
    <x v="0"/>
    <n v="29"/>
    <s v="Leaves"/>
    <x v="1"/>
    <x v="3"/>
    <n v="74"/>
    <n v="205"/>
    <x v="0"/>
    <n v="50"/>
    <n v="80"/>
    <n v="140"/>
    <n v="41"/>
    <n v="160"/>
    <n v="65"/>
    <n v="-6"/>
    <n v="40"/>
    <x v="0"/>
    <n v="1"/>
    <x v="0"/>
    <n v="0.36097560975609755"/>
  </r>
  <r>
    <x v="77"/>
    <n v="10"/>
    <x v="0"/>
    <x v="1"/>
    <x v="0"/>
    <n v="3"/>
    <s v="Beans"/>
    <x v="3"/>
    <x v="5"/>
    <n v="-2"/>
    <n v="23"/>
    <x v="4"/>
    <n v="0"/>
    <n v="10"/>
    <n v="10"/>
    <n v="15"/>
    <n v="28"/>
    <n v="13"/>
    <n v="-12"/>
    <n v="10"/>
    <x v="0"/>
    <n v="1"/>
    <x v="0"/>
    <n v="-8.6956521739130432E-2"/>
  </r>
  <r>
    <x v="65"/>
    <n v="86"/>
    <x v="0"/>
    <x v="1"/>
    <x v="0"/>
    <n v="28"/>
    <s v="Beans"/>
    <x v="3"/>
    <x v="5"/>
    <n v="61"/>
    <n v="202"/>
    <x v="13"/>
    <n v="80"/>
    <n v="100"/>
    <n v="200"/>
    <n v="55"/>
    <n v="169"/>
    <n v="2"/>
    <n v="-39"/>
    <n v="6"/>
    <x v="0"/>
    <n v="1"/>
    <x v="0"/>
    <n v="0.30198019801980197"/>
  </r>
  <r>
    <x v="62"/>
    <n v="79"/>
    <x v="0"/>
    <x v="1"/>
    <x v="0"/>
    <n v="30"/>
    <s v="Beans"/>
    <x v="3"/>
    <x v="7"/>
    <n v="35"/>
    <n v="177"/>
    <x v="12"/>
    <n v="70"/>
    <n v="70"/>
    <n v="170"/>
    <n v="63"/>
    <n v="172"/>
    <n v="7"/>
    <n v="-35"/>
    <n v="9"/>
    <x v="0"/>
    <n v="1"/>
    <x v="0"/>
    <n v="0.19774011299435029"/>
  </r>
  <r>
    <x v="65"/>
    <n v="96"/>
    <x v="0"/>
    <x v="1"/>
    <x v="0"/>
    <n v="87"/>
    <s v="Beans"/>
    <x v="3"/>
    <x v="7"/>
    <n v="18"/>
    <n v="230"/>
    <x v="13"/>
    <n v="90"/>
    <n v="60"/>
    <n v="230"/>
    <n v="116"/>
    <n v="299"/>
    <n v="0"/>
    <n v="-42"/>
    <n v="6"/>
    <x v="0"/>
    <n v="1"/>
    <x v="0"/>
    <n v="7.8260869565217397E-2"/>
  </r>
  <r>
    <x v="26"/>
    <n v="40"/>
    <x v="0"/>
    <x v="1"/>
    <x v="0"/>
    <n v="11"/>
    <s v="Beans"/>
    <x v="2"/>
    <x v="8"/>
    <n v="36"/>
    <n v="99"/>
    <x v="12"/>
    <n v="50"/>
    <n v="90"/>
    <n v="140"/>
    <n v="23"/>
    <n v="74"/>
    <n v="-41"/>
    <n v="-54"/>
    <n v="-10"/>
    <x v="0"/>
    <n v="1"/>
    <x v="0"/>
    <n v="0.36363636363636365"/>
  </r>
  <r>
    <x v="94"/>
    <n v="80"/>
    <x v="0"/>
    <x v="1"/>
    <x v="0"/>
    <n v="24"/>
    <s v="Beans"/>
    <x v="2"/>
    <x v="8"/>
    <n v="48"/>
    <n v="174"/>
    <x v="13"/>
    <n v="110"/>
    <n v="120"/>
    <n v="250"/>
    <n v="46"/>
    <n v="150"/>
    <n v="-76"/>
    <n v="-72"/>
    <n v="-30"/>
    <x v="0"/>
    <n v="1"/>
    <x v="0"/>
    <n v="0.27586206896551724"/>
  </r>
  <r>
    <x v="5"/>
    <n v="257"/>
    <x v="0"/>
    <x v="1"/>
    <x v="0"/>
    <n v="84"/>
    <s v="Leaves"/>
    <x v="0"/>
    <x v="10"/>
    <n v="224"/>
    <n v="598"/>
    <x v="4"/>
    <n v="200"/>
    <n v="210"/>
    <n v="480"/>
    <n v="117"/>
    <n v="458"/>
    <n v="118"/>
    <n v="14"/>
    <n v="57"/>
    <x v="0"/>
    <n v="1"/>
    <x v="0"/>
    <n v="0.37458193979933108"/>
  </r>
  <r>
    <x v="77"/>
    <n v="122"/>
    <x v="0"/>
    <x v="1"/>
    <x v="0"/>
    <n v="39"/>
    <s v="Leaves"/>
    <x v="0"/>
    <x v="0"/>
    <n v="114"/>
    <n v="298"/>
    <x v="4"/>
    <n v="90"/>
    <n v="130"/>
    <n v="240"/>
    <n v="62"/>
    <n v="223"/>
    <n v="58"/>
    <n v="-16"/>
    <n v="32"/>
    <x v="0"/>
    <n v="1"/>
    <x v="0"/>
    <n v="0.3825503355704698"/>
  </r>
  <r>
    <x v="13"/>
    <n v="86"/>
    <x v="0"/>
    <x v="1"/>
    <x v="0"/>
    <n v="26"/>
    <s v="Leaves"/>
    <x v="0"/>
    <x v="0"/>
    <n v="-26"/>
    <n v="109"/>
    <x v="12"/>
    <n v="60"/>
    <n v="10"/>
    <n v="80"/>
    <n v="49"/>
    <n v="161"/>
    <n v="29"/>
    <n v="-36"/>
    <n v="26"/>
    <x v="0"/>
    <n v="1"/>
    <x v="0"/>
    <n v="-0.23853211009174313"/>
  </r>
  <r>
    <x v="46"/>
    <n v="239"/>
    <x v="0"/>
    <x v="1"/>
    <x v="0"/>
    <n v="66"/>
    <s v="Leaves"/>
    <x v="1"/>
    <x v="2"/>
    <n v="149"/>
    <n v="478"/>
    <x v="4"/>
    <n v="170"/>
    <n v="110"/>
    <n v="340"/>
    <n v="90"/>
    <n v="395"/>
    <n v="138"/>
    <n v="39"/>
    <n v="69"/>
    <x v="0"/>
    <n v="1"/>
    <x v="0"/>
    <n v="0.31171548117154813"/>
  </r>
  <r>
    <x v="46"/>
    <n v="255"/>
    <x v="0"/>
    <x v="1"/>
    <x v="0"/>
    <n v="96"/>
    <s v="Leaves"/>
    <x v="1"/>
    <x v="11"/>
    <n v="183"/>
    <n v="567"/>
    <x v="4"/>
    <n v="170"/>
    <n v="130"/>
    <n v="400"/>
    <n v="129"/>
    <n v="480"/>
    <n v="167"/>
    <n v="53"/>
    <n v="85"/>
    <x v="0"/>
    <n v="1"/>
    <x v="0"/>
    <n v="0.32275132275132273"/>
  </r>
  <r>
    <x v="40"/>
    <n v="25"/>
    <x v="0"/>
    <x v="1"/>
    <x v="0"/>
    <n v="9"/>
    <s v="Leaves"/>
    <x v="1"/>
    <x v="11"/>
    <n v="-11"/>
    <n v="56"/>
    <x v="12"/>
    <n v="10"/>
    <n v="0"/>
    <n v="30"/>
    <n v="42"/>
    <n v="76"/>
    <n v="26"/>
    <n v="-11"/>
    <n v="15"/>
    <x v="0"/>
    <n v="1"/>
    <x v="0"/>
    <n v="-0.19642857142857142"/>
  </r>
  <r>
    <x v="1"/>
    <n v="81"/>
    <x v="1"/>
    <x v="0"/>
    <x v="0"/>
    <n v="22"/>
    <s v="Beans"/>
    <x v="3"/>
    <x v="5"/>
    <n v="84"/>
    <n v="198"/>
    <x v="0"/>
    <n v="80"/>
    <n v="80"/>
    <n v="190"/>
    <n v="33"/>
    <n v="136"/>
    <n v="8"/>
    <n v="4"/>
    <n v="1"/>
    <x v="0"/>
    <n v="1"/>
    <x v="1"/>
    <n v="0.42424242424242425"/>
  </r>
  <r>
    <x v="117"/>
    <n v="113"/>
    <x v="1"/>
    <x v="0"/>
    <x v="0"/>
    <n v="36"/>
    <s v="Beans"/>
    <x v="3"/>
    <x v="5"/>
    <n v="106"/>
    <n v="278"/>
    <x v="16"/>
    <n v="110"/>
    <n v="110"/>
    <n v="270"/>
    <n v="59"/>
    <n v="208"/>
    <n v="8"/>
    <n v="-4"/>
    <n v="3"/>
    <x v="0"/>
    <n v="1"/>
    <x v="1"/>
    <n v="0.38129496402877699"/>
  </r>
  <r>
    <x v="0"/>
    <n v="75"/>
    <x v="1"/>
    <x v="0"/>
    <x v="0"/>
    <n v="24"/>
    <s v="Beans"/>
    <x v="2"/>
    <x v="4"/>
    <n v="58"/>
    <n v="189"/>
    <x v="0"/>
    <n v="90"/>
    <n v="100"/>
    <n v="240"/>
    <n v="56"/>
    <n v="155"/>
    <n v="-51"/>
    <n v="-42"/>
    <n v="-15"/>
    <x v="0"/>
    <n v="1"/>
    <x v="1"/>
    <n v="0.30687830687830686"/>
  </r>
  <r>
    <x v="24"/>
    <n v="211"/>
    <x v="1"/>
    <x v="0"/>
    <x v="0"/>
    <n v="59"/>
    <s v="Beans"/>
    <x v="2"/>
    <x v="4"/>
    <n v="129"/>
    <n v="423"/>
    <x v="16"/>
    <n v="270"/>
    <n v="200"/>
    <n v="540"/>
    <n v="83"/>
    <n v="353"/>
    <n v="-117"/>
    <n v="-71"/>
    <n v="-59"/>
    <x v="0"/>
    <n v="1"/>
    <x v="1"/>
    <n v="0.30496453900709219"/>
  </r>
  <r>
    <x v="1"/>
    <n v="118"/>
    <x v="1"/>
    <x v="0"/>
    <x v="0"/>
    <n v="33"/>
    <s v="Beans"/>
    <x v="3"/>
    <x v="6"/>
    <n v="128"/>
    <n v="290"/>
    <x v="0"/>
    <n v="110"/>
    <n v="130"/>
    <n v="280"/>
    <n v="44"/>
    <n v="195"/>
    <n v="10"/>
    <n v="-2"/>
    <n v="8"/>
    <x v="0"/>
    <n v="1"/>
    <x v="1"/>
    <n v="0.44137931034482758"/>
  </r>
  <r>
    <x v="117"/>
    <n v="173"/>
    <x v="1"/>
    <x v="0"/>
    <x v="0"/>
    <n v="57"/>
    <s v="Beans"/>
    <x v="3"/>
    <x v="7"/>
    <n v="139"/>
    <n v="412"/>
    <x v="16"/>
    <n v="170"/>
    <n v="140"/>
    <n v="400"/>
    <n v="100"/>
    <n v="330"/>
    <n v="12"/>
    <n v="-1"/>
    <n v="3"/>
    <x v="0"/>
    <n v="1"/>
    <x v="1"/>
    <n v="0.33737864077669905"/>
  </r>
  <r>
    <x v="0"/>
    <n v="50"/>
    <x v="1"/>
    <x v="0"/>
    <x v="0"/>
    <n v="14"/>
    <s v="Beans"/>
    <x v="2"/>
    <x v="8"/>
    <n v="48"/>
    <n v="123"/>
    <x v="0"/>
    <n v="60"/>
    <n v="70"/>
    <n v="150"/>
    <n v="25"/>
    <n v="89"/>
    <n v="-27"/>
    <n v="-22"/>
    <n v="-10"/>
    <x v="0"/>
    <n v="1"/>
    <x v="1"/>
    <n v="0.3902439024390244"/>
  </r>
  <r>
    <x v="136"/>
    <n v="228"/>
    <x v="1"/>
    <x v="0"/>
    <x v="0"/>
    <n v="75"/>
    <s v="Beans"/>
    <x v="2"/>
    <x v="8"/>
    <n v="196"/>
    <n v="532"/>
    <x v="16"/>
    <n v="290"/>
    <n v="290"/>
    <n v="680"/>
    <n v="108"/>
    <n v="411"/>
    <n v="-148"/>
    <n v="-94"/>
    <n v="-62"/>
    <x v="0"/>
    <n v="1"/>
    <x v="1"/>
    <n v="0.36842105263157893"/>
  </r>
  <r>
    <x v="93"/>
    <n v="181"/>
    <x v="1"/>
    <x v="0"/>
    <x v="0"/>
    <n v="50"/>
    <s v="Beans"/>
    <x v="2"/>
    <x v="8"/>
    <n v="107"/>
    <n v="363"/>
    <x v="18"/>
    <n v="230"/>
    <n v="170"/>
    <n v="460"/>
    <n v="75"/>
    <n v="306"/>
    <n v="-97"/>
    <n v="-63"/>
    <n v="-49"/>
    <x v="0"/>
    <n v="1"/>
    <x v="1"/>
    <n v="0.29476584022038566"/>
  </r>
  <r>
    <x v="1"/>
    <n v="181"/>
    <x v="1"/>
    <x v="0"/>
    <x v="0"/>
    <n v="50"/>
    <s v="Leaves"/>
    <x v="0"/>
    <x v="10"/>
    <n v="107"/>
    <n v="363"/>
    <x v="0"/>
    <n v="170"/>
    <n v="100"/>
    <n v="330"/>
    <n v="75"/>
    <n v="306"/>
    <n v="33"/>
    <n v="7"/>
    <n v="11"/>
    <x v="0"/>
    <n v="1"/>
    <x v="1"/>
    <n v="0.29476584022038566"/>
  </r>
  <r>
    <x v="82"/>
    <n v="118"/>
    <x v="1"/>
    <x v="0"/>
    <x v="0"/>
    <n v="33"/>
    <s v="Leaves"/>
    <x v="0"/>
    <x v="10"/>
    <n v="127"/>
    <n v="290"/>
    <x v="16"/>
    <n v="110"/>
    <n v="110"/>
    <n v="260"/>
    <n v="45"/>
    <n v="196"/>
    <n v="30"/>
    <n v="17"/>
    <n v="8"/>
    <x v="0"/>
    <n v="1"/>
    <x v="1"/>
    <n v="0.43793103448275861"/>
  </r>
  <r>
    <x v="89"/>
    <n v="81"/>
    <x v="1"/>
    <x v="0"/>
    <x v="0"/>
    <n v="22"/>
    <s v="Leaves"/>
    <x v="0"/>
    <x v="1"/>
    <n v="84"/>
    <n v="198"/>
    <x v="16"/>
    <n v="70"/>
    <n v="80"/>
    <n v="180"/>
    <n v="33"/>
    <n v="136"/>
    <n v="18"/>
    <n v="4"/>
    <n v="11"/>
    <x v="0"/>
    <n v="1"/>
    <x v="1"/>
    <n v="0.42424242424242425"/>
  </r>
  <r>
    <x v="87"/>
    <n v="78"/>
    <x v="1"/>
    <x v="0"/>
    <x v="0"/>
    <n v="25"/>
    <s v="Leaves"/>
    <x v="1"/>
    <x v="2"/>
    <n v="62"/>
    <n v="197"/>
    <x v="18"/>
    <n v="60"/>
    <n v="60"/>
    <n v="160"/>
    <n v="57"/>
    <n v="160"/>
    <n v="37"/>
    <n v="2"/>
    <n v="18"/>
    <x v="0"/>
    <n v="1"/>
    <x v="1"/>
    <n v="0.31472081218274112"/>
  </r>
  <r>
    <x v="89"/>
    <n v="75"/>
    <x v="1"/>
    <x v="0"/>
    <x v="0"/>
    <n v="24"/>
    <s v="Leaves"/>
    <x v="1"/>
    <x v="11"/>
    <n v="59"/>
    <n v="189"/>
    <x v="16"/>
    <n v="60"/>
    <n v="50"/>
    <n v="150"/>
    <n v="55"/>
    <n v="154"/>
    <n v="39"/>
    <n v="9"/>
    <n v="15"/>
    <x v="0"/>
    <n v="1"/>
    <x v="1"/>
    <n v="0.31216931216931215"/>
  </r>
  <r>
    <x v="83"/>
    <n v="102"/>
    <x v="1"/>
    <x v="0"/>
    <x v="0"/>
    <n v="31"/>
    <s v="Leaves"/>
    <x v="1"/>
    <x v="11"/>
    <n v="89"/>
    <n v="245"/>
    <x v="18"/>
    <n v="80"/>
    <n v="70"/>
    <n v="200"/>
    <n v="54"/>
    <n v="187"/>
    <n v="45"/>
    <n v="19"/>
    <n v="22"/>
    <x v="0"/>
    <n v="1"/>
    <x v="1"/>
    <n v="0.36326530612244901"/>
  </r>
  <r>
    <x v="23"/>
    <n v="88"/>
    <x v="1"/>
    <x v="0"/>
    <x v="0"/>
    <n v="29"/>
    <s v="Leaves"/>
    <x v="1"/>
    <x v="3"/>
    <n v="70"/>
    <n v="200"/>
    <x v="0"/>
    <n v="70"/>
    <n v="60"/>
    <n v="160"/>
    <n v="42"/>
    <n v="159"/>
    <n v="40"/>
    <n v="10"/>
    <n v="18"/>
    <x v="0"/>
    <n v="1"/>
    <x v="1"/>
    <n v="0.35"/>
  </r>
  <r>
    <x v="77"/>
    <n v="10"/>
    <x v="1"/>
    <x v="1"/>
    <x v="0"/>
    <n v="3"/>
    <s v="Beans"/>
    <x v="3"/>
    <x v="5"/>
    <n v="-3"/>
    <n v="23"/>
    <x v="4"/>
    <n v="0"/>
    <n v="10"/>
    <n v="20"/>
    <n v="16"/>
    <n v="29"/>
    <n v="3"/>
    <n v="-13"/>
    <n v="10"/>
    <x v="0"/>
    <n v="1"/>
    <x v="1"/>
    <n v="-0.13043478260869565"/>
  </r>
  <r>
    <x v="14"/>
    <n v="77"/>
    <x v="1"/>
    <x v="1"/>
    <x v="0"/>
    <n v="25"/>
    <s v="Beans"/>
    <x v="3"/>
    <x v="5"/>
    <n v="51"/>
    <n v="180"/>
    <x v="13"/>
    <n v="70"/>
    <n v="60"/>
    <n v="170"/>
    <n v="52"/>
    <n v="154"/>
    <n v="10"/>
    <n v="-9"/>
    <n v="7"/>
    <x v="0"/>
    <n v="1"/>
    <x v="1"/>
    <n v="0.28333333333333333"/>
  </r>
  <r>
    <x v="46"/>
    <n v="15"/>
    <x v="1"/>
    <x v="1"/>
    <x v="0"/>
    <n v="4"/>
    <s v="Beans"/>
    <x v="3"/>
    <x v="6"/>
    <n v="8"/>
    <n v="39"/>
    <x v="4"/>
    <n v="10"/>
    <n v="10"/>
    <n v="30"/>
    <n v="16"/>
    <n v="35"/>
    <n v="9"/>
    <n v="-2"/>
    <n v="5"/>
    <x v="0"/>
    <n v="1"/>
    <x v="1"/>
    <n v="0.20512820512820512"/>
  </r>
  <r>
    <x v="13"/>
    <n v="82"/>
    <x v="1"/>
    <x v="1"/>
    <x v="0"/>
    <n v="31"/>
    <s v="Beans"/>
    <x v="3"/>
    <x v="7"/>
    <n v="38"/>
    <n v="184"/>
    <x v="12"/>
    <n v="80"/>
    <n v="40"/>
    <n v="180"/>
    <n v="64"/>
    <n v="177"/>
    <n v="4"/>
    <n v="-2"/>
    <n v="2"/>
    <x v="0"/>
    <n v="1"/>
    <x v="1"/>
    <n v="0.20652173913043478"/>
  </r>
  <r>
    <x v="14"/>
    <n v="94"/>
    <x v="1"/>
    <x v="1"/>
    <x v="0"/>
    <n v="85"/>
    <s v="Beans"/>
    <x v="3"/>
    <x v="7"/>
    <n v="16"/>
    <n v="224"/>
    <x v="13"/>
    <n v="90"/>
    <n v="30"/>
    <n v="220"/>
    <n v="114"/>
    <n v="293"/>
    <n v="4"/>
    <n v="-14"/>
    <n v="4"/>
    <x v="0"/>
    <n v="1"/>
    <x v="1"/>
    <n v="7.1428571428571425E-2"/>
  </r>
  <r>
    <x v="26"/>
    <n v="54"/>
    <x v="1"/>
    <x v="1"/>
    <x v="0"/>
    <n v="15"/>
    <s v="Beans"/>
    <x v="2"/>
    <x v="8"/>
    <n v="51"/>
    <n v="132"/>
    <x v="12"/>
    <n v="60"/>
    <n v="80"/>
    <n v="160"/>
    <n v="27"/>
    <n v="96"/>
    <n v="-28"/>
    <n v="-29"/>
    <n v="-6"/>
    <x v="0"/>
    <n v="1"/>
    <x v="1"/>
    <n v="0.38636363636363635"/>
  </r>
  <r>
    <x v="41"/>
    <n v="75"/>
    <x v="1"/>
    <x v="1"/>
    <x v="0"/>
    <n v="23"/>
    <s v="Beans"/>
    <x v="2"/>
    <x v="8"/>
    <n v="45"/>
    <n v="164"/>
    <x v="13"/>
    <n v="90"/>
    <n v="70"/>
    <n v="200"/>
    <n v="44"/>
    <n v="142"/>
    <n v="-36"/>
    <n v="-25"/>
    <n v="-15"/>
    <x v="0"/>
    <n v="1"/>
    <x v="1"/>
    <n v="0.27439024390243905"/>
  </r>
  <r>
    <x v="5"/>
    <n v="228"/>
    <x v="1"/>
    <x v="1"/>
    <x v="0"/>
    <n v="75"/>
    <s v="Leaves"/>
    <x v="0"/>
    <x v="10"/>
    <n v="196"/>
    <n v="532"/>
    <x v="4"/>
    <n v="210"/>
    <n v="180"/>
    <n v="490"/>
    <n v="108"/>
    <n v="411"/>
    <n v="42"/>
    <n v="16"/>
    <n v="18"/>
    <x v="0"/>
    <n v="1"/>
    <x v="1"/>
    <n v="0.36842105263157893"/>
  </r>
  <r>
    <x v="5"/>
    <n v="113"/>
    <x v="1"/>
    <x v="1"/>
    <x v="0"/>
    <n v="36"/>
    <s v="Leaves"/>
    <x v="0"/>
    <x v="0"/>
    <n v="107"/>
    <n v="278"/>
    <x v="4"/>
    <n v="100"/>
    <n v="100"/>
    <n v="250"/>
    <n v="58"/>
    <n v="207"/>
    <n v="28"/>
    <n v="7"/>
    <n v="13"/>
    <x v="0"/>
    <n v="1"/>
    <x v="1"/>
    <n v="0.38489208633093525"/>
  </r>
  <r>
    <x v="5"/>
    <n v="211"/>
    <x v="1"/>
    <x v="1"/>
    <x v="0"/>
    <n v="59"/>
    <s v="Leaves"/>
    <x v="1"/>
    <x v="2"/>
    <n v="129"/>
    <n v="423"/>
    <x v="4"/>
    <n v="170"/>
    <n v="110"/>
    <n v="350"/>
    <n v="83"/>
    <n v="353"/>
    <n v="73"/>
    <n v="19"/>
    <n v="41"/>
    <x v="0"/>
    <n v="1"/>
    <x v="1"/>
    <n v="0.30496453900709219"/>
  </r>
  <r>
    <x v="66"/>
    <n v="245"/>
    <x v="1"/>
    <x v="1"/>
    <x v="0"/>
    <n v="93"/>
    <s v="Leaves"/>
    <x v="1"/>
    <x v="11"/>
    <n v="173"/>
    <n v="545"/>
    <x v="4"/>
    <n v="200"/>
    <n v="130"/>
    <n v="450"/>
    <n v="127"/>
    <n v="465"/>
    <n v="95"/>
    <n v="43"/>
    <n v="45"/>
    <x v="0"/>
    <n v="1"/>
    <x v="1"/>
    <n v="0.31743119266055048"/>
  </r>
  <r>
    <x v="43"/>
    <n v="86"/>
    <x v="2"/>
    <x v="0"/>
    <x v="0"/>
    <n v="24"/>
    <s v="Beans"/>
    <x v="3"/>
    <x v="5"/>
    <n v="88"/>
    <n v="210"/>
    <x v="0"/>
    <n v="80"/>
    <n v="90"/>
    <n v="200"/>
    <n v="36"/>
    <n v="146"/>
    <n v="10"/>
    <n v="-2"/>
    <n v="6"/>
    <x v="0"/>
    <n v="1"/>
    <x v="2"/>
    <n v="0.41904761904761906"/>
  </r>
  <r>
    <x v="89"/>
    <n v="127"/>
    <x v="2"/>
    <x v="0"/>
    <x v="0"/>
    <n v="40"/>
    <s v="Beans"/>
    <x v="3"/>
    <x v="5"/>
    <n v="122"/>
    <n v="312"/>
    <x v="16"/>
    <n v="120"/>
    <n v="130"/>
    <n v="300"/>
    <n v="63"/>
    <n v="230"/>
    <n v="12"/>
    <n v="-8"/>
    <n v="7"/>
    <x v="0"/>
    <n v="1"/>
    <x v="2"/>
    <n v="0.39102564102564102"/>
  </r>
  <r>
    <x v="1"/>
    <n v="67"/>
    <x v="2"/>
    <x v="0"/>
    <x v="0"/>
    <n v="22"/>
    <s v="Beans"/>
    <x v="2"/>
    <x v="4"/>
    <n v="47"/>
    <n v="168"/>
    <x v="0"/>
    <n v="80"/>
    <n v="80"/>
    <n v="210"/>
    <n v="54"/>
    <n v="143"/>
    <n v="-42"/>
    <n v="-33"/>
    <n v="-13"/>
    <x v="0"/>
    <n v="1"/>
    <x v="2"/>
    <n v="0.27976190476190477"/>
  </r>
  <r>
    <x v="89"/>
    <n v="250"/>
    <x v="2"/>
    <x v="0"/>
    <x v="0"/>
    <n v="70"/>
    <s v="Beans"/>
    <x v="2"/>
    <x v="4"/>
    <n v="157"/>
    <n v="501"/>
    <x v="16"/>
    <n v="320"/>
    <n v="240"/>
    <n v="640"/>
    <n v="94"/>
    <n v="414"/>
    <n v="-139"/>
    <n v="-83"/>
    <n v="-70"/>
    <x v="0"/>
    <n v="1"/>
    <x v="2"/>
    <n v="0.31337325349301398"/>
  </r>
  <r>
    <x v="23"/>
    <n v="123"/>
    <x v="2"/>
    <x v="0"/>
    <x v="0"/>
    <n v="34"/>
    <s v="Beans"/>
    <x v="3"/>
    <x v="6"/>
    <n v="134"/>
    <n v="302"/>
    <x v="0"/>
    <n v="120"/>
    <n v="130"/>
    <n v="290"/>
    <n v="45"/>
    <n v="202"/>
    <n v="12"/>
    <n v="4"/>
    <n v="3"/>
    <x v="0"/>
    <n v="1"/>
    <x v="2"/>
    <n v="0.44370860927152317"/>
  </r>
  <r>
    <x v="24"/>
    <n v="224"/>
    <x v="2"/>
    <x v="0"/>
    <x v="0"/>
    <n v="73"/>
    <s v="Beans"/>
    <x v="3"/>
    <x v="7"/>
    <n v="194"/>
    <n v="534"/>
    <x v="16"/>
    <n v="220"/>
    <n v="190"/>
    <n v="520"/>
    <n v="116"/>
    <n v="413"/>
    <n v="14"/>
    <n v="4"/>
    <n v="4"/>
    <x v="0"/>
    <n v="1"/>
    <x v="2"/>
    <n v="0.36329588014981273"/>
  </r>
  <r>
    <x v="1"/>
    <n v="54"/>
    <x v="2"/>
    <x v="0"/>
    <x v="0"/>
    <n v="15"/>
    <s v="Beans"/>
    <x v="2"/>
    <x v="8"/>
    <n v="53"/>
    <n v="133"/>
    <x v="0"/>
    <n v="60"/>
    <n v="90"/>
    <n v="170"/>
    <n v="26"/>
    <n v="95"/>
    <n v="-37"/>
    <n v="-37"/>
    <n v="-6"/>
    <x v="0"/>
    <n v="1"/>
    <x v="2"/>
    <n v="0.39849624060150374"/>
  </r>
  <r>
    <x v="117"/>
    <n v="247"/>
    <x v="2"/>
    <x v="0"/>
    <x v="0"/>
    <n v="81"/>
    <s v="Beans"/>
    <x v="2"/>
    <x v="8"/>
    <n v="216"/>
    <n v="576"/>
    <x v="16"/>
    <n v="310"/>
    <n v="320"/>
    <n v="730"/>
    <n v="113"/>
    <n v="441"/>
    <n v="-154"/>
    <n v="-104"/>
    <n v="-63"/>
    <x v="0"/>
    <n v="1"/>
    <x v="2"/>
    <n v="0.375"/>
  </r>
  <r>
    <x v="113"/>
    <n v="153"/>
    <x v="2"/>
    <x v="0"/>
    <x v="0"/>
    <n v="42"/>
    <s v="Beans"/>
    <x v="2"/>
    <x v="8"/>
    <n v="87"/>
    <n v="306"/>
    <x v="18"/>
    <n v="190"/>
    <n v="140"/>
    <n v="390"/>
    <n v="66"/>
    <n v="261"/>
    <n v="-84"/>
    <n v="-53"/>
    <n v="-37"/>
    <x v="0"/>
    <n v="1"/>
    <x v="2"/>
    <n v="0.28431372549019607"/>
  </r>
  <r>
    <x v="0"/>
    <n v="153"/>
    <x v="2"/>
    <x v="0"/>
    <x v="0"/>
    <n v="42"/>
    <s v="Leaves"/>
    <x v="0"/>
    <x v="10"/>
    <n v="87"/>
    <n v="306"/>
    <x v="0"/>
    <n v="140"/>
    <n v="80"/>
    <n v="280"/>
    <n v="66"/>
    <n v="261"/>
    <n v="26"/>
    <n v="7"/>
    <n v="13"/>
    <x v="0"/>
    <n v="1"/>
    <x v="2"/>
    <n v="0.28431372549019607"/>
  </r>
  <r>
    <x v="103"/>
    <n v="123"/>
    <x v="2"/>
    <x v="0"/>
    <x v="0"/>
    <n v="34"/>
    <s v="Leaves"/>
    <x v="0"/>
    <x v="10"/>
    <n v="133"/>
    <n v="302"/>
    <x v="16"/>
    <n v="110"/>
    <n v="130"/>
    <n v="280"/>
    <n v="46"/>
    <n v="203"/>
    <n v="22"/>
    <n v="3"/>
    <n v="13"/>
    <x v="0"/>
    <n v="1"/>
    <x v="2"/>
    <n v="0.44039735099337746"/>
  </r>
  <r>
    <x v="89"/>
    <n v="86"/>
    <x v="2"/>
    <x v="0"/>
    <x v="0"/>
    <n v="24"/>
    <s v="Leaves"/>
    <x v="0"/>
    <x v="1"/>
    <n v="88"/>
    <n v="210"/>
    <x v="16"/>
    <n v="80"/>
    <n v="80"/>
    <n v="190"/>
    <n v="36"/>
    <n v="146"/>
    <n v="20"/>
    <n v="8"/>
    <n v="6"/>
    <x v="0"/>
    <n v="1"/>
    <x v="2"/>
    <n v="0.41904761904761906"/>
  </r>
  <r>
    <x v="101"/>
    <n v="88"/>
    <x v="2"/>
    <x v="0"/>
    <x v="0"/>
    <n v="29"/>
    <s v="Leaves"/>
    <x v="1"/>
    <x v="2"/>
    <n v="72"/>
    <n v="221"/>
    <x v="18"/>
    <n v="70"/>
    <n v="70"/>
    <n v="180"/>
    <n v="61"/>
    <n v="178"/>
    <n v="41"/>
    <n v="2"/>
    <n v="18"/>
    <x v="0"/>
    <n v="1"/>
    <x v="2"/>
    <n v="0.32579185520361992"/>
  </r>
  <r>
    <x v="113"/>
    <n v="134"/>
    <x v="2"/>
    <x v="0"/>
    <x v="0"/>
    <n v="41"/>
    <s v="Leaves"/>
    <x v="1"/>
    <x v="11"/>
    <n v="121"/>
    <n v="320"/>
    <x v="18"/>
    <n v="110"/>
    <n v="90"/>
    <n v="260"/>
    <n v="65"/>
    <n v="240"/>
    <n v="60"/>
    <n v="31"/>
    <n v="24"/>
    <x v="0"/>
    <n v="1"/>
    <x v="2"/>
    <n v="0.37812499999999999"/>
  </r>
  <r>
    <x v="23"/>
    <n v="81"/>
    <x v="2"/>
    <x v="0"/>
    <x v="0"/>
    <n v="26"/>
    <s v="Leaves"/>
    <x v="1"/>
    <x v="3"/>
    <n v="66"/>
    <n v="185"/>
    <x v="0"/>
    <n v="60"/>
    <n v="60"/>
    <n v="150"/>
    <n v="38"/>
    <n v="145"/>
    <n v="35"/>
    <n v="6"/>
    <n v="21"/>
    <x v="0"/>
    <n v="1"/>
    <x v="2"/>
    <n v="0.35675675675675678"/>
  </r>
  <r>
    <x v="66"/>
    <n v="10"/>
    <x v="2"/>
    <x v="1"/>
    <x v="0"/>
    <n v="3"/>
    <s v="Beans"/>
    <x v="3"/>
    <x v="5"/>
    <n v="-1"/>
    <n v="24"/>
    <x v="4"/>
    <n v="0"/>
    <n v="10"/>
    <n v="20"/>
    <n v="15"/>
    <n v="28"/>
    <n v="4"/>
    <n v="-11"/>
    <n v="10"/>
    <x v="0"/>
    <n v="1"/>
    <x v="2"/>
    <n v="-4.1666666666666664E-2"/>
  </r>
  <r>
    <x v="65"/>
    <n v="83"/>
    <x v="2"/>
    <x v="1"/>
    <x v="0"/>
    <n v="27"/>
    <s v="Beans"/>
    <x v="3"/>
    <x v="5"/>
    <n v="57"/>
    <n v="195"/>
    <x v="13"/>
    <n v="80"/>
    <n v="70"/>
    <n v="190"/>
    <n v="55"/>
    <n v="165"/>
    <n v="5"/>
    <n v="-13"/>
    <n v="3"/>
    <x v="0"/>
    <n v="1"/>
    <x v="2"/>
    <n v="0.29230769230769232"/>
  </r>
  <r>
    <x v="13"/>
    <n v="68"/>
    <x v="2"/>
    <x v="1"/>
    <x v="0"/>
    <n v="25"/>
    <s v="Beans"/>
    <x v="3"/>
    <x v="7"/>
    <n v="26"/>
    <n v="153"/>
    <x v="12"/>
    <n v="60"/>
    <n v="40"/>
    <n v="150"/>
    <n v="59"/>
    <n v="152"/>
    <n v="3"/>
    <n v="-14"/>
    <n v="8"/>
    <x v="0"/>
    <n v="1"/>
    <x v="2"/>
    <n v="0.16993464052287582"/>
  </r>
  <r>
    <x v="65"/>
    <n v="105"/>
    <x v="2"/>
    <x v="1"/>
    <x v="0"/>
    <n v="95"/>
    <s v="Beans"/>
    <x v="3"/>
    <x v="7"/>
    <n v="20"/>
    <n v="250"/>
    <x v="13"/>
    <n v="100"/>
    <n v="30"/>
    <n v="240"/>
    <n v="125"/>
    <n v="325"/>
    <n v="10"/>
    <n v="-10"/>
    <n v="5"/>
    <x v="0"/>
    <n v="1"/>
    <x v="2"/>
    <n v="0.08"/>
  </r>
  <r>
    <x v="26"/>
    <n v="50"/>
    <x v="2"/>
    <x v="1"/>
    <x v="0"/>
    <n v="14"/>
    <s v="Beans"/>
    <x v="2"/>
    <x v="8"/>
    <n v="48"/>
    <n v="123"/>
    <x v="12"/>
    <n v="60"/>
    <n v="70"/>
    <n v="150"/>
    <n v="25"/>
    <n v="89"/>
    <n v="-27"/>
    <n v="-22"/>
    <n v="-10"/>
    <x v="0"/>
    <n v="1"/>
    <x v="2"/>
    <n v="0.3902439024390244"/>
  </r>
  <r>
    <x v="65"/>
    <n v="80"/>
    <x v="2"/>
    <x v="1"/>
    <x v="0"/>
    <n v="24"/>
    <s v="Beans"/>
    <x v="2"/>
    <x v="8"/>
    <n v="50"/>
    <n v="176"/>
    <x v="13"/>
    <n v="100"/>
    <n v="80"/>
    <n v="220"/>
    <n v="46"/>
    <n v="150"/>
    <n v="-44"/>
    <n v="-30"/>
    <n v="-20"/>
    <x v="0"/>
    <n v="1"/>
    <x v="2"/>
    <n v="0.28409090909090912"/>
  </r>
  <r>
    <x v="77"/>
    <n v="247"/>
    <x v="2"/>
    <x v="1"/>
    <x v="0"/>
    <n v="81"/>
    <s v="Leaves"/>
    <x v="0"/>
    <x v="10"/>
    <n v="216"/>
    <n v="576"/>
    <x v="4"/>
    <n v="230"/>
    <n v="200"/>
    <n v="530"/>
    <n v="113"/>
    <n v="441"/>
    <n v="46"/>
    <n v="16"/>
    <n v="17"/>
    <x v="0"/>
    <n v="1"/>
    <x v="2"/>
    <n v="0.375"/>
  </r>
  <r>
    <x v="66"/>
    <n v="127"/>
    <x v="2"/>
    <x v="1"/>
    <x v="0"/>
    <n v="40"/>
    <s v="Leaves"/>
    <x v="0"/>
    <x v="0"/>
    <n v="123"/>
    <n v="312"/>
    <x v="4"/>
    <n v="120"/>
    <n v="120"/>
    <n v="290"/>
    <n v="62"/>
    <n v="229"/>
    <n v="22"/>
    <n v="3"/>
    <n v="7"/>
    <x v="0"/>
    <n v="1"/>
    <x v="2"/>
    <n v="0.39423076923076922"/>
  </r>
  <r>
    <x v="77"/>
    <n v="250"/>
    <x v="2"/>
    <x v="1"/>
    <x v="0"/>
    <n v="70"/>
    <s v="Leaves"/>
    <x v="1"/>
    <x v="2"/>
    <n v="156"/>
    <n v="501"/>
    <x v="4"/>
    <n v="210"/>
    <n v="120"/>
    <n v="410"/>
    <n v="95"/>
    <n v="415"/>
    <n v="91"/>
    <n v="36"/>
    <n v="40"/>
    <x v="0"/>
    <n v="1"/>
    <x v="2"/>
    <n v="0.31137724550898205"/>
  </r>
  <r>
    <x v="77"/>
    <n v="294"/>
    <x v="2"/>
    <x v="1"/>
    <x v="0"/>
    <n v="111"/>
    <s v="Leaves"/>
    <x v="1"/>
    <x v="11"/>
    <n v="216"/>
    <n v="654"/>
    <x v="4"/>
    <n v="240"/>
    <n v="170"/>
    <n v="540"/>
    <n v="144"/>
    <n v="549"/>
    <n v="114"/>
    <n v="46"/>
    <n v="54"/>
    <x v="0"/>
    <n v="1"/>
    <x v="2"/>
    <n v="0.33027522935779818"/>
  </r>
  <r>
    <x v="13"/>
    <n v="20"/>
    <x v="2"/>
    <x v="1"/>
    <x v="0"/>
    <n v="7"/>
    <s v="Leaves"/>
    <x v="1"/>
    <x v="11"/>
    <n v="-16"/>
    <n v="45"/>
    <x v="12"/>
    <n v="10"/>
    <n v="-10"/>
    <n v="30"/>
    <n v="41"/>
    <n v="68"/>
    <n v="15"/>
    <n v="-6"/>
    <n v="10"/>
    <x v="0"/>
    <n v="1"/>
    <x v="2"/>
    <n v="-0.35555555555555557"/>
  </r>
  <r>
    <x v="23"/>
    <n v="108"/>
    <x v="3"/>
    <x v="0"/>
    <x v="0"/>
    <n v="30"/>
    <s v="Beans"/>
    <x v="3"/>
    <x v="5"/>
    <n v="172"/>
    <n v="282"/>
    <x v="0"/>
    <n v="100"/>
    <n v="150"/>
    <n v="260"/>
    <n v="41"/>
    <n v="179"/>
    <n v="22"/>
    <n v="22"/>
    <n v="8"/>
    <x v="1"/>
    <n v="1"/>
    <x v="0"/>
    <n v="0.60992907801418439"/>
  </r>
  <r>
    <x v="117"/>
    <n v="122"/>
    <x v="3"/>
    <x v="0"/>
    <x v="0"/>
    <n v="39"/>
    <s v="Beans"/>
    <x v="3"/>
    <x v="5"/>
    <n v="171"/>
    <n v="318"/>
    <x v="16"/>
    <n v="110"/>
    <n v="160"/>
    <n v="300"/>
    <n v="61"/>
    <n v="222"/>
    <n v="18"/>
    <n v="11"/>
    <n v="12"/>
    <x v="1"/>
    <n v="1"/>
    <x v="0"/>
    <n v="0.53773584905660377"/>
  </r>
  <r>
    <x v="1"/>
    <n v="72"/>
    <x v="3"/>
    <x v="0"/>
    <x v="0"/>
    <n v="23"/>
    <s v="Beans"/>
    <x v="2"/>
    <x v="4"/>
    <n v="83"/>
    <n v="194"/>
    <x v="0"/>
    <n v="100"/>
    <n v="130"/>
    <n v="260"/>
    <n v="54"/>
    <n v="149"/>
    <n v="-66"/>
    <n v="-47"/>
    <n v="-28"/>
    <x v="1"/>
    <n v="1"/>
    <x v="0"/>
    <n v="0.42783505154639173"/>
  </r>
  <r>
    <x v="68"/>
    <n v="239"/>
    <x v="3"/>
    <x v="0"/>
    <x v="0"/>
    <n v="66"/>
    <s v="Beans"/>
    <x v="2"/>
    <x v="4"/>
    <n v="221"/>
    <n v="509"/>
    <x v="16"/>
    <n v="340"/>
    <n v="300"/>
    <n v="710"/>
    <n v="90"/>
    <n v="395"/>
    <n v="-201"/>
    <n v="-79"/>
    <n v="-101"/>
    <x v="1"/>
    <n v="1"/>
    <x v="0"/>
    <n v="0.43418467583497056"/>
  </r>
  <r>
    <x v="83"/>
    <n v="54"/>
    <x v="3"/>
    <x v="0"/>
    <x v="0"/>
    <n v="20"/>
    <s v="Beans"/>
    <x v="2"/>
    <x v="4"/>
    <n v="18"/>
    <n v="128"/>
    <x v="18"/>
    <n v="70"/>
    <n v="70"/>
    <n v="170"/>
    <n v="54"/>
    <n v="128"/>
    <n v="-42"/>
    <n v="-52"/>
    <n v="-16"/>
    <x v="1"/>
    <n v="1"/>
    <x v="0"/>
    <n v="0.140625"/>
  </r>
  <r>
    <x v="23"/>
    <n v="123"/>
    <x v="3"/>
    <x v="0"/>
    <x v="0"/>
    <n v="34"/>
    <s v="Beans"/>
    <x v="3"/>
    <x v="6"/>
    <n v="197"/>
    <n v="322"/>
    <x v="0"/>
    <n v="120"/>
    <n v="160"/>
    <n v="300"/>
    <n v="46"/>
    <n v="203"/>
    <n v="22"/>
    <n v="37"/>
    <n v="3"/>
    <x v="1"/>
    <n v="1"/>
    <x v="0"/>
    <n v="0.61180124223602483"/>
  </r>
  <r>
    <x v="117"/>
    <n v="154"/>
    <x v="3"/>
    <x v="0"/>
    <x v="0"/>
    <n v="50"/>
    <s v="Beans"/>
    <x v="3"/>
    <x v="7"/>
    <n v="178"/>
    <n v="391"/>
    <x v="16"/>
    <n v="150"/>
    <n v="160"/>
    <n v="370"/>
    <n v="93"/>
    <n v="297"/>
    <n v="21"/>
    <n v="18"/>
    <n v="4"/>
    <x v="1"/>
    <n v="1"/>
    <x v="0"/>
    <n v="0.45524296675191817"/>
  </r>
  <r>
    <x v="1"/>
    <n v="76"/>
    <x v="3"/>
    <x v="0"/>
    <x v="0"/>
    <n v="21"/>
    <s v="Beans"/>
    <x v="2"/>
    <x v="8"/>
    <n v="117"/>
    <n v="199"/>
    <x v="0"/>
    <n v="100"/>
    <n v="170"/>
    <n v="280"/>
    <n v="32"/>
    <n v="129"/>
    <n v="-81"/>
    <n v="-53"/>
    <n v="-24"/>
    <x v="1"/>
    <n v="1"/>
    <x v="0"/>
    <n v="0.5879396984924623"/>
  </r>
  <r>
    <x v="82"/>
    <n v="257"/>
    <x v="3"/>
    <x v="0"/>
    <x v="0"/>
    <n v="84"/>
    <s v="Beans"/>
    <x v="2"/>
    <x v="8"/>
    <n v="332"/>
    <n v="637"/>
    <x v="16"/>
    <n v="370"/>
    <n v="420"/>
    <n v="890"/>
    <n v="117"/>
    <n v="458"/>
    <n v="-253"/>
    <n v="-88"/>
    <n v="-113"/>
    <x v="1"/>
    <n v="1"/>
    <x v="0"/>
    <n v="0.52119309262166402"/>
  </r>
  <r>
    <x v="101"/>
    <n v="161"/>
    <x v="3"/>
    <x v="0"/>
    <x v="0"/>
    <n v="45"/>
    <s v="Beans"/>
    <x v="2"/>
    <x v="8"/>
    <n v="137"/>
    <n v="343"/>
    <x v="18"/>
    <n v="230"/>
    <n v="190"/>
    <n v="470"/>
    <n v="69"/>
    <n v="275"/>
    <n v="-127"/>
    <n v="-53"/>
    <n v="-69"/>
    <x v="1"/>
    <n v="1"/>
    <x v="0"/>
    <n v="0.39941690962099125"/>
  </r>
  <r>
    <x v="43"/>
    <n v="161"/>
    <x v="3"/>
    <x v="0"/>
    <x v="0"/>
    <n v="45"/>
    <s v="Leaves"/>
    <x v="0"/>
    <x v="10"/>
    <n v="137"/>
    <n v="343"/>
    <x v="0"/>
    <n v="120"/>
    <n v="110"/>
    <n v="260"/>
    <n v="69"/>
    <n v="275"/>
    <n v="83"/>
    <n v="27"/>
    <n v="41"/>
    <x v="1"/>
    <n v="1"/>
    <x v="0"/>
    <n v="0.39941690962099125"/>
  </r>
  <r>
    <x v="52"/>
    <n v="123"/>
    <x v="3"/>
    <x v="0"/>
    <x v="0"/>
    <n v="34"/>
    <s v="Leaves"/>
    <x v="0"/>
    <x v="10"/>
    <n v="197"/>
    <n v="322"/>
    <x v="16"/>
    <n v="90"/>
    <n v="140"/>
    <n v="240"/>
    <n v="46"/>
    <n v="203"/>
    <n v="82"/>
    <n v="57"/>
    <n v="33"/>
    <x v="1"/>
    <n v="1"/>
    <x v="0"/>
    <n v="0.61180124223602483"/>
  </r>
  <r>
    <x v="117"/>
    <n v="108"/>
    <x v="3"/>
    <x v="0"/>
    <x v="0"/>
    <n v="30"/>
    <s v="Leaves"/>
    <x v="0"/>
    <x v="1"/>
    <n v="172"/>
    <n v="282"/>
    <x v="16"/>
    <n v="80"/>
    <n v="120"/>
    <n v="210"/>
    <n v="41"/>
    <n v="179"/>
    <n v="72"/>
    <n v="52"/>
    <n v="28"/>
    <x v="1"/>
    <n v="1"/>
    <x v="0"/>
    <n v="0.60992907801418439"/>
  </r>
  <r>
    <x v="83"/>
    <n v="82"/>
    <x v="3"/>
    <x v="0"/>
    <x v="0"/>
    <n v="27"/>
    <s v="Leaves"/>
    <x v="1"/>
    <x v="2"/>
    <n v="96"/>
    <n v="218"/>
    <x v="18"/>
    <n v="50"/>
    <n v="60"/>
    <n v="140"/>
    <n v="58"/>
    <n v="167"/>
    <n v="78"/>
    <n v="36"/>
    <n v="32"/>
    <x v="1"/>
    <n v="1"/>
    <x v="0"/>
    <n v="0.44036697247706424"/>
  </r>
  <r>
    <x v="83"/>
    <n v="91"/>
    <x v="3"/>
    <x v="0"/>
    <x v="0"/>
    <n v="28"/>
    <s v="Leaves"/>
    <x v="1"/>
    <x v="11"/>
    <n v="113"/>
    <n v="232"/>
    <x v="18"/>
    <n v="50"/>
    <n v="80"/>
    <n v="150"/>
    <n v="51"/>
    <n v="170"/>
    <n v="82"/>
    <n v="33"/>
    <n v="41"/>
    <x v="1"/>
    <n v="1"/>
    <x v="0"/>
    <n v="0.48706896551724138"/>
  </r>
  <r>
    <x v="1"/>
    <n v="90"/>
    <x v="3"/>
    <x v="0"/>
    <x v="0"/>
    <n v="29"/>
    <s v="Leaves"/>
    <x v="1"/>
    <x v="3"/>
    <n v="110"/>
    <n v="218"/>
    <x v="0"/>
    <n v="50"/>
    <n v="80"/>
    <n v="140"/>
    <n v="41"/>
    <n v="160"/>
    <n v="78"/>
    <n v="30"/>
    <n v="40"/>
    <x v="1"/>
    <n v="1"/>
    <x v="0"/>
    <n v="0.50458715596330272"/>
  </r>
  <r>
    <x v="77"/>
    <n v="10"/>
    <x v="3"/>
    <x v="1"/>
    <x v="0"/>
    <n v="3"/>
    <s v="Beans"/>
    <x v="3"/>
    <x v="5"/>
    <n v="-3"/>
    <n v="25"/>
    <x v="4"/>
    <n v="0"/>
    <n v="10"/>
    <n v="10"/>
    <n v="15"/>
    <n v="28"/>
    <n v="15"/>
    <n v="-13"/>
    <n v="10"/>
    <x v="1"/>
    <n v="1"/>
    <x v="0"/>
    <n v="-0.12"/>
  </r>
  <r>
    <x v="41"/>
    <n v="86"/>
    <x v="3"/>
    <x v="1"/>
    <x v="0"/>
    <n v="28"/>
    <s v="Beans"/>
    <x v="3"/>
    <x v="5"/>
    <n v="91"/>
    <n v="215"/>
    <x v="13"/>
    <n v="80"/>
    <n v="100"/>
    <n v="200"/>
    <n v="55"/>
    <n v="169"/>
    <n v="15"/>
    <n v="-9"/>
    <n v="6"/>
    <x v="1"/>
    <n v="1"/>
    <x v="0"/>
    <n v="0.42325581395348838"/>
  </r>
  <r>
    <x v="13"/>
    <n v="79"/>
    <x v="3"/>
    <x v="1"/>
    <x v="0"/>
    <n v="30"/>
    <s v="Beans"/>
    <x v="3"/>
    <x v="7"/>
    <n v="52"/>
    <n v="189"/>
    <x v="12"/>
    <n v="70"/>
    <n v="70"/>
    <n v="170"/>
    <n v="63"/>
    <n v="172"/>
    <n v="19"/>
    <n v="-18"/>
    <n v="9"/>
    <x v="1"/>
    <n v="1"/>
    <x v="0"/>
    <n v="0.27513227513227512"/>
  </r>
  <r>
    <x v="112"/>
    <n v="96"/>
    <x v="3"/>
    <x v="1"/>
    <x v="0"/>
    <n v="87"/>
    <s v="Beans"/>
    <x v="3"/>
    <x v="7"/>
    <n v="27"/>
    <n v="245"/>
    <x v="13"/>
    <n v="90"/>
    <n v="60"/>
    <n v="230"/>
    <n v="116"/>
    <n v="299"/>
    <n v="15"/>
    <n v="-33"/>
    <n v="6"/>
    <x v="1"/>
    <n v="1"/>
    <x v="0"/>
    <n v="0.11020408163265306"/>
  </r>
  <r>
    <x v="13"/>
    <n v="40"/>
    <x v="3"/>
    <x v="1"/>
    <x v="0"/>
    <n v="11"/>
    <s v="Beans"/>
    <x v="2"/>
    <x v="8"/>
    <n v="53"/>
    <n v="106"/>
    <x v="12"/>
    <n v="50"/>
    <n v="90"/>
    <n v="140"/>
    <n v="23"/>
    <n v="74"/>
    <n v="-34"/>
    <n v="-37"/>
    <n v="-10"/>
    <x v="1"/>
    <n v="1"/>
    <x v="0"/>
    <n v="0.5"/>
  </r>
  <r>
    <x v="14"/>
    <n v="80"/>
    <x v="3"/>
    <x v="1"/>
    <x v="0"/>
    <n v="24"/>
    <s v="Beans"/>
    <x v="2"/>
    <x v="8"/>
    <n v="71"/>
    <n v="185"/>
    <x v="13"/>
    <n v="110"/>
    <n v="120"/>
    <n v="250"/>
    <n v="46"/>
    <n v="150"/>
    <n v="-65"/>
    <n v="-49"/>
    <n v="-30"/>
    <x v="1"/>
    <n v="1"/>
    <x v="0"/>
    <n v="0.38378378378378381"/>
  </r>
  <r>
    <x v="66"/>
    <n v="257"/>
    <x v="3"/>
    <x v="1"/>
    <x v="0"/>
    <n v="84"/>
    <s v="Leaves"/>
    <x v="0"/>
    <x v="10"/>
    <n v="332"/>
    <n v="637"/>
    <x v="4"/>
    <n v="200"/>
    <n v="210"/>
    <n v="480"/>
    <n v="117"/>
    <n v="458"/>
    <n v="157"/>
    <n v="122"/>
    <n v="57"/>
    <x v="1"/>
    <n v="1"/>
    <x v="0"/>
    <n v="0.52119309262166402"/>
  </r>
  <r>
    <x v="74"/>
    <n v="122"/>
    <x v="3"/>
    <x v="1"/>
    <x v="0"/>
    <n v="39"/>
    <s v="Leaves"/>
    <x v="0"/>
    <x v="0"/>
    <n v="169"/>
    <n v="318"/>
    <x v="4"/>
    <n v="90"/>
    <n v="130"/>
    <n v="240"/>
    <n v="62"/>
    <n v="223"/>
    <n v="78"/>
    <n v="39"/>
    <n v="32"/>
    <x v="1"/>
    <n v="1"/>
    <x v="0"/>
    <n v="0.53144654088050314"/>
  </r>
  <r>
    <x v="40"/>
    <n v="86"/>
    <x v="3"/>
    <x v="1"/>
    <x v="0"/>
    <n v="26"/>
    <s v="Leaves"/>
    <x v="0"/>
    <x v="0"/>
    <n v="-39"/>
    <n v="116"/>
    <x v="12"/>
    <n v="60"/>
    <n v="10"/>
    <n v="80"/>
    <n v="49"/>
    <n v="161"/>
    <n v="36"/>
    <n v="-49"/>
    <n v="26"/>
    <x v="1"/>
    <n v="1"/>
    <x v="0"/>
    <n v="-0.33620689655172414"/>
  </r>
  <r>
    <x v="74"/>
    <n v="239"/>
    <x v="3"/>
    <x v="1"/>
    <x v="0"/>
    <n v="66"/>
    <s v="Leaves"/>
    <x v="1"/>
    <x v="2"/>
    <n v="221"/>
    <n v="509"/>
    <x v="4"/>
    <n v="170"/>
    <n v="110"/>
    <n v="340"/>
    <n v="90"/>
    <n v="395"/>
    <n v="169"/>
    <n v="111"/>
    <n v="69"/>
    <x v="1"/>
    <n v="1"/>
    <x v="0"/>
    <n v="0.43418467583497056"/>
  </r>
  <r>
    <x v="74"/>
    <n v="255"/>
    <x v="3"/>
    <x v="1"/>
    <x v="0"/>
    <n v="96"/>
    <s v="Leaves"/>
    <x v="1"/>
    <x v="11"/>
    <n v="272"/>
    <n v="604"/>
    <x v="4"/>
    <n v="170"/>
    <n v="130"/>
    <n v="400"/>
    <n v="129"/>
    <n v="480"/>
    <n v="204"/>
    <n v="142"/>
    <n v="85"/>
    <x v="1"/>
    <n v="1"/>
    <x v="0"/>
    <n v="0.45033112582781459"/>
  </r>
  <r>
    <x v="13"/>
    <n v="25"/>
    <x v="3"/>
    <x v="1"/>
    <x v="0"/>
    <n v="9"/>
    <s v="Leaves"/>
    <x v="1"/>
    <x v="11"/>
    <n v="-16"/>
    <n v="60"/>
    <x v="12"/>
    <n v="10"/>
    <n v="0"/>
    <n v="30"/>
    <n v="42"/>
    <n v="76"/>
    <n v="30"/>
    <n v="-16"/>
    <n v="15"/>
    <x v="1"/>
    <n v="1"/>
    <x v="0"/>
    <n v="-0.26666666666666666"/>
  </r>
  <r>
    <x v="43"/>
    <n v="81"/>
    <x v="4"/>
    <x v="0"/>
    <x v="0"/>
    <n v="22"/>
    <s v="Beans"/>
    <x v="3"/>
    <x v="5"/>
    <n v="125"/>
    <n v="211"/>
    <x v="0"/>
    <n v="80"/>
    <n v="80"/>
    <n v="190"/>
    <n v="33"/>
    <n v="136"/>
    <n v="21"/>
    <n v="45"/>
    <n v="1"/>
    <x v="1"/>
    <n v="1"/>
    <x v="1"/>
    <n v="0.59241706161137442"/>
  </r>
  <r>
    <x v="24"/>
    <n v="113"/>
    <x v="4"/>
    <x v="0"/>
    <x v="0"/>
    <n v="36"/>
    <s v="Beans"/>
    <x v="3"/>
    <x v="5"/>
    <n v="157"/>
    <n v="296"/>
    <x v="16"/>
    <n v="110"/>
    <n v="110"/>
    <n v="270"/>
    <n v="59"/>
    <n v="208"/>
    <n v="26"/>
    <n v="47"/>
    <n v="3"/>
    <x v="1"/>
    <n v="1"/>
    <x v="1"/>
    <n v="0.53040540540540537"/>
  </r>
  <r>
    <x v="1"/>
    <n v="75"/>
    <x v="4"/>
    <x v="0"/>
    <x v="0"/>
    <n v="24"/>
    <s v="Beans"/>
    <x v="2"/>
    <x v="4"/>
    <n v="86"/>
    <n v="201"/>
    <x v="0"/>
    <n v="90"/>
    <n v="100"/>
    <n v="240"/>
    <n v="56"/>
    <n v="155"/>
    <n v="-39"/>
    <n v="-14"/>
    <n v="-15"/>
    <x v="1"/>
    <n v="1"/>
    <x v="1"/>
    <n v="0.42786069651741293"/>
  </r>
  <r>
    <x v="24"/>
    <n v="211"/>
    <x v="4"/>
    <x v="0"/>
    <x v="0"/>
    <n v="59"/>
    <s v="Beans"/>
    <x v="2"/>
    <x v="4"/>
    <n v="191"/>
    <n v="451"/>
    <x v="16"/>
    <n v="270"/>
    <n v="200"/>
    <n v="540"/>
    <n v="83"/>
    <n v="353"/>
    <n v="-89"/>
    <n v="-9"/>
    <n v="-59"/>
    <x v="1"/>
    <n v="1"/>
    <x v="1"/>
    <n v="0.42350332594235035"/>
  </r>
  <r>
    <x v="23"/>
    <n v="118"/>
    <x v="4"/>
    <x v="0"/>
    <x v="0"/>
    <n v="33"/>
    <s v="Beans"/>
    <x v="3"/>
    <x v="6"/>
    <n v="190"/>
    <n v="309"/>
    <x v="0"/>
    <n v="110"/>
    <n v="130"/>
    <n v="280"/>
    <n v="44"/>
    <n v="195"/>
    <n v="29"/>
    <n v="60"/>
    <n v="8"/>
    <x v="1"/>
    <n v="1"/>
    <x v="1"/>
    <n v="0.61488673139158578"/>
  </r>
  <r>
    <x v="117"/>
    <n v="173"/>
    <x v="4"/>
    <x v="0"/>
    <x v="0"/>
    <n v="57"/>
    <s v="Beans"/>
    <x v="3"/>
    <x v="7"/>
    <n v="206"/>
    <n v="439"/>
    <x v="16"/>
    <n v="170"/>
    <n v="140"/>
    <n v="400"/>
    <n v="100"/>
    <n v="330"/>
    <n v="39"/>
    <n v="66"/>
    <n v="3"/>
    <x v="1"/>
    <n v="1"/>
    <x v="1"/>
    <n v="0.46924829157175396"/>
  </r>
  <r>
    <x v="0"/>
    <n v="50"/>
    <x v="4"/>
    <x v="0"/>
    <x v="0"/>
    <n v="14"/>
    <s v="Beans"/>
    <x v="2"/>
    <x v="8"/>
    <n v="71"/>
    <n v="131"/>
    <x v="0"/>
    <n v="60"/>
    <n v="70"/>
    <n v="150"/>
    <n v="25"/>
    <n v="89"/>
    <n v="-19"/>
    <n v="1"/>
    <n v="-10"/>
    <x v="1"/>
    <n v="1"/>
    <x v="1"/>
    <n v="0.5419847328244275"/>
  </r>
  <r>
    <x v="89"/>
    <n v="228"/>
    <x v="4"/>
    <x v="0"/>
    <x v="0"/>
    <n v="75"/>
    <s v="Beans"/>
    <x v="2"/>
    <x v="8"/>
    <n v="291"/>
    <n v="567"/>
    <x v="16"/>
    <n v="290"/>
    <n v="290"/>
    <n v="680"/>
    <n v="108"/>
    <n v="411"/>
    <n v="-113"/>
    <n v="1"/>
    <n v="-62"/>
    <x v="1"/>
    <n v="1"/>
    <x v="1"/>
    <n v="0.51322751322751325"/>
  </r>
  <r>
    <x v="104"/>
    <n v="181"/>
    <x v="4"/>
    <x v="0"/>
    <x v="0"/>
    <n v="50"/>
    <s v="Beans"/>
    <x v="2"/>
    <x v="8"/>
    <n v="159"/>
    <n v="387"/>
    <x v="18"/>
    <n v="230"/>
    <n v="170"/>
    <n v="460"/>
    <n v="75"/>
    <n v="306"/>
    <n v="-73"/>
    <n v="-11"/>
    <n v="-49"/>
    <x v="1"/>
    <n v="1"/>
    <x v="1"/>
    <n v="0.41085271317829458"/>
  </r>
  <r>
    <x v="1"/>
    <n v="181"/>
    <x v="4"/>
    <x v="0"/>
    <x v="0"/>
    <n v="50"/>
    <s v="Leaves"/>
    <x v="0"/>
    <x v="10"/>
    <n v="159"/>
    <n v="387"/>
    <x v="0"/>
    <n v="170"/>
    <n v="100"/>
    <n v="330"/>
    <n v="75"/>
    <n v="306"/>
    <n v="57"/>
    <n v="59"/>
    <n v="11"/>
    <x v="1"/>
    <n v="1"/>
    <x v="1"/>
    <n v="0.41085271317829458"/>
  </r>
  <r>
    <x v="52"/>
    <n v="118"/>
    <x v="4"/>
    <x v="0"/>
    <x v="0"/>
    <n v="33"/>
    <s v="Leaves"/>
    <x v="0"/>
    <x v="10"/>
    <n v="188"/>
    <n v="309"/>
    <x v="16"/>
    <n v="110"/>
    <n v="110"/>
    <n v="260"/>
    <n v="45"/>
    <n v="196"/>
    <n v="49"/>
    <n v="78"/>
    <n v="8"/>
    <x v="1"/>
    <n v="1"/>
    <x v="1"/>
    <n v="0.60841423948220064"/>
  </r>
  <r>
    <x v="52"/>
    <n v="81"/>
    <x v="4"/>
    <x v="0"/>
    <x v="0"/>
    <n v="22"/>
    <s v="Leaves"/>
    <x v="0"/>
    <x v="1"/>
    <n v="125"/>
    <n v="211"/>
    <x v="16"/>
    <n v="70"/>
    <n v="80"/>
    <n v="180"/>
    <n v="33"/>
    <n v="136"/>
    <n v="31"/>
    <n v="45"/>
    <n v="11"/>
    <x v="1"/>
    <n v="1"/>
    <x v="1"/>
    <n v="0.59241706161137442"/>
  </r>
  <r>
    <x v="69"/>
    <n v="78"/>
    <x v="4"/>
    <x v="0"/>
    <x v="0"/>
    <n v="25"/>
    <s v="Leaves"/>
    <x v="1"/>
    <x v="2"/>
    <n v="92"/>
    <n v="210"/>
    <x v="18"/>
    <n v="60"/>
    <n v="60"/>
    <n v="160"/>
    <n v="57"/>
    <n v="160"/>
    <n v="50"/>
    <n v="32"/>
    <n v="18"/>
    <x v="1"/>
    <n v="1"/>
    <x v="1"/>
    <n v="0.43809523809523809"/>
  </r>
  <r>
    <x v="103"/>
    <n v="75"/>
    <x v="4"/>
    <x v="0"/>
    <x v="0"/>
    <n v="24"/>
    <s v="Leaves"/>
    <x v="1"/>
    <x v="11"/>
    <n v="88"/>
    <n v="201"/>
    <x v="16"/>
    <n v="60"/>
    <n v="50"/>
    <n v="150"/>
    <n v="55"/>
    <n v="154"/>
    <n v="51"/>
    <n v="38"/>
    <n v="15"/>
    <x v="1"/>
    <n v="1"/>
    <x v="1"/>
    <n v="0.43781094527363185"/>
  </r>
  <r>
    <x v="113"/>
    <n v="102"/>
    <x v="4"/>
    <x v="0"/>
    <x v="0"/>
    <n v="31"/>
    <s v="Leaves"/>
    <x v="1"/>
    <x v="11"/>
    <n v="132"/>
    <n v="261"/>
    <x v="18"/>
    <n v="80"/>
    <n v="70"/>
    <n v="200"/>
    <n v="54"/>
    <n v="187"/>
    <n v="61"/>
    <n v="62"/>
    <n v="22"/>
    <x v="1"/>
    <n v="1"/>
    <x v="1"/>
    <n v="0.50574712643678166"/>
  </r>
  <r>
    <x v="1"/>
    <n v="88"/>
    <x v="4"/>
    <x v="0"/>
    <x v="0"/>
    <n v="29"/>
    <s v="Leaves"/>
    <x v="1"/>
    <x v="3"/>
    <n v="104"/>
    <n v="213"/>
    <x v="0"/>
    <n v="70"/>
    <n v="60"/>
    <n v="160"/>
    <n v="42"/>
    <n v="159"/>
    <n v="53"/>
    <n v="44"/>
    <n v="18"/>
    <x v="1"/>
    <n v="1"/>
    <x v="1"/>
    <n v="0.48826291079812206"/>
  </r>
  <r>
    <x v="66"/>
    <n v="10"/>
    <x v="4"/>
    <x v="1"/>
    <x v="0"/>
    <n v="3"/>
    <s v="Beans"/>
    <x v="3"/>
    <x v="5"/>
    <n v="-4"/>
    <n v="25"/>
    <x v="4"/>
    <n v="0"/>
    <n v="10"/>
    <n v="20"/>
    <n v="16"/>
    <n v="29"/>
    <n v="5"/>
    <n v="-14"/>
    <n v="10"/>
    <x v="1"/>
    <n v="1"/>
    <x v="1"/>
    <n v="-0.16"/>
  </r>
  <r>
    <x v="41"/>
    <n v="77"/>
    <x v="4"/>
    <x v="1"/>
    <x v="0"/>
    <n v="25"/>
    <s v="Beans"/>
    <x v="3"/>
    <x v="5"/>
    <n v="76"/>
    <n v="192"/>
    <x v="13"/>
    <n v="70"/>
    <n v="60"/>
    <n v="170"/>
    <n v="52"/>
    <n v="154"/>
    <n v="22"/>
    <n v="16"/>
    <n v="7"/>
    <x v="1"/>
    <n v="1"/>
    <x v="1"/>
    <n v="0.39583333333333331"/>
  </r>
  <r>
    <x v="5"/>
    <n v="15"/>
    <x v="4"/>
    <x v="1"/>
    <x v="0"/>
    <n v="4"/>
    <s v="Beans"/>
    <x v="3"/>
    <x v="6"/>
    <n v="12"/>
    <n v="42"/>
    <x v="4"/>
    <n v="10"/>
    <n v="10"/>
    <n v="30"/>
    <n v="16"/>
    <n v="35"/>
    <n v="12"/>
    <n v="2"/>
    <n v="5"/>
    <x v="1"/>
    <n v="1"/>
    <x v="1"/>
    <n v="0.2857142857142857"/>
  </r>
  <r>
    <x v="13"/>
    <n v="82"/>
    <x v="4"/>
    <x v="1"/>
    <x v="0"/>
    <n v="31"/>
    <s v="Beans"/>
    <x v="3"/>
    <x v="7"/>
    <n v="56"/>
    <n v="196"/>
    <x v="12"/>
    <n v="80"/>
    <n v="40"/>
    <n v="180"/>
    <n v="64"/>
    <n v="177"/>
    <n v="16"/>
    <n v="16"/>
    <n v="2"/>
    <x v="1"/>
    <n v="1"/>
    <x v="1"/>
    <n v="0.2857142857142857"/>
  </r>
  <r>
    <x v="94"/>
    <n v="94"/>
    <x v="4"/>
    <x v="1"/>
    <x v="0"/>
    <n v="85"/>
    <s v="Beans"/>
    <x v="3"/>
    <x v="7"/>
    <n v="24"/>
    <n v="239"/>
    <x v="13"/>
    <n v="90"/>
    <n v="30"/>
    <n v="220"/>
    <n v="114"/>
    <n v="293"/>
    <n v="19"/>
    <n v="-6"/>
    <n v="4"/>
    <x v="1"/>
    <n v="1"/>
    <x v="1"/>
    <n v="0.100418410041841"/>
  </r>
  <r>
    <x v="13"/>
    <n v="54"/>
    <x v="4"/>
    <x v="1"/>
    <x v="0"/>
    <n v="15"/>
    <s v="Beans"/>
    <x v="2"/>
    <x v="8"/>
    <n v="76"/>
    <n v="141"/>
    <x v="12"/>
    <n v="60"/>
    <n v="80"/>
    <n v="160"/>
    <n v="27"/>
    <n v="96"/>
    <n v="-19"/>
    <n v="-4"/>
    <n v="-6"/>
    <x v="1"/>
    <n v="1"/>
    <x v="1"/>
    <n v="0.53900709219858156"/>
  </r>
  <r>
    <x v="65"/>
    <n v="75"/>
    <x v="4"/>
    <x v="1"/>
    <x v="0"/>
    <n v="23"/>
    <s v="Beans"/>
    <x v="2"/>
    <x v="8"/>
    <n v="67"/>
    <n v="175"/>
    <x v="13"/>
    <n v="90"/>
    <n v="70"/>
    <n v="200"/>
    <n v="44"/>
    <n v="142"/>
    <n v="-25"/>
    <n v="-3"/>
    <n v="-15"/>
    <x v="1"/>
    <n v="1"/>
    <x v="1"/>
    <n v="0.38285714285714284"/>
  </r>
  <r>
    <x v="77"/>
    <n v="228"/>
    <x v="4"/>
    <x v="1"/>
    <x v="0"/>
    <n v="75"/>
    <s v="Leaves"/>
    <x v="0"/>
    <x v="10"/>
    <n v="291"/>
    <n v="567"/>
    <x v="4"/>
    <n v="210"/>
    <n v="180"/>
    <n v="490"/>
    <n v="108"/>
    <n v="411"/>
    <n v="77"/>
    <n v="111"/>
    <n v="18"/>
    <x v="1"/>
    <n v="1"/>
    <x v="1"/>
    <n v="0.51322751322751325"/>
  </r>
  <r>
    <x v="77"/>
    <n v="113"/>
    <x v="4"/>
    <x v="1"/>
    <x v="0"/>
    <n v="36"/>
    <s v="Leaves"/>
    <x v="0"/>
    <x v="0"/>
    <n v="159"/>
    <n v="296"/>
    <x v="4"/>
    <n v="100"/>
    <n v="100"/>
    <n v="250"/>
    <n v="58"/>
    <n v="207"/>
    <n v="46"/>
    <n v="59"/>
    <n v="13"/>
    <x v="1"/>
    <n v="1"/>
    <x v="1"/>
    <n v="0.53716216216216217"/>
  </r>
  <r>
    <x v="46"/>
    <n v="211"/>
    <x v="4"/>
    <x v="1"/>
    <x v="0"/>
    <n v="59"/>
    <s v="Leaves"/>
    <x v="1"/>
    <x v="2"/>
    <n v="191"/>
    <n v="451"/>
    <x v="4"/>
    <n v="170"/>
    <n v="110"/>
    <n v="350"/>
    <n v="83"/>
    <n v="353"/>
    <n v="101"/>
    <n v="81"/>
    <n v="41"/>
    <x v="1"/>
    <n v="1"/>
    <x v="1"/>
    <n v="0.42350332594235035"/>
  </r>
  <r>
    <x v="77"/>
    <n v="245"/>
    <x v="4"/>
    <x v="1"/>
    <x v="0"/>
    <n v="93"/>
    <s v="Leaves"/>
    <x v="1"/>
    <x v="11"/>
    <n v="257"/>
    <n v="581"/>
    <x v="4"/>
    <n v="200"/>
    <n v="130"/>
    <n v="450"/>
    <n v="127"/>
    <n v="465"/>
    <n v="131"/>
    <n v="127"/>
    <n v="45"/>
    <x v="1"/>
    <n v="1"/>
    <x v="1"/>
    <n v="0.44234079173838209"/>
  </r>
  <r>
    <x v="43"/>
    <n v="86"/>
    <x v="5"/>
    <x v="0"/>
    <x v="0"/>
    <n v="24"/>
    <s v="Beans"/>
    <x v="3"/>
    <x v="5"/>
    <n v="131"/>
    <n v="224"/>
    <x v="0"/>
    <n v="80"/>
    <n v="90"/>
    <n v="200"/>
    <n v="36"/>
    <n v="146"/>
    <n v="24"/>
    <n v="41"/>
    <n v="6"/>
    <x v="1"/>
    <n v="1"/>
    <x v="2"/>
    <n v="0.5848214285714286"/>
  </r>
  <r>
    <x v="82"/>
    <n v="127"/>
    <x v="5"/>
    <x v="0"/>
    <x v="0"/>
    <n v="40"/>
    <s v="Beans"/>
    <x v="3"/>
    <x v="5"/>
    <n v="181"/>
    <n v="332"/>
    <x v="16"/>
    <n v="120"/>
    <n v="130"/>
    <n v="300"/>
    <n v="63"/>
    <n v="230"/>
    <n v="32"/>
    <n v="51"/>
    <n v="7"/>
    <x v="1"/>
    <n v="1"/>
    <x v="2"/>
    <n v="0.54518072289156627"/>
  </r>
  <r>
    <x v="43"/>
    <n v="67"/>
    <x v="5"/>
    <x v="0"/>
    <x v="0"/>
    <n v="22"/>
    <s v="Beans"/>
    <x v="2"/>
    <x v="4"/>
    <n v="70"/>
    <n v="179"/>
    <x v="0"/>
    <n v="80"/>
    <n v="80"/>
    <n v="210"/>
    <n v="54"/>
    <n v="143"/>
    <n v="-31"/>
    <n v="-10"/>
    <n v="-13"/>
    <x v="1"/>
    <n v="1"/>
    <x v="2"/>
    <n v="0.39106145251396646"/>
  </r>
  <r>
    <x v="68"/>
    <n v="250"/>
    <x v="5"/>
    <x v="0"/>
    <x v="0"/>
    <n v="70"/>
    <s v="Beans"/>
    <x v="2"/>
    <x v="4"/>
    <n v="233"/>
    <n v="534"/>
    <x v="16"/>
    <n v="320"/>
    <n v="240"/>
    <n v="640"/>
    <n v="94"/>
    <n v="414"/>
    <n v="-106"/>
    <n v="-7"/>
    <n v="-70"/>
    <x v="1"/>
    <n v="1"/>
    <x v="2"/>
    <n v="0.43632958801498128"/>
  </r>
  <r>
    <x v="0"/>
    <n v="123"/>
    <x v="5"/>
    <x v="0"/>
    <x v="0"/>
    <n v="34"/>
    <s v="Beans"/>
    <x v="3"/>
    <x v="6"/>
    <n v="199"/>
    <n v="322"/>
    <x v="0"/>
    <n v="120"/>
    <n v="130"/>
    <n v="290"/>
    <n v="45"/>
    <n v="202"/>
    <n v="32"/>
    <n v="69"/>
    <n v="3"/>
    <x v="1"/>
    <n v="1"/>
    <x v="2"/>
    <n v="0.61801242236024845"/>
  </r>
  <r>
    <x v="82"/>
    <n v="224"/>
    <x v="5"/>
    <x v="0"/>
    <x v="0"/>
    <n v="73"/>
    <s v="Beans"/>
    <x v="3"/>
    <x v="7"/>
    <n v="288"/>
    <n v="569"/>
    <x v="16"/>
    <n v="220"/>
    <n v="190"/>
    <n v="520"/>
    <n v="116"/>
    <n v="413"/>
    <n v="49"/>
    <n v="98"/>
    <n v="4"/>
    <x v="1"/>
    <n v="1"/>
    <x v="2"/>
    <n v="0.5061511423550088"/>
  </r>
  <r>
    <x v="1"/>
    <n v="54"/>
    <x v="5"/>
    <x v="0"/>
    <x v="0"/>
    <n v="15"/>
    <s v="Beans"/>
    <x v="2"/>
    <x v="8"/>
    <n v="79"/>
    <n v="142"/>
    <x v="0"/>
    <n v="60"/>
    <n v="90"/>
    <n v="170"/>
    <n v="26"/>
    <n v="95"/>
    <n v="-28"/>
    <n v="-11"/>
    <n v="-6"/>
    <x v="1"/>
    <n v="1"/>
    <x v="2"/>
    <n v="0.55633802816901412"/>
  </r>
  <r>
    <x v="52"/>
    <n v="247"/>
    <x v="5"/>
    <x v="0"/>
    <x v="0"/>
    <n v="81"/>
    <s v="Beans"/>
    <x v="2"/>
    <x v="8"/>
    <n v="321"/>
    <n v="614"/>
    <x v="16"/>
    <n v="310"/>
    <n v="320"/>
    <n v="730"/>
    <n v="113"/>
    <n v="441"/>
    <n v="-116"/>
    <n v="1"/>
    <n v="-63"/>
    <x v="1"/>
    <n v="1"/>
    <x v="2"/>
    <n v="0.5228013029315961"/>
  </r>
  <r>
    <x v="90"/>
    <n v="153"/>
    <x v="5"/>
    <x v="0"/>
    <x v="0"/>
    <n v="42"/>
    <s v="Beans"/>
    <x v="2"/>
    <x v="8"/>
    <n v="129"/>
    <n v="326"/>
    <x v="18"/>
    <n v="190"/>
    <n v="140"/>
    <n v="390"/>
    <n v="66"/>
    <n v="261"/>
    <n v="-64"/>
    <n v="-11"/>
    <n v="-37"/>
    <x v="1"/>
    <n v="1"/>
    <x v="2"/>
    <n v="0.39570552147239263"/>
  </r>
  <r>
    <x v="1"/>
    <n v="153"/>
    <x v="5"/>
    <x v="0"/>
    <x v="0"/>
    <n v="42"/>
    <s v="Leaves"/>
    <x v="0"/>
    <x v="10"/>
    <n v="129"/>
    <n v="326"/>
    <x v="0"/>
    <n v="140"/>
    <n v="80"/>
    <n v="280"/>
    <n v="66"/>
    <n v="261"/>
    <n v="46"/>
    <n v="49"/>
    <n v="13"/>
    <x v="1"/>
    <n v="1"/>
    <x v="2"/>
    <n v="0.39570552147239263"/>
  </r>
  <r>
    <x v="137"/>
    <n v="123"/>
    <x v="5"/>
    <x v="0"/>
    <x v="0"/>
    <n v="34"/>
    <s v="Leaves"/>
    <x v="0"/>
    <x v="10"/>
    <n v="197"/>
    <n v="322"/>
    <x v="16"/>
    <n v="110"/>
    <n v="130"/>
    <n v="280"/>
    <n v="46"/>
    <n v="203"/>
    <n v="42"/>
    <n v="67"/>
    <n v="13"/>
    <x v="1"/>
    <n v="1"/>
    <x v="2"/>
    <n v="0.61180124223602483"/>
  </r>
  <r>
    <x v="82"/>
    <n v="86"/>
    <x v="5"/>
    <x v="0"/>
    <x v="0"/>
    <n v="24"/>
    <s v="Leaves"/>
    <x v="0"/>
    <x v="1"/>
    <n v="131"/>
    <n v="224"/>
    <x v="16"/>
    <n v="80"/>
    <n v="80"/>
    <n v="190"/>
    <n v="36"/>
    <n v="146"/>
    <n v="34"/>
    <n v="51"/>
    <n v="6"/>
    <x v="1"/>
    <n v="1"/>
    <x v="2"/>
    <n v="0.5848214285714286"/>
  </r>
  <r>
    <x v="101"/>
    <n v="88"/>
    <x v="5"/>
    <x v="0"/>
    <x v="0"/>
    <n v="29"/>
    <s v="Leaves"/>
    <x v="1"/>
    <x v="2"/>
    <n v="107"/>
    <n v="236"/>
    <x v="18"/>
    <n v="70"/>
    <n v="70"/>
    <n v="180"/>
    <n v="61"/>
    <n v="178"/>
    <n v="56"/>
    <n v="37"/>
    <n v="18"/>
    <x v="1"/>
    <n v="1"/>
    <x v="2"/>
    <n v="0.45338983050847459"/>
  </r>
  <r>
    <x v="101"/>
    <n v="134"/>
    <x v="5"/>
    <x v="0"/>
    <x v="0"/>
    <n v="41"/>
    <s v="Leaves"/>
    <x v="1"/>
    <x v="11"/>
    <n v="180"/>
    <n v="341"/>
    <x v="18"/>
    <n v="110"/>
    <n v="90"/>
    <n v="260"/>
    <n v="65"/>
    <n v="240"/>
    <n v="81"/>
    <n v="90"/>
    <n v="24"/>
    <x v="1"/>
    <n v="1"/>
    <x v="2"/>
    <n v="0.52785923753665687"/>
  </r>
  <r>
    <x v="23"/>
    <n v="81"/>
    <x v="5"/>
    <x v="0"/>
    <x v="0"/>
    <n v="26"/>
    <s v="Leaves"/>
    <x v="1"/>
    <x v="3"/>
    <n v="98"/>
    <n v="197"/>
    <x v="0"/>
    <n v="60"/>
    <n v="60"/>
    <n v="150"/>
    <n v="38"/>
    <n v="145"/>
    <n v="47"/>
    <n v="38"/>
    <n v="21"/>
    <x v="1"/>
    <n v="1"/>
    <x v="2"/>
    <n v="0.49746192893401014"/>
  </r>
  <r>
    <x v="5"/>
    <n v="10"/>
    <x v="5"/>
    <x v="1"/>
    <x v="0"/>
    <n v="3"/>
    <s v="Beans"/>
    <x v="3"/>
    <x v="5"/>
    <n v="-1"/>
    <n v="26"/>
    <x v="4"/>
    <n v="0"/>
    <n v="10"/>
    <n v="20"/>
    <n v="15"/>
    <n v="28"/>
    <n v="6"/>
    <n v="-11"/>
    <n v="10"/>
    <x v="1"/>
    <n v="1"/>
    <x v="2"/>
    <n v="-3.8461538461538464E-2"/>
  </r>
  <r>
    <x v="112"/>
    <n v="83"/>
    <x v="5"/>
    <x v="1"/>
    <x v="0"/>
    <n v="27"/>
    <s v="Beans"/>
    <x v="3"/>
    <x v="5"/>
    <n v="85"/>
    <n v="208"/>
    <x v="13"/>
    <n v="80"/>
    <n v="70"/>
    <n v="190"/>
    <n v="55"/>
    <n v="165"/>
    <n v="18"/>
    <n v="15"/>
    <n v="3"/>
    <x v="1"/>
    <n v="1"/>
    <x v="2"/>
    <n v="0.40865384615384615"/>
  </r>
  <r>
    <x v="13"/>
    <n v="68"/>
    <x v="5"/>
    <x v="1"/>
    <x v="0"/>
    <n v="25"/>
    <s v="Beans"/>
    <x v="3"/>
    <x v="7"/>
    <n v="39"/>
    <n v="163"/>
    <x v="12"/>
    <n v="60"/>
    <n v="40"/>
    <n v="150"/>
    <n v="59"/>
    <n v="152"/>
    <n v="13"/>
    <n v="-1"/>
    <n v="8"/>
    <x v="1"/>
    <n v="1"/>
    <x v="2"/>
    <n v="0.2392638036809816"/>
  </r>
  <r>
    <x v="14"/>
    <n v="105"/>
    <x v="5"/>
    <x v="1"/>
    <x v="0"/>
    <n v="95"/>
    <s v="Beans"/>
    <x v="3"/>
    <x v="7"/>
    <n v="30"/>
    <n v="266"/>
    <x v="13"/>
    <n v="100"/>
    <n v="30"/>
    <n v="240"/>
    <n v="125"/>
    <n v="325"/>
    <n v="26"/>
    <n v="0"/>
    <n v="5"/>
    <x v="1"/>
    <n v="1"/>
    <x v="2"/>
    <n v="0.11278195488721804"/>
  </r>
  <r>
    <x v="13"/>
    <n v="50"/>
    <x v="5"/>
    <x v="1"/>
    <x v="0"/>
    <n v="14"/>
    <s v="Beans"/>
    <x v="2"/>
    <x v="8"/>
    <n v="71"/>
    <n v="131"/>
    <x v="12"/>
    <n v="60"/>
    <n v="70"/>
    <n v="150"/>
    <n v="25"/>
    <n v="89"/>
    <n v="-19"/>
    <n v="1"/>
    <n v="-10"/>
    <x v="1"/>
    <n v="1"/>
    <x v="2"/>
    <n v="0.5419847328244275"/>
  </r>
  <r>
    <x v="14"/>
    <n v="80"/>
    <x v="5"/>
    <x v="1"/>
    <x v="0"/>
    <n v="24"/>
    <s v="Beans"/>
    <x v="2"/>
    <x v="8"/>
    <n v="74"/>
    <n v="188"/>
    <x v="13"/>
    <n v="100"/>
    <n v="80"/>
    <n v="220"/>
    <n v="46"/>
    <n v="150"/>
    <n v="-32"/>
    <n v="-6"/>
    <n v="-20"/>
    <x v="1"/>
    <n v="1"/>
    <x v="2"/>
    <n v="0.39361702127659576"/>
  </r>
  <r>
    <x v="74"/>
    <n v="247"/>
    <x v="5"/>
    <x v="1"/>
    <x v="0"/>
    <n v="81"/>
    <s v="Leaves"/>
    <x v="0"/>
    <x v="10"/>
    <n v="321"/>
    <n v="614"/>
    <x v="4"/>
    <n v="230"/>
    <n v="200"/>
    <n v="530"/>
    <n v="113"/>
    <n v="441"/>
    <n v="84"/>
    <n v="121"/>
    <n v="17"/>
    <x v="1"/>
    <n v="1"/>
    <x v="2"/>
    <n v="0.5228013029315961"/>
  </r>
  <r>
    <x v="74"/>
    <n v="127"/>
    <x v="5"/>
    <x v="1"/>
    <x v="0"/>
    <n v="40"/>
    <s v="Leaves"/>
    <x v="0"/>
    <x v="0"/>
    <n v="183"/>
    <n v="332"/>
    <x v="4"/>
    <n v="120"/>
    <n v="120"/>
    <n v="290"/>
    <n v="62"/>
    <n v="229"/>
    <n v="42"/>
    <n v="63"/>
    <n v="7"/>
    <x v="1"/>
    <n v="1"/>
    <x v="2"/>
    <n v="0.5512048192771084"/>
  </r>
  <r>
    <x v="77"/>
    <n v="250"/>
    <x v="5"/>
    <x v="1"/>
    <x v="0"/>
    <n v="70"/>
    <s v="Leaves"/>
    <x v="1"/>
    <x v="2"/>
    <n v="232"/>
    <n v="534"/>
    <x v="4"/>
    <n v="210"/>
    <n v="120"/>
    <n v="410"/>
    <n v="95"/>
    <n v="415"/>
    <n v="124"/>
    <n v="112"/>
    <n v="40"/>
    <x v="1"/>
    <n v="1"/>
    <x v="2"/>
    <n v="0.43445692883895132"/>
  </r>
  <r>
    <x v="46"/>
    <n v="294"/>
    <x v="5"/>
    <x v="1"/>
    <x v="0"/>
    <n v="111"/>
    <s v="Leaves"/>
    <x v="1"/>
    <x v="11"/>
    <n v="321"/>
    <n v="697"/>
    <x v="4"/>
    <n v="240"/>
    <n v="170"/>
    <n v="540"/>
    <n v="144"/>
    <n v="549"/>
    <n v="157"/>
    <n v="151"/>
    <n v="54"/>
    <x v="1"/>
    <n v="1"/>
    <x v="2"/>
    <n v="0.46054519368723101"/>
  </r>
  <r>
    <x v="62"/>
    <n v="20"/>
    <x v="5"/>
    <x v="1"/>
    <x v="0"/>
    <n v="7"/>
    <s v="Leaves"/>
    <x v="1"/>
    <x v="11"/>
    <n v="-24"/>
    <n v="48"/>
    <x v="12"/>
    <n v="10"/>
    <n v="-10"/>
    <n v="30"/>
    <n v="41"/>
    <n v="68"/>
    <n v="18"/>
    <n v="-14"/>
    <n v="10"/>
    <x v="1"/>
    <n v="1"/>
    <x v="2"/>
    <n v="-0.5"/>
  </r>
  <r>
    <x v="138"/>
    <n v="154"/>
    <x v="0"/>
    <x v="0"/>
    <x v="3"/>
    <n v="50"/>
    <s v="Beans"/>
    <x v="3"/>
    <x v="5"/>
    <n v="-117"/>
    <n v="130"/>
    <x v="3"/>
    <n v="220"/>
    <n v="-100"/>
    <n v="190"/>
    <n v="93"/>
    <n v="297"/>
    <n v="-60"/>
    <n v="-17"/>
    <n v="-66"/>
    <x v="0"/>
    <n v="1"/>
    <x v="0"/>
    <n v="-0.9"/>
  </r>
  <r>
    <x v="139"/>
    <n v="257"/>
    <x v="0"/>
    <x v="0"/>
    <x v="3"/>
    <n v="84"/>
    <s v="Beans"/>
    <x v="2"/>
    <x v="4"/>
    <n v="225"/>
    <n v="598"/>
    <x v="3"/>
    <n v="230"/>
    <n v="240"/>
    <n v="550"/>
    <n v="116"/>
    <n v="457"/>
    <n v="48"/>
    <n v="-15"/>
    <n v="27"/>
    <x v="0"/>
    <n v="1"/>
    <x v="0"/>
    <n v="0.37625418060200672"/>
  </r>
  <r>
    <x v="140"/>
    <n v="122"/>
    <x v="0"/>
    <x v="0"/>
    <x v="3"/>
    <n v="39"/>
    <s v="Beans"/>
    <x v="3"/>
    <x v="6"/>
    <n v="-74"/>
    <n v="109"/>
    <x v="3"/>
    <n v="170"/>
    <n v="-60"/>
    <n v="150"/>
    <n v="61"/>
    <n v="222"/>
    <n v="-41"/>
    <n v="-14"/>
    <n v="-48"/>
    <x v="0"/>
    <n v="1"/>
    <x v="0"/>
    <n v="-0.67889908256880738"/>
  </r>
  <r>
    <x v="81"/>
    <n v="260"/>
    <x v="0"/>
    <x v="0"/>
    <x v="3"/>
    <n v="91"/>
    <s v="Beans"/>
    <x v="3"/>
    <x v="7"/>
    <n v="247"/>
    <n v="650"/>
    <x v="3"/>
    <n v="380"/>
    <n v="470"/>
    <n v="960"/>
    <n v="143"/>
    <n v="494"/>
    <n v="-310"/>
    <n v="-223"/>
    <n v="-120"/>
    <x v="0"/>
    <n v="1"/>
    <x v="0"/>
    <n v="0.38"/>
  </r>
  <r>
    <x v="4"/>
    <n v="239"/>
    <x v="0"/>
    <x v="0"/>
    <x v="3"/>
    <n v="66"/>
    <s v="Beans"/>
    <x v="2"/>
    <x v="9"/>
    <n v="149"/>
    <n v="478"/>
    <x v="3"/>
    <n v="210"/>
    <n v="160"/>
    <n v="430"/>
    <n v="90"/>
    <n v="395"/>
    <n v="48"/>
    <n v="-11"/>
    <n v="29"/>
    <x v="0"/>
    <n v="1"/>
    <x v="0"/>
    <n v="0.31171548117154813"/>
  </r>
  <r>
    <x v="4"/>
    <n v="125"/>
    <x v="0"/>
    <x v="0"/>
    <x v="3"/>
    <n v="113"/>
    <s v="Beans"/>
    <x v="2"/>
    <x v="8"/>
    <n v="27"/>
    <n v="298"/>
    <x v="3"/>
    <n v="110"/>
    <n v="50"/>
    <n v="270"/>
    <n v="146"/>
    <n v="384"/>
    <n v="28"/>
    <n v="-23"/>
    <n v="15"/>
    <x v="0"/>
    <n v="1"/>
    <x v="0"/>
    <n v="9.0604026845637578E-2"/>
  </r>
  <r>
    <x v="141"/>
    <n v="108"/>
    <x v="0"/>
    <x v="0"/>
    <x v="3"/>
    <n v="30"/>
    <s v="Leaves"/>
    <x v="0"/>
    <x v="10"/>
    <n v="115"/>
    <n v="265"/>
    <x v="3"/>
    <n v="80"/>
    <n v="120"/>
    <n v="210"/>
    <n v="42"/>
    <n v="180"/>
    <n v="55"/>
    <n v="-5"/>
    <n v="28"/>
    <x v="0"/>
    <n v="1"/>
    <x v="0"/>
    <n v="0.43396226415094341"/>
  </r>
  <r>
    <x v="4"/>
    <n v="239"/>
    <x v="0"/>
    <x v="0"/>
    <x v="3"/>
    <n v="74"/>
    <s v="Leaves"/>
    <x v="0"/>
    <x v="0"/>
    <n v="186"/>
    <n v="520"/>
    <x v="3"/>
    <n v="190"/>
    <n v="170"/>
    <n v="410"/>
    <n v="95"/>
    <n v="408"/>
    <n v="110"/>
    <n v="16"/>
    <n v="49"/>
    <x v="0"/>
    <n v="1"/>
    <x v="0"/>
    <n v="0.3576923076923077"/>
  </r>
  <r>
    <x v="4"/>
    <n v="123"/>
    <x v="0"/>
    <x v="0"/>
    <x v="3"/>
    <n v="34"/>
    <s v="Leaves"/>
    <x v="1"/>
    <x v="2"/>
    <n v="134"/>
    <n v="302"/>
    <x v="3"/>
    <n v="50"/>
    <n v="80"/>
    <n v="140"/>
    <n v="45"/>
    <n v="202"/>
    <n v="162"/>
    <n v="54"/>
    <n v="73"/>
    <x v="0"/>
    <n v="1"/>
    <x v="0"/>
    <n v="0.44370860927152317"/>
  </r>
  <r>
    <x v="17"/>
    <n v="43"/>
    <x v="0"/>
    <x v="1"/>
    <x v="3"/>
    <n v="13"/>
    <s v="Beans"/>
    <x v="3"/>
    <x v="5"/>
    <n v="29"/>
    <n v="107"/>
    <x v="11"/>
    <n v="50"/>
    <n v="80"/>
    <n v="150"/>
    <n v="35"/>
    <n v="91"/>
    <n v="-43"/>
    <n v="-51"/>
    <n v="-7"/>
    <x v="0"/>
    <n v="1"/>
    <x v="0"/>
    <n v="0.27102803738317754"/>
  </r>
  <r>
    <x v="9"/>
    <n v="79"/>
    <x v="0"/>
    <x v="1"/>
    <x v="3"/>
    <n v="30"/>
    <s v="Beans"/>
    <x v="3"/>
    <x v="5"/>
    <n v="34"/>
    <n v="177"/>
    <x v="8"/>
    <n v="100"/>
    <n v="120"/>
    <n v="260"/>
    <n v="64"/>
    <n v="173"/>
    <n v="-83"/>
    <n v="-86"/>
    <n v="-21"/>
    <x v="0"/>
    <n v="1"/>
    <x v="0"/>
    <n v="0.19209039548022599"/>
  </r>
  <r>
    <x v="16"/>
    <n v="96"/>
    <x v="0"/>
    <x v="1"/>
    <x v="3"/>
    <n v="87"/>
    <s v="Beans"/>
    <x v="3"/>
    <x v="5"/>
    <n v="17"/>
    <n v="230"/>
    <x v="14"/>
    <n v="140"/>
    <n v="100"/>
    <n v="330"/>
    <n v="117"/>
    <n v="300"/>
    <n v="-100"/>
    <n v="-83"/>
    <n v="-44"/>
    <x v="0"/>
    <n v="1"/>
    <x v="0"/>
    <n v="7.3913043478260873E-2"/>
  </r>
  <r>
    <x v="12"/>
    <n v="161"/>
    <x v="0"/>
    <x v="1"/>
    <x v="3"/>
    <n v="45"/>
    <s v="Beans"/>
    <x v="2"/>
    <x v="4"/>
    <n v="91"/>
    <n v="322"/>
    <x v="11"/>
    <n v="140"/>
    <n v="110"/>
    <n v="290"/>
    <n v="70"/>
    <n v="276"/>
    <n v="32"/>
    <n v="-19"/>
    <n v="21"/>
    <x v="0"/>
    <n v="1"/>
    <x v="0"/>
    <n v="0.28260869565217389"/>
  </r>
  <r>
    <x v="56"/>
    <n v="80"/>
    <x v="0"/>
    <x v="1"/>
    <x v="3"/>
    <n v="24"/>
    <s v="Beans"/>
    <x v="2"/>
    <x v="4"/>
    <n v="48"/>
    <n v="174"/>
    <x v="14"/>
    <n v="60"/>
    <n v="80"/>
    <n v="150"/>
    <n v="46"/>
    <n v="150"/>
    <n v="24"/>
    <n v="-32"/>
    <n v="20"/>
    <x v="0"/>
    <n v="1"/>
    <x v="0"/>
    <n v="0.27586206896551724"/>
  </r>
  <r>
    <x v="17"/>
    <n v="51"/>
    <x v="0"/>
    <x v="1"/>
    <x v="3"/>
    <n v="46"/>
    <s v="Beans"/>
    <x v="3"/>
    <x v="6"/>
    <n v="-5"/>
    <n v="122"/>
    <x v="11"/>
    <n v="70"/>
    <n v="50"/>
    <n v="170"/>
    <n v="76"/>
    <n v="173"/>
    <n v="-48"/>
    <n v="-55"/>
    <n v="-19"/>
    <x v="0"/>
    <n v="1"/>
    <x v="0"/>
    <n v="-4.0983606557377046E-2"/>
  </r>
  <r>
    <x v="9"/>
    <n v="65"/>
    <x v="0"/>
    <x v="1"/>
    <x v="3"/>
    <n v="20"/>
    <s v="Beans"/>
    <x v="3"/>
    <x v="6"/>
    <n v="36"/>
    <n v="142"/>
    <x v="8"/>
    <n v="90"/>
    <n v="90"/>
    <n v="200"/>
    <n v="41"/>
    <n v="126"/>
    <n v="-58"/>
    <n v="-54"/>
    <n v="-25"/>
    <x v="0"/>
    <n v="1"/>
    <x v="0"/>
    <n v="0.25352112676056338"/>
  </r>
  <r>
    <x v="17"/>
    <n v="60"/>
    <x v="0"/>
    <x v="1"/>
    <x v="3"/>
    <n v="19"/>
    <s v="Beans"/>
    <x v="3"/>
    <x v="7"/>
    <n v="21"/>
    <n v="144"/>
    <x v="11"/>
    <n v="80"/>
    <n v="90"/>
    <n v="210"/>
    <n v="63"/>
    <n v="142"/>
    <n v="-66"/>
    <n v="-69"/>
    <n v="-20"/>
    <x v="0"/>
    <n v="1"/>
    <x v="0"/>
    <n v="0.14583333333333334"/>
  </r>
  <r>
    <x v="9"/>
    <n v="47"/>
    <x v="0"/>
    <x v="1"/>
    <x v="3"/>
    <n v="15"/>
    <s v="Beans"/>
    <x v="3"/>
    <x v="7"/>
    <n v="22"/>
    <n v="111"/>
    <x v="8"/>
    <n v="50"/>
    <n v="80"/>
    <n v="150"/>
    <n v="42"/>
    <n v="104"/>
    <n v="-39"/>
    <n v="-58"/>
    <n v="-3"/>
    <x v="0"/>
    <n v="1"/>
    <x v="0"/>
    <n v="0.1981981981981982"/>
  </r>
  <r>
    <x v="32"/>
    <n v="68"/>
    <x v="0"/>
    <x v="1"/>
    <x v="3"/>
    <n v="21"/>
    <s v="Beans"/>
    <x v="3"/>
    <x v="7"/>
    <n v="56"/>
    <n v="167"/>
    <x v="14"/>
    <n v="90"/>
    <n v="110"/>
    <n v="230"/>
    <n v="43"/>
    <n v="132"/>
    <n v="-63"/>
    <n v="-54"/>
    <n v="-22"/>
    <x v="0"/>
    <n v="1"/>
    <x v="0"/>
    <n v="0.33532934131736525"/>
  </r>
  <r>
    <x v="32"/>
    <n v="22"/>
    <x v="0"/>
    <x v="1"/>
    <x v="3"/>
    <n v="7"/>
    <s v="Beans"/>
    <x v="2"/>
    <x v="9"/>
    <n v="10"/>
    <n v="51"/>
    <x v="14"/>
    <n v="10"/>
    <n v="20"/>
    <n v="30"/>
    <n v="19"/>
    <n v="48"/>
    <n v="21"/>
    <n v="-10"/>
    <n v="12"/>
    <x v="0"/>
    <n v="1"/>
    <x v="0"/>
    <n v="0.19607843137254902"/>
  </r>
  <r>
    <x v="48"/>
    <n v="21"/>
    <x v="0"/>
    <x v="1"/>
    <x v="3"/>
    <n v="5"/>
    <s v="Beans"/>
    <x v="2"/>
    <x v="8"/>
    <n v="14"/>
    <n v="52"/>
    <x v="7"/>
    <n v="10"/>
    <n v="20"/>
    <n v="30"/>
    <n v="17"/>
    <n v="43"/>
    <n v="22"/>
    <n v="-6"/>
    <n v="11"/>
    <x v="0"/>
    <n v="1"/>
    <x v="0"/>
    <n v="0.26923076923076922"/>
  </r>
  <r>
    <x v="15"/>
    <n v="103"/>
    <x v="0"/>
    <x v="1"/>
    <x v="3"/>
    <n v="33"/>
    <s v="Beans"/>
    <x v="2"/>
    <x v="8"/>
    <n v="87"/>
    <n v="236"/>
    <x v="8"/>
    <n v="80"/>
    <n v="110"/>
    <n v="210"/>
    <n v="46"/>
    <n v="182"/>
    <n v="26"/>
    <n v="-23"/>
    <n v="23"/>
    <x v="0"/>
    <n v="1"/>
    <x v="0"/>
    <n v="0.36864406779661019"/>
  </r>
  <r>
    <x v="8"/>
    <n v="125"/>
    <x v="0"/>
    <x v="1"/>
    <x v="3"/>
    <n v="113"/>
    <s v="Leaves"/>
    <x v="0"/>
    <x v="10"/>
    <n v="26"/>
    <n v="298"/>
    <x v="7"/>
    <n v="90"/>
    <n v="60"/>
    <n v="240"/>
    <n v="147"/>
    <n v="385"/>
    <n v="58"/>
    <n v="-34"/>
    <n v="35"/>
    <x v="0"/>
    <n v="1"/>
    <x v="0"/>
    <n v="8.7248322147651006E-2"/>
  </r>
  <r>
    <x v="32"/>
    <n v="125"/>
    <x v="0"/>
    <x v="1"/>
    <x v="3"/>
    <n v="41"/>
    <s v="Leaves"/>
    <x v="0"/>
    <x v="10"/>
    <n v="115"/>
    <n v="313"/>
    <x v="14"/>
    <n v="90"/>
    <n v="130"/>
    <n v="250"/>
    <n v="73"/>
    <n v="239"/>
    <n v="63"/>
    <n v="-15"/>
    <n v="35"/>
    <x v="0"/>
    <n v="1"/>
    <x v="0"/>
    <n v="0.36741214057507987"/>
  </r>
  <r>
    <x v="48"/>
    <n v="154"/>
    <x v="0"/>
    <x v="1"/>
    <x v="3"/>
    <n v="50"/>
    <s v="Leaves"/>
    <x v="0"/>
    <x v="0"/>
    <n v="120"/>
    <n v="367"/>
    <x v="7"/>
    <n v="120"/>
    <n v="120"/>
    <n v="290"/>
    <n v="93"/>
    <n v="297"/>
    <n v="77"/>
    <n v="0"/>
    <n v="34"/>
    <x v="0"/>
    <n v="1"/>
    <x v="0"/>
    <n v="0.32697547683923706"/>
  </r>
  <r>
    <x v="17"/>
    <n v="90"/>
    <x v="0"/>
    <x v="1"/>
    <x v="3"/>
    <n v="29"/>
    <s v="Leaves"/>
    <x v="0"/>
    <x v="0"/>
    <n v="73"/>
    <n v="205"/>
    <x v="11"/>
    <n v="60"/>
    <n v="90"/>
    <n v="160"/>
    <n v="42"/>
    <n v="161"/>
    <n v="45"/>
    <n v="-17"/>
    <n v="30"/>
    <x v="0"/>
    <n v="1"/>
    <x v="0"/>
    <n v="0.35609756097560974"/>
  </r>
  <r>
    <x v="48"/>
    <n v="122"/>
    <x v="0"/>
    <x v="1"/>
    <x v="3"/>
    <n v="39"/>
    <s v="Leaves"/>
    <x v="0"/>
    <x v="1"/>
    <n v="114"/>
    <n v="298"/>
    <x v="7"/>
    <n v="90"/>
    <n v="130"/>
    <n v="240"/>
    <n v="62"/>
    <n v="223"/>
    <n v="58"/>
    <n v="-16"/>
    <n v="32"/>
    <x v="0"/>
    <n v="1"/>
    <x v="0"/>
    <n v="0.3825503355704698"/>
  </r>
  <r>
    <x v="9"/>
    <n v="86"/>
    <x v="0"/>
    <x v="1"/>
    <x v="3"/>
    <n v="26"/>
    <s v="Leaves"/>
    <x v="0"/>
    <x v="1"/>
    <n v="-27"/>
    <n v="109"/>
    <x v="8"/>
    <n v="60"/>
    <n v="0"/>
    <n v="80"/>
    <n v="50"/>
    <n v="162"/>
    <n v="29"/>
    <n v="-27"/>
    <n v="26"/>
    <x v="0"/>
    <n v="1"/>
    <x v="0"/>
    <n v="-0.24770642201834864"/>
  </r>
  <r>
    <x v="48"/>
    <n v="257"/>
    <x v="0"/>
    <x v="1"/>
    <x v="3"/>
    <n v="84"/>
    <s v="Leaves"/>
    <x v="1"/>
    <x v="2"/>
    <n v="224"/>
    <n v="598"/>
    <x v="7"/>
    <n v="110"/>
    <n v="130"/>
    <n v="290"/>
    <n v="117"/>
    <n v="458"/>
    <n v="308"/>
    <n v="94"/>
    <n v="147"/>
    <x v="0"/>
    <n v="1"/>
    <x v="0"/>
    <n v="0.37458193979933108"/>
  </r>
  <r>
    <x v="49"/>
    <n v="21"/>
    <x v="0"/>
    <x v="1"/>
    <x v="3"/>
    <n v="5"/>
    <s v="Leaves"/>
    <x v="1"/>
    <x v="2"/>
    <n v="16"/>
    <n v="53"/>
    <x v="11"/>
    <n v="0"/>
    <n v="20"/>
    <n v="20"/>
    <n v="16"/>
    <n v="42"/>
    <n v="33"/>
    <n v="-4"/>
    <n v="21"/>
    <x v="0"/>
    <n v="1"/>
    <x v="0"/>
    <n v="0.30188679245283018"/>
  </r>
  <r>
    <x v="8"/>
    <n v="239"/>
    <x v="0"/>
    <x v="1"/>
    <x v="3"/>
    <n v="66"/>
    <s v="Leaves"/>
    <x v="1"/>
    <x v="11"/>
    <n v="149"/>
    <n v="478"/>
    <x v="7"/>
    <n v="110"/>
    <n v="80"/>
    <n v="230"/>
    <n v="90"/>
    <n v="395"/>
    <n v="248"/>
    <n v="69"/>
    <n v="129"/>
    <x v="0"/>
    <n v="1"/>
    <x v="0"/>
    <n v="0.31171548117154813"/>
  </r>
  <r>
    <x v="48"/>
    <n v="255"/>
    <x v="0"/>
    <x v="1"/>
    <x v="3"/>
    <n v="96"/>
    <s v="Leaves"/>
    <x v="1"/>
    <x v="3"/>
    <n v="-363"/>
    <n v="21"/>
    <x v="7"/>
    <n v="110"/>
    <n v="-170"/>
    <n v="0"/>
    <n v="129"/>
    <n v="480"/>
    <n v="21"/>
    <n v="-193"/>
    <n v="145"/>
    <x v="0"/>
    <n v="1"/>
    <x v="0"/>
    <n v="-17.285714285714285"/>
  </r>
  <r>
    <x v="9"/>
    <n v="25"/>
    <x v="0"/>
    <x v="1"/>
    <x v="3"/>
    <n v="9"/>
    <s v="Leaves"/>
    <x v="1"/>
    <x v="3"/>
    <n v="-12"/>
    <n v="56"/>
    <x v="8"/>
    <n v="0"/>
    <n v="10"/>
    <n v="20"/>
    <n v="43"/>
    <n v="77"/>
    <n v="36"/>
    <n v="-22"/>
    <n v="25"/>
    <x v="0"/>
    <n v="1"/>
    <x v="0"/>
    <n v="-0.21428571428571427"/>
  </r>
  <r>
    <x v="142"/>
    <n v="173"/>
    <x v="1"/>
    <x v="0"/>
    <x v="3"/>
    <n v="57"/>
    <s v="Beans"/>
    <x v="3"/>
    <x v="5"/>
    <n v="-127"/>
    <n v="146"/>
    <x v="3"/>
    <n v="200"/>
    <n v="-130"/>
    <n v="170"/>
    <n v="100"/>
    <n v="330"/>
    <n v="-24"/>
    <n v="3"/>
    <n v="-27"/>
    <x v="0"/>
    <n v="1"/>
    <x v="1"/>
    <n v="-0.86986301369863017"/>
  </r>
  <r>
    <x v="71"/>
    <n v="228"/>
    <x v="1"/>
    <x v="0"/>
    <x v="3"/>
    <n v="75"/>
    <s v="Beans"/>
    <x v="2"/>
    <x v="4"/>
    <n v="197"/>
    <n v="532"/>
    <x v="3"/>
    <n v="220"/>
    <n v="190"/>
    <n v="510"/>
    <n v="107"/>
    <n v="410"/>
    <n v="22"/>
    <n v="7"/>
    <n v="8"/>
    <x v="0"/>
    <n v="1"/>
    <x v="1"/>
    <n v="0.37030075187969924"/>
  </r>
  <r>
    <x v="37"/>
    <n v="113"/>
    <x v="1"/>
    <x v="0"/>
    <x v="3"/>
    <n v="36"/>
    <s v="Beans"/>
    <x v="3"/>
    <x v="6"/>
    <n v="-56"/>
    <n v="116"/>
    <x v="3"/>
    <n v="130"/>
    <n v="-50"/>
    <n v="130"/>
    <n v="59"/>
    <n v="208"/>
    <n v="-14"/>
    <n v="-6"/>
    <n v="-17"/>
    <x v="0"/>
    <n v="1"/>
    <x v="1"/>
    <n v="-0.48275862068965519"/>
  </r>
  <r>
    <x v="138"/>
    <n v="249"/>
    <x v="1"/>
    <x v="0"/>
    <x v="3"/>
    <n v="87"/>
    <s v="Beans"/>
    <x v="3"/>
    <x v="7"/>
    <n v="235"/>
    <n v="623"/>
    <x v="3"/>
    <n v="290"/>
    <n v="310"/>
    <n v="740"/>
    <n v="139"/>
    <n v="475"/>
    <n v="-117"/>
    <n v="-75"/>
    <n v="-41"/>
    <x v="0"/>
    <n v="1"/>
    <x v="1"/>
    <n v="0.37720706260032105"/>
  </r>
  <r>
    <x v="143"/>
    <n v="211"/>
    <x v="1"/>
    <x v="0"/>
    <x v="3"/>
    <n v="59"/>
    <s v="Beans"/>
    <x v="2"/>
    <x v="9"/>
    <n v="129"/>
    <n v="423"/>
    <x v="3"/>
    <n v="200"/>
    <n v="140"/>
    <n v="410"/>
    <n v="83"/>
    <n v="353"/>
    <n v="13"/>
    <n v="-11"/>
    <n v="11"/>
    <x v="0"/>
    <n v="1"/>
    <x v="1"/>
    <n v="0.30496453900709219"/>
  </r>
  <r>
    <x v="140"/>
    <n v="121"/>
    <x v="1"/>
    <x v="0"/>
    <x v="3"/>
    <n v="109"/>
    <s v="Beans"/>
    <x v="2"/>
    <x v="8"/>
    <n v="26"/>
    <n v="289"/>
    <x v="3"/>
    <n v="110"/>
    <n v="40"/>
    <n v="280"/>
    <n v="142"/>
    <n v="372"/>
    <n v="9"/>
    <n v="-14"/>
    <n v="11"/>
    <x v="0"/>
    <n v="1"/>
    <x v="1"/>
    <n v="8.9965397923875437E-2"/>
  </r>
  <r>
    <x v="115"/>
    <n v="81"/>
    <x v="1"/>
    <x v="0"/>
    <x v="3"/>
    <n v="22"/>
    <s v="Leaves"/>
    <x v="0"/>
    <x v="10"/>
    <n v="84"/>
    <n v="198"/>
    <x v="3"/>
    <n v="70"/>
    <n v="80"/>
    <n v="180"/>
    <n v="33"/>
    <n v="136"/>
    <n v="18"/>
    <n v="4"/>
    <n v="11"/>
    <x v="0"/>
    <n v="1"/>
    <x v="1"/>
    <n v="0.42424242424242425"/>
  </r>
  <r>
    <x v="115"/>
    <n v="225"/>
    <x v="1"/>
    <x v="0"/>
    <x v="3"/>
    <n v="69"/>
    <s v="Leaves"/>
    <x v="0"/>
    <x v="0"/>
    <n v="174"/>
    <n v="490"/>
    <x v="3"/>
    <n v="210"/>
    <n v="160"/>
    <n v="450"/>
    <n v="91"/>
    <n v="385"/>
    <n v="40"/>
    <n v="14"/>
    <n v="15"/>
    <x v="0"/>
    <n v="1"/>
    <x v="1"/>
    <n v="0.35510204081632651"/>
  </r>
  <r>
    <x v="115"/>
    <n v="118"/>
    <x v="1"/>
    <x v="0"/>
    <x v="3"/>
    <n v="33"/>
    <s v="Leaves"/>
    <x v="1"/>
    <x v="2"/>
    <n v="128"/>
    <n v="290"/>
    <x v="3"/>
    <n v="80"/>
    <n v="110"/>
    <n v="210"/>
    <n v="44"/>
    <n v="195"/>
    <n v="80"/>
    <n v="18"/>
    <n v="38"/>
    <x v="0"/>
    <n v="1"/>
    <x v="1"/>
    <n v="0.44137931034482758"/>
  </r>
  <r>
    <x v="15"/>
    <n v="82"/>
    <x v="1"/>
    <x v="1"/>
    <x v="3"/>
    <n v="31"/>
    <s v="Beans"/>
    <x v="3"/>
    <x v="5"/>
    <n v="38"/>
    <n v="184"/>
    <x v="8"/>
    <n v="90"/>
    <n v="60"/>
    <n v="210"/>
    <n v="64"/>
    <n v="177"/>
    <n v="-26"/>
    <n v="-22"/>
    <n v="-8"/>
    <x v="0"/>
    <n v="1"/>
    <x v="1"/>
    <n v="0.20652173913043478"/>
  </r>
  <r>
    <x v="56"/>
    <n v="94"/>
    <x v="1"/>
    <x v="1"/>
    <x v="3"/>
    <n v="85"/>
    <s v="Beans"/>
    <x v="3"/>
    <x v="5"/>
    <n v="16"/>
    <n v="224"/>
    <x v="14"/>
    <n v="110"/>
    <n v="40"/>
    <n v="260"/>
    <n v="114"/>
    <n v="293"/>
    <n v="-36"/>
    <n v="-24"/>
    <n v="-16"/>
    <x v="0"/>
    <n v="1"/>
    <x v="1"/>
    <n v="7.1428571428571425E-2"/>
  </r>
  <r>
    <x v="12"/>
    <n v="181"/>
    <x v="1"/>
    <x v="1"/>
    <x v="3"/>
    <n v="50"/>
    <s v="Beans"/>
    <x v="2"/>
    <x v="4"/>
    <n v="108"/>
    <n v="363"/>
    <x v="11"/>
    <n v="170"/>
    <n v="120"/>
    <n v="350"/>
    <n v="74"/>
    <n v="305"/>
    <n v="13"/>
    <n v="-12"/>
    <n v="11"/>
    <x v="0"/>
    <n v="1"/>
    <x v="1"/>
    <n v="0.2975206611570248"/>
  </r>
  <r>
    <x v="15"/>
    <n v="69"/>
    <x v="1"/>
    <x v="1"/>
    <x v="3"/>
    <n v="21"/>
    <s v="Beans"/>
    <x v="3"/>
    <x v="6"/>
    <n v="39"/>
    <n v="150"/>
    <x v="8"/>
    <n v="80"/>
    <n v="50"/>
    <n v="170"/>
    <n v="42"/>
    <n v="132"/>
    <n v="-20"/>
    <n v="-11"/>
    <n v="-11"/>
    <x v="0"/>
    <n v="1"/>
    <x v="1"/>
    <n v="0.26"/>
  </r>
  <r>
    <x v="17"/>
    <n v="53"/>
    <x v="1"/>
    <x v="1"/>
    <x v="3"/>
    <n v="17"/>
    <s v="Beans"/>
    <x v="3"/>
    <x v="7"/>
    <n v="14"/>
    <n v="128"/>
    <x v="11"/>
    <n v="60"/>
    <n v="40"/>
    <n v="150"/>
    <n v="61"/>
    <n v="131"/>
    <n v="-22"/>
    <n v="-26"/>
    <n v="-7"/>
    <x v="0"/>
    <n v="1"/>
    <x v="1"/>
    <n v="0.109375"/>
  </r>
  <r>
    <x v="16"/>
    <n v="63"/>
    <x v="1"/>
    <x v="1"/>
    <x v="3"/>
    <n v="20"/>
    <s v="Beans"/>
    <x v="3"/>
    <x v="7"/>
    <n v="50"/>
    <n v="156"/>
    <x v="14"/>
    <n v="70"/>
    <n v="70"/>
    <n v="180"/>
    <n v="43"/>
    <n v="126"/>
    <n v="-24"/>
    <n v="-20"/>
    <n v="-7"/>
    <x v="0"/>
    <n v="1"/>
    <x v="1"/>
    <n v="0.32051282051282054"/>
  </r>
  <r>
    <x v="8"/>
    <n v="15"/>
    <x v="1"/>
    <x v="1"/>
    <x v="3"/>
    <n v="4"/>
    <s v="Beans"/>
    <x v="2"/>
    <x v="8"/>
    <n v="9"/>
    <n v="39"/>
    <x v="7"/>
    <n v="10"/>
    <n v="10"/>
    <n v="30"/>
    <n v="15"/>
    <n v="34"/>
    <n v="9"/>
    <n v="-1"/>
    <n v="5"/>
    <x v="0"/>
    <n v="1"/>
    <x v="1"/>
    <n v="0.23076923076923078"/>
  </r>
  <r>
    <x v="9"/>
    <n v="101"/>
    <x v="1"/>
    <x v="1"/>
    <x v="3"/>
    <n v="33"/>
    <s v="Beans"/>
    <x v="2"/>
    <x v="8"/>
    <n v="85"/>
    <n v="231"/>
    <x v="8"/>
    <n v="90"/>
    <n v="90"/>
    <n v="220"/>
    <n v="45"/>
    <n v="179"/>
    <n v="11"/>
    <n v="-5"/>
    <n v="11"/>
    <x v="0"/>
    <n v="1"/>
    <x v="1"/>
    <n v="0.36796536796536794"/>
  </r>
  <r>
    <x v="8"/>
    <n v="121"/>
    <x v="1"/>
    <x v="1"/>
    <x v="3"/>
    <n v="109"/>
    <s v="Leaves"/>
    <x v="0"/>
    <x v="10"/>
    <n v="26"/>
    <n v="289"/>
    <x v="7"/>
    <n v="110"/>
    <n v="20"/>
    <n v="260"/>
    <n v="142"/>
    <n v="372"/>
    <n v="29"/>
    <n v="6"/>
    <n v="11"/>
    <x v="0"/>
    <n v="1"/>
    <x v="1"/>
    <n v="8.9965397923875437E-2"/>
  </r>
  <r>
    <x v="32"/>
    <n v="130"/>
    <x v="1"/>
    <x v="1"/>
    <x v="3"/>
    <n v="42"/>
    <s v="Leaves"/>
    <x v="0"/>
    <x v="10"/>
    <n v="122"/>
    <n v="325"/>
    <x v="14"/>
    <n v="120"/>
    <n v="120"/>
    <n v="300"/>
    <n v="73"/>
    <n v="245"/>
    <n v="25"/>
    <n v="2"/>
    <n v="10"/>
    <x v="0"/>
    <n v="1"/>
    <x v="1"/>
    <n v="0.37538461538461537"/>
  </r>
  <r>
    <x v="48"/>
    <n v="173"/>
    <x v="1"/>
    <x v="1"/>
    <x v="3"/>
    <n v="57"/>
    <s v="Leaves"/>
    <x v="0"/>
    <x v="0"/>
    <n v="138"/>
    <n v="412"/>
    <x v="7"/>
    <n v="160"/>
    <n v="130"/>
    <n v="380"/>
    <n v="101"/>
    <n v="331"/>
    <n v="32"/>
    <n v="8"/>
    <n v="13"/>
    <x v="0"/>
    <n v="1"/>
    <x v="1"/>
    <n v="0.33495145631067963"/>
  </r>
  <r>
    <x v="17"/>
    <n v="88"/>
    <x v="1"/>
    <x v="1"/>
    <x v="3"/>
    <n v="29"/>
    <s v="Leaves"/>
    <x v="0"/>
    <x v="0"/>
    <n v="70"/>
    <n v="200"/>
    <x v="11"/>
    <n v="80"/>
    <n v="70"/>
    <n v="180"/>
    <n v="42"/>
    <n v="159"/>
    <n v="20"/>
    <n v="0"/>
    <n v="8"/>
    <x v="0"/>
    <n v="1"/>
    <x v="1"/>
    <n v="0.35"/>
  </r>
  <r>
    <x v="48"/>
    <n v="113"/>
    <x v="1"/>
    <x v="1"/>
    <x v="3"/>
    <n v="36"/>
    <s v="Leaves"/>
    <x v="0"/>
    <x v="1"/>
    <n v="107"/>
    <n v="278"/>
    <x v="7"/>
    <n v="100"/>
    <n v="100"/>
    <n v="250"/>
    <n v="58"/>
    <n v="207"/>
    <n v="28"/>
    <n v="7"/>
    <n v="13"/>
    <x v="0"/>
    <n v="1"/>
    <x v="1"/>
    <n v="0.38489208633093525"/>
  </r>
  <r>
    <x v="48"/>
    <n v="228"/>
    <x v="1"/>
    <x v="1"/>
    <x v="3"/>
    <n v="75"/>
    <s v="Leaves"/>
    <x v="1"/>
    <x v="2"/>
    <n v="196"/>
    <n v="532"/>
    <x v="7"/>
    <n v="160"/>
    <n v="140"/>
    <n v="380"/>
    <n v="108"/>
    <n v="411"/>
    <n v="152"/>
    <n v="56"/>
    <n v="68"/>
    <x v="0"/>
    <n v="1"/>
    <x v="1"/>
    <n v="0.36842105263157893"/>
  </r>
  <r>
    <x v="48"/>
    <n v="211"/>
    <x v="1"/>
    <x v="1"/>
    <x v="3"/>
    <n v="59"/>
    <s v="Leaves"/>
    <x v="1"/>
    <x v="11"/>
    <n v="128"/>
    <n v="423"/>
    <x v="7"/>
    <n v="150"/>
    <n v="80"/>
    <n v="300"/>
    <n v="84"/>
    <n v="354"/>
    <n v="123"/>
    <n v="48"/>
    <n v="61"/>
    <x v="0"/>
    <n v="1"/>
    <x v="1"/>
    <n v="0.30260047281323876"/>
  </r>
  <r>
    <x v="17"/>
    <n v="78"/>
    <x v="1"/>
    <x v="1"/>
    <x v="3"/>
    <n v="25"/>
    <s v="Leaves"/>
    <x v="1"/>
    <x v="11"/>
    <n v="62"/>
    <n v="197"/>
    <x v="11"/>
    <n v="50"/>
    <n v="50"/>
    <n v="140"/>
    <n v="57"/>
    <n v="160"/>
    <n v="57"/>
    <n v="12"/>
    <n v="28"/>
    <x v="0"/>
    <n v="1"/>
    <x v="1"/>
    <n v="0.31472081218274112"/>
  </r>
  <r>
    <x v="48"/>
    <n v="245"/>
    <x v="1"/>
    <x v="1"/>
    <x v="3"/>
    <n v="93"/>
    <s v="Leaves"/>
    <x v="1"/>
    <x v="3"/>
    <n v="-340"/>
    <n v="32"/>
    <x v="7"/>
    <n v="180"/>
    <n v="-280"/>
    <n v="0"/>
    <n v="127"/>
    <n v="465"/>
    <n v="32"/>
    <n v="-60"/>
    <n v="65"/>
    <x v="0"/>
    <n v="1"/>
    <x v="1"/>
    <n v="-10.625"/>
  </r>
  <r>
    <x v="17"/>
    <n v="102"/>
    <x v="1"/>
    <x v="1"/>
    <x v="3"/>
    <n v="31"/>
    <s v="Leaves"/>
    <x v="1"/>
    <x v="3"/>
    <n v="89"/>
    <n v="245"/>
    <x v="11"/>
    <n v="70"/>
    <n v="70"/>
    <n v="170"/>
    <n v="54"/>
    <n v="187"/>
    <n v="75"/>
    <n v="19"/>
    <n v="32"/>
    <x v="0"/>
    <n v="1"/>
    <x v="1"/>
    <n v="0.36326530612244901"/>
  </r>
  <r>
    <x v="139"/>
    <n v="224"/>
    <x v="2"/>
    <x v="0"/>
    <x v="3"/>
    <n v="73"/>
    <s v="Beans"/>
    <x v="3"/>
    <x v="5"/>
    <n v="-149"/>
    <n v="192"/>
    <x v="3"/>
    <n v="260"/>
    <n v="-150"/>
    <n v="220"/>
    <n v="117"/>
    <n v="414"/>
    <n v="-28"/>
    <n v="1"/>
    <n v="-36"/>
    <x v="0"/>
    <n v="1"/>
    <x v="2"/>
    <n v="-0.77604166666666663"/>
  </r>
  <r>
    <x v="64"/>
    <n v="247"/>
    <x v="2"/>
    <x v="0"/>
    <x v="3"/>
    <n v="81"/>
    <s v="Beans"/>
    <x v="2"/>
    <x v="4"/>
    <n v="216"/>
    <n v="576"/>
    <x v="3"/>
    <n v="240"/>
    <n v="210"/>
    <n v="550"/>
    <n v="113"/>
    <n v="441"/>
    <n v="26"/>
    <n v="6"/>
    <n v="7"/>
    <x v="0"/>
    <n v="1"/>
    <x v="2"/>
    <n v="0.375"/>
  </r>
  <r>
    <x v="138"/>
    <n v="127"/>
    <x v="2"/>
    <x v="0"/>
    <x v="3"/>
    <n v="40"/>
    <s v="Beans"/>
    <x v="3"/>
    <x v="6"/>
    <n v="-88"/>
    <n v="102"/>
    <x v="3"/>
    <n v="150"/>
    <n v="-90"/>
    <n v="120"/>
    <n v="63"/>
    <n v="230"/>
    <n v="-18"/>
    <n v="2"/>
    <n v="-23"/>
    <x v="0"/>
    <n v="1"/>
    <x v="2"/>
    <n v="-0.86274509803921573"/>
  </r>
  <r>
    <x v="71"/>
    <n v="279"/>
    <x v="2"/>
    <x v="0"/>
    <x v="3"/>
    <n v="97"/>
    <s v="Beans"/>
    <x v="3"/>
    <x v="7"/>
    <n v="271"/>
    <n v="699"/>
    <x v="3"/>
    <n v="330"/>
    <n v="350"/>
    <n v="830"/>
    <n v="149"/>
    <n v="525"/>
    <n v="-131"/>
    <n v="-79"/>
    <n v="-51"/>
    <x v="0"/>
    <n v="1"/>
    <x v="2"/>
    <n v="0.38769670958512159"/>
  </r>
  <r>
    <x v="144"/>
    <n v="250"/>
    <x v="2"/>
    <x v="0"/>
    <x v="3"/>
    <n v="70"/>
    <s v="Beans"/>
    <x v="2"/>
    <x v="9"/>
    <n v="157"/>
    <n v="501"/>
    <x v="3"/>
    <n v="240"/>
    <n v="160"/>
    <n v="480"/>
    <n v="94"/>
    <n v="414"/>
    <n v="21"/>
    <n v="-3"/>
    <n v="10"/>
    <x v="0"/>
    <n v="1"/>
    <x v="2"/>
    <n v="0.31337325349301398"/>
  </r>
  <r>
    <x v="92"/>
    <n v="135"/>
    <x v="2"/>
    <x v="0"/>
    <x v="3"/>
    <n v="122"/>
    <s v="Beans"/>
    <x v="2"/>
    <x v="8"/>
    <n v="31"/>
    <n v="322"/>
    <x v="3"/>
    <n v="130"/>
    <n v="40"/>
    <n v="310"/>
    <n v="156"/>
    <n v="413"/>
    <n v="12"/>
    <n v="-9"/>
    <n v="5"/>
    <x v="0"/>
    <n v="1"/>
    <x v="2"/>
    <n v="9.627329192546584E-2"/>
  </r>
  <r>
    <x v="81"/>
    <n v="86"/>
    <x v="2"/>
    <x v="0"/>
    <x v="3"/>
    <n v="24"/>
    <s v="Leaves"/>
    <x v="0"/>
    <x v="10"/>
    <n v="89"/>
    <n v="210"/>
    <x v="3"/>
    <n v="80"/>
    <n v="80"/>
    <n v="190"/>
    <n v="35"/>
    <n v="145"/>
    <n v="20"/>
    <n v="9"/>
    <n v="6"/>
    <x v="0"/>
    <n v="1"/>
    <x v="2"/>
    <n v="0.4238095238095238"/>
  </r>
  <r>
    <x v="145"/>
    <n v="241"/>
    <x v="2"/>
    <x v="0"/>
    <x v="3"/>
    <n v="74"/>
    <s v="Leaves"/>
    <x v="0"/>
    <x v="0"/>
    <n v="188"/>
    <n v="525"/>
    <x v="3"/>
    <n v="220"/>
    <n v="170"/>
    <n v="480"/>
    <n v="96"/>
    <n v="411"/>
    <n v="45"/>
    <n v="18"/>
    <n v="21"/>
    <x v="0"/>
    <n v="1"/>
    <x v="2"/>
    <n v="0.35809523809523808"/>
  </r>
  <r>
    <x v="144"/>
    <n v="123"/>
    <x v="2"/>
    <x v="0"/>
    <x v="3"/>
    <n v="34"/>
    <s v="Leaves"/>
    <x v="1"/>
    <x v="2"/>
    <n v="134"/>
    <n v="302"/>
    <x v="3"/>
    <n v="90"/>
    <n v="110"/>
    <n v="220"/>
    <n v="45"/>
    <n v="202"/>
    <n v="82"/>
    <n v="24"/>
    <n v="33"/>
    <x v="0"/>
    <n v="1"/>
    <x v="2"/>
    <n v="0.44370860927152317"/>
  </r>
  <r>
    <x v="9"/>
    <n v="68"/>
    <x v="2"/>
    <x v="1"/>
    <x v="3"/>
    <n v="25"/>
    <s v="Beans"/>
    <x v="3"/>
    <x v="5"/>
    <n v="26"/>
    <n v="153"/>
    <x v="8"/>
    <n v="80"/>
    <n v="50"/>
    <n v="180"/>
    <n v="59"/>
    <n v="152"/>
    <n v="-27"/>
    <n v="-24"/>
    <n v="-12"/>
    <x v="0"/>
    <n v="1"/>
    <x v="2"/>
    <n v="0.16993464052287582"/>
  </r>
  <r>
    <x v="30"/>
    <n v="105"/>
    <x v="2"/>
    <x v="1"/>
    <x v="3"/>
    <n v="95"/>
    <s v="Beans"/>
    <x v="3"/>
    <x v="5"/>
    <n v="20"/>
    <n v="250"/>
    <x v="14"/>
    <n v="120"/>
    <n v="50"/>
    <n v="290"/>
    <n v="125"/>
    <n v="325"/>
    <n v="-40"/>
    <n v="-30"/>
    <n v="-15"/>
    <x v="0"/>
    <n v="1"/>
    <x v="2"/>
    <n v="0.08"/>
  </r>
  <r>
    <x v="17"/>
    <n v="153"/>
    <x v="2"/>
    <x v="1"/>
    <x v="3"/>
    <n v="42"/>
    <s v="Beans"/>
    <x v="2"/>
    <x v="4"/>
    <n v="87"/>
    <n v="306"/>
    <x v="11"/>
    <n v="150"/>
    <n v="80"/>
    <n v="290"/>
    <n v="66"/>
    <n v="261"/>
    <n v="16"/>
    <n v="7"/>
    <n v="3"/>
    <x v="0"/>
    <n v="1"/>
    <x v="2"/>
    <n v="0.28431372549019607"/>
  </r>
  <r>
    <x v="56"/>
    <n v="80"/>
    <x v="2"/>
    <x v="1"/>
    <x v="3"/>
    <n v="24"/>
    <s v="Beans"/>
    <x v="2"/>
    <x v="4"/>
    <n v="51"/>
    <n v="176"/>
    <x v="14"/>
    <n v="70"/>
    <n v="60"/>
    <n v="170"/>
    <n v="45"/>
    <n v="149"/>
    <n v="6"/>
    <n v="-9"/>
    <n v="10"/>
    <x v="0"/>
    <n v="1"/>
    <x v="2"/>
    <n v="0.28977272727272729"/>
  </r>
  <r>
    <x v="9"/>
    <n v="63"/>
    <x v="2"/>
    <x v="1"/>
    <x v="3"/>
    <n v="19"/>
    <s v="Beans"/>
    <x v="3"/>
    <x v="6"/>
    <n v="36"/>
    <n v="139"/>
    <x v="8"/>
    <n v="70"/>
    <n v="50"/>
    <n v="160"/>
    <n v="40"/>
    <n v="122"/>
    <n v="-21"/>
    <n v="-14"/>
    <n v="-7"/>
    <x v="0"/>
    <n v="1"/>
    <x v="2"/>
    <n v="0.25899280575539568"/>
  </r>
  <r>
    <x v="56"/>
    <n v="72"/>
    <x v="2"/>
    <x v="1"/>
    <x v="3"/>
    <n v="23"/>
    <s v="Beans"/>
    <x v="3"/>
    <x v="7"/>
    <n v="58"/>
    <n v="176"/>
    <x v="14"/>
    <n v="80"/>
    <n v="80"/>
    <n v="200"/>
    <n v="46"/>
    <n v="141"/>
    <n v="-24"/>
    <n v="-22"/>
    <n v="-8"/>
    <x v="0"/>
    <n v="1"/>
    <x v="2"/>
    <n v="0.32954545454545453"/>
  </r>
  <r>
    <x v="8"/>
    <n v="16"/>
    <x v="2"/>
    <x v="1"/>
    <x v="3"/>
    <n v="4"/>
    <s v="Beans"/>
    <x v="2"/>
    <x v="8"/>
    <n v="10"/>
    <n v="41"/>
    <x v="7"/>
    <n v="10"/>
    <n v="10"/>
    <n v="30"/>
    <n v="15"/>
    <n v="35"/>
    <n v="11"/>
    <n v="0"/>
    <n v="6"/>
    <x v="0"/>
    <n v="1"/>
    <x v="2"/>
    <n v="0.24390243902439024"/>
  </r>
  <r>
    <x v="9"/>
    <n v="94"/>
    <x v="2"/>
    <x v="1"/>
    <x v="3"/>
    <n v="31"/>
    <s v="Beans"/>
    <x v="2"/>
    <x v="8"/>
    <n v="77"/>
    <n v="214"/>
    <x v="8"/>
    <n v="90"/>
    <n v="70"/>
    <n v="200"/>
    <n v="43"/>
    <n v="168"/>
    <n v="14"/>
    <n v="7"/>
    <n v="4"/>
    <x v="0"/>
    <n v="1"/>
    <x v="2"/>
    <n v="0.35981308411214952"/>
  </r>
  <r>
    <x v="48"/>
    <n v="135"/>
    <x v="2"/>
    <x v="1"/>
    <x v="3"/>
    <n v="122"/>
    <s v="Leaves"/>
    <x v="0"/>
    <x v="10"/>
    <n v="32"/>
    <n v="322"/>
    <x v="7"/>
    <n v="120"/>
    <n v="30"/>
    <n v="290"/>
    <n v="155"/>
    <n v="412"/>
    <n v="32"/>
    <n v="2"/>
    <n v="15"/>
    <x v="0"/>
    <n v="1"/>
    <x v="2"/>
    <n v="9.9378881987577633E-2"/>
  </r>
  <r>
    <x v="30"/>
    <n v="115"/>
    <x v="2"/>
    <x v="1"/>
    <x v="3"/>
    <n v="37"/>
    <s v="Leaves"/>
    <x v="0"/>
    <x v="10"/>
    <n v="105"/>
    <n v="289"/>
    <x v="14"/>
    <n v="100"/>
    <n v="110"/>
    <n v="260"/>
    <n v="69"/>
    <n v="221"/>
    <n v="29"/>
    <n v="-5"/>
    <n v="15"/>
    <x v="0"/>
    <n v="1"/>
    <x v="2"/>
    <n v="0.36332179930795849"/>
  </r>
  <r>
    <x v="8"/>
    <n v="224"/>
    <x v="2"/>
    <x v="1"/>
    <x v="3"/>
    <n v="73"/>
    <s v="Leaves"/>
    <x v="0"/>
    <x v="0"/>
    <n v="194"/>
    <n v="534"/>
    <x v="7"/>
    <n v="210"/>
    <n v="170"/>
    <n v="490"/>
    <n v="116"/>
    <n v="413"/>
    <n v="44"/>
    <n v="24"/>
    <n v="14"/>
    <x v="0"/>
    <n v="1"/>
    <x v="2"/>
    <n v="0.36329588014981273"/>
  </r>
  <r>
    <x v="49"/>
    <n v="81"/>
    <x v="2"/>
    <x v="1"/>
    <x v="3"/>
    <n v="26"/>
    <s v="Leaves"/>
    <x v="0"/>
    <x v="0"/>
    <n v="66"/>
    <n v="185"/>
    <x v="11"/>
    <n v="70"/>
    <n v="70"/>
    <n v="170"/>
    <n v="38"/>
    <n v="145"/>
    <n v="15"/>
    <n v="-4"/>
    <n v="11"/>
    <x v="0"/>
    <n v="1"/>
    <x v="2"/>
    <n v="0.35675675675675678"/>
  </r>
  <r>
    <x v="8"/>
    <n v="127"/>
    <x v="2"/>
    <x v="1"/>
    <x v="3"/>
    <n v="40"/>
    <s v="Leaves"/>
    <x v="0"/>
    <x v="1"/>
    <n v="122"/>
    <n v="312"/>
    <x v="7"/>
    <n v="120"/>
    <n v="120"/>
    <n v="290"/>
    <n v="63"/>
    <n v="230"/>
    <n v="22"/>
    <n v="2"/>
    <n v="7"/>
    <x v="0"/>
    <n v="1"/>
    <x v="2"/>
    <n v="0.39102564102564102"/>
  </r>
  <r>
    <x v="48"/>
    <n v="247"/>
    <x v="2"/>
    <x v="1"/>
    <x v="3"/>
    <n v="81"/>
    <s v="Leaves"/>
    <x v="1"/>
    <x v="2"/>
    <n v="215"/>
    <n v="576"/>
    <x v="7"/>
    <n v="180"/>
    <n v="150"/>
    <n v="420"/>
    <n v="114"/>
    <n v="442"/>
    <n v="156"/>
    <n v="65"/>
    <n v="67"/>
    <x v="0"/>
    <n v="1"/>
    <x v="2"/>
    <n v="0.3732638888888889"/>
  </r>
  <r>
    <x v="48"/>
    <n v="250"/>
    <x v="2"/>
    <x v="1"/>
    <x v="3"/>
    <n v="70"/>
    <s v="Leaves"/>
    <x v="1"/>
    <x v="11"/>
    <n v="157"/>
    <n v="501"/>
    <x v="7"/>
    <n v="180"/>
    <n v="100"/>
    <n v="360"/>
    <n v="94"/>
    <n v="414"/>
    <n v="141"/>
    <n v="57"/>
    <n v="70"/>
    <x v="0"/>
    <n v="1"/>
    <x v="2"/>
    <n v="0.31337325349301398"/>
  </r>
  <r>
    <x v="17"/>
    <n v="88"/>
    <x v="2"/>
    <x v="1"/>
    <x v="3"/>
    <n v="29"/>
    <s v="Leaves"/>
    <x v="1"/>
    <x v="11"/>
    <n v="73"/>
    <n v="221"/>
    <x v="11"/>
    <n v="60"/>
    <n v="60"/>
    <n v="160"/>
    <n v="60"/>
    <n v="177"/>
    <n v="61"/>
    <n v="13"/>
    <n v="28"/>
    <x v="0"/>
    <n v="1"/>
    <x v="2"/>
    <n v="0.33031674208144796"/>
  </r>
  <r>
    <x v="8"/>
    <n v="294"/>
    <x v="2"/>
    <x v="1"/>
    <x v="3"/>
    <n v="111"/>
    <s v="Leaves"/>
    <x v="1"/>
    <x v="3"/>
    <n v="-408"/>
    <n v="31"/>
    <x v="7"/>
    <n v="210"/>
    <n v="-320"/>
    <n v="0"/>
    <n v="145"/>
    <n v="550"/>
    <n v="31"/>
    <n v="-88"/>
    <n v="84"/>
    <x v="0"/>
    <n v="1"/>
    <x v="2"/>
    <n v="-13.161290322580646"/>
  </r>
  <r>
    <x v="12"/>
    <n v="134"/>
    <x v="2"/>
    <x v="1"/>
    <x v="3"/>
    <n v="41"/>
    <s v="Leaves"/>
    <x v="1"/>
    <x v="3"/>
    <n v="121"/>
    <n v="320"/>
    <x v="11"/>
    <n v="90"/>
    <n v="100"/>
    <n v="230"/>
    <n v="65"/>
    <n v="240"/>
    <n v="90"/>
    <n v="21"/>
    <n v="44"/>
    <x v="0"/>
    <n v="1"/>
    <x v="2"/>
    <n v="0.37812499999999999"/>
  </r>
  <r>
    <x v="9"/>
    <n v="20"/>
    <x v="2"/>
    <x v="1"/>
    <x v="3"/>
    <n v="7"/>
    <s v="Leaves"/>
    <x v="1"/>
    <x v="3"/>
    <n v="-15"/>
    <n v="45"/>
    <x v="8"/>
    <n v="10"/>
    <n v="0"/>
    <n v="30"/>
    <n v="40"/>
    <n v="67"/>
    <n v="15"/>
    <n v="-15"/>
    <n v="10"/>
    <x v="0"/>
    <n v="1"/>
    <x v="2"/>
    <n v="-0.33333333333333331"/>
  </r>
  <r>
    <x v="73"/>
    <n v="154"/>
    <x v="3"/>
    <x v="0"/>
    <x v="3"/>
    <n v="50"/>
    <s v="Beans"/>
    <x v="3"/>
    <x v="5"/>
    <n v="-174"/>
    <n v="139"/>
    <x v="3"/>
    <n v="220"/>
    <n v="-100"/>
    <n v="190"/>
    <n v="93"/>
    <n v="297"/>
    <n v="-51"/>
    <n v="-74"/>
    <n v="-66"/>
    <x v="1"/>
    <n v="1"/>
    <x v="0"/>
    <n v="-1.2517985611510791"/>
  </r>
  <r>
    <x v="145"/>
    <n v="257"/>
    <x v="3"/>
    <x v="0"/>
    <x v="3"/>
    <n v="84"/>
    <s v="Beans"/>
    <x v="2"/>
    <x v="4"/>
    <n v="334"/>
    <n v="637"/>
    <x v="3"/>
    <n v="230"/>
    <n v="240"/>
    <n v="550"/>
    <n v="116"/>
    <n v="457"/>
    <n v="87"/>
    <n v="94"/>
    <n v="27"/>
    <x v="1"/>
    <n v="1"/>
    <x v="0"/>
    <n v="0.52433281004709575"/>
  </r>
  <r>
    <x v="142"/>
    <n v="122"/>
    <x v="3"/>
    <x v="0"/>
    <x v="3"/>
    <n v="39"/>
    <s v="Beans"/>
    <x v="3"/>
    <x v="6"/>
    <n v="-110"/>
    <n v="116"/>
    <x v="3"/>
    <n v="170"/>
    <n v="-60"/>
    <n v="150"/>
    <n v="61"/>
    <n v="222"/>
    <n v="-34"/>
    <n v="-50"/>
    <n v="-48"/>
    <x v="1"/>
    <n v="1"/>
    <x v="0"/>
    <n v="-0.94827586206896552"/>
  </r>
  <r>
    <x v="140"/>
    <n v="260"/>
    <x v="3"/>
    <x v="0"/>
    <x v="3"/>
    <n v="91"/>
    <s v="Beans"/>
    <x v="3"/>
    <x v="7"/>
    <n v="367"/>
    <n v="693"/>
    <x v="3"/>
    <n v="380"/>
    <n v="470"/>
    <n v="960"/>
    <n v="143"/>
    <n v="494"/>
    <n v="-267"/>
    <n v="-103"/>
    <n v="-120"/>
    <x v="1"/>
    <n v="1"/>
    <x v="0"/>
    <n v="0.5295815295815296"/>
  </r>
  <r>
    <x v="139"/>
    <n v="239"/>
    <x v="3"/>
    <x v="0"/>
    <x v="3"/>
    <n v="66"/>
    <s v="Beans"/>
    <x v="2"/>
    <x v="9"/>
    <n v="221"/>
    <n v="509"/>
    <x v="3"/>
    <n v="210"/>
    <n v="160"/>
    <n v="430"/>
    <n v="90"/>
    <n v="395"/>
    <n v="79"/>
    <n v="61"/>
    <n v="29"/>
    <x v="1"/>
    <n v="1"/>
    <x v="0"/>
    <n v="0.43418467583497056"/>
  </r>
  <r>
    <x v="75"/>
    <n v="125"/>
    <x v="3"/>
    <x v="0"/>
    <x v="3"/>
    <n v="113"/>
    <s v="Beans"/>
    <x v="2"/>
    <x v="8"/>
    <n v="40"/>
    <n v="318"/>
    <x v="3"/>
    <n v="110"/>
    <n v="50"/>
    <n v="270"/>
    <n v="146"/>
    <n v="384"/>
    <n v="48"/>
    <n v="-10"/>
    <n v="15"/>
    <x v="1"/>
    <n v="1"/>
    <x v="0"/>
    <n v="0.12578616352201258"/>
  </r>
  <r>
    <x v="146"/>
    <n v="108"/>
    <x v="3"/>
    <x v="0"/>
    <x v="3"/>
    <n v="30"/>
    <s v="Leaves"/>
    <x v="0"/>
    <x v="10"/>
    <n v="171"/>
    <n v="282"/>
    <x v="3"/>
    <n v="80"/>
    <n v="120"/>
    <n v="210"/>
    <n v="42"/>
    <n v="180"/>
    <n v="72"/>
    <n v="51"/>
    <n v="28"/>
    <x v="1"/>
    <n v="1"/>
    <x v="0"/>
    <n v="0.6063829787234043"/>
  </r>
  <r>
    <x v="138"/>
    <n v="239"/>
    <x v="3"/>
    <x v="0"/>
    <x v="3"/>
    <n v="74"/>
    <s v="Leaves"/>
    <x v="0"/>
    <x v="0"/>
    <n v="276"/>
    <n v="554"/>
    <x v="3"/>
    <n v="190"/>
    <n v="170"/>
    <n v="410"/>
    <n v="95"/>
    <n v="408"/>
    <n v="144"/>
    <n v="106"/>
    <n v="49"/>
    <x v="1"/>
    <n v="1"/>
    <x v="0"/>
    <n v="0.49819494584837543"/>
  </r>
  <r>
    <x v="147"/>
    <n v="123"/>
    <x v="3"/>
    <x v="0"/>
    <x v="3"/>
    <n v="34"/>
    <s v="Leaves"/>
    <x v="1"/>
    <x v="2"/>
    <n v="199"/>
    <n v="322"/>
    <x v="3"/>
    <n v="50"/>
    <n v="80"/>
    <n v="140"/>
    <n v="45"/>
    <n v="202"/>
    <n v="182"/>
    <n v="119"/>
    <n v="73"/>
    <x v="1"/>
    <n v="1"/>
    <x v="0"/>
    <n v="0.61801242236024845"/>
  </r>
  <r>
    <x v="17"/>
    <n v="43"/>
    <x v="3"/>
    <x v="1"/>
    <x v="3"/>
    <n v="13"/>
    <s v="Beans"/>
    <x v="3"/>
    <x v="5"/>
    <n v="43"/>
    <n v="114"/>
    <x v="11"/>
    <n v="50"/>
    <n v="80"/>
    <n v="150"/>
    <n v="35"/>
    <n v="91"/>
    <n v="-36"/>
    <n v="-37"/>
    <n v="-7"/>
    <x v="1"/>
    <n v="1"/>
    <x v="0"/>
    <n v="0.37719298245614036"/>
  </r>
  <r>
    <x v="9"/>
    <n v="79"/>
    <x v="3"/>
    <x v="1"/>
    <x v="3"/>
    <n v="30"/>
    <s v="Beans"/>
    <x v="3"/>
    <x v="5"/>
    <n v="50"/>
    <n v="189"/>
    <x v="8"/>
    <n v="100"/>
    <n v="120"/>
    <n v="260"/>
    <n v="64"/>
    <n v="173"/>
    <n v="-71"/>
    <n v="-70"/>
    <n v="-21"/>
    <x v="1"/>
    <n v="1"/>
    <x v="0"/>
    <n v="0.26455026455026454"/>
  </r>
  <r>
    <x v="32"/>
    <n v="96"/>
    <x v="3"/>
    <x v="1"/>
    <x v="3"/>
    <n v="87"/>
    <s v="Beans"/>
    <x v="3"/>
    <x v="5"/>
    <n v="25"/>
    <n v="245"/>
    <x v="14"/>
    <n v="140"/>
    <n v="100"/>
    <n v="330"/>
    <n v="117"/>
    <n v="300"/>
    <n v="-85"/>
    <n v="-75"/>
    <n v="-44"/>
    <x v="1"/>
    <n v="1"/>
    <x v="0"/>
    <n v="0.10204081632653061"/>
  </r>
  <r>
    <x v="12"/>
    <n v="161"/>
    <x v="3"/>
    <x v="1"/>
    <x v="3"/>
    <n v="45"/>
    <s v="Beans"/>
    <x v="2"/>
    <x v="4"/>
    <n v="135"/>
    <n v="343"/>
    <x v="11"/>
    <n v="140"/>
    <n v="110"/>
    <n v="290"/>
    <n v="70"/>
    <n v="276"/>
    <n v="53"/>
    <n v="25"/>
    <n v="21"/>
    <x v="1"/>
    <n v="1"/>
    <x v="0"/>
    <n v="0.39358600583090381"/>
  </r>
  <r>
    <x v="78"/>
    <n v="80"/>
    <x v="3"/>
    <x v="1"/>
    <x v="3"/>
    <n v="24"/>
    <s v="Beans"/>
    <x v="2"/>
    <x v="4"/>
    <n v="71"/>
    <n v="185"/>
    <x v="14"/>
    <n v="60"/>
    <n v="80"/>
    <n v="150"/>
    <n v="46"/>
    <n v="150"/>
    <n v="35"/>
    <n v="-9"/>
    <n v="20"/>
    <x v="1"/>
    <n v="1"/>
    <x v="0"/>
    <n v="0.38378378378378381"/>
  </r>
  <r>
    <x v="12"/>
    <n v="51"/>
    <x v="3"/>
    <x v="1"/>
    <x v="3"/>
    <n v="46"/>
    <s v="Beans"/>
    <x v="3"/>
    <x v="6"/>
    <n v="-7"/>
    <n v="130"/>
    <x v="11"/>
    <n v="70"/>
    <n v="50"/>
    <n v="170"/>
    <n v="76"/>
    <n v="173"/>
    <n v="-40"/>
    <n v="-57"/>
    <n v="-19"/>
    <x v="1"/>
    <n v="1"/>
    <x v="0"/>
    <n v="-5.3846153846153849E-2"/>
  </r>
  <r>
    <x v="9"/>
    <n v="65"/>
    <x v="3"/>
    <x v="1"/>
    <x v="3"/>
    <n v="20"/>
    <s v="Beans"/>
    <x v="3"/>
    <x v="6"/>
    <n v="53"/>
    <n v="151"/>
    <x v="8"/>
    <n v="90"/>
    <n v="90"/>
    <n v="200"/>
    <n v="41"/>
    <n v="126"/>
    <n v="-49"/>
    <n v="-37"/>
    <n v="-25"/>
    <x v="1"/>
    <n v="1"/>
    <x v="0"/>
    <n v="0.35099337748344372"/>
  </r>
  <r>
    <x v="12"/>
    <n v="60"/>
    <x v="3"/>
    <x v="1"/>
    <x v="3"/>
    <n v="19"/>
    <s v="Beans"/>
    <x v="3"/>
    <x v="7"/>
    <n v="31"/>
    <n v="153"/>
    <x v="11"/>
    <n v="80"/>
    <n v="90"/>
    <n v="210"/>
    <n v="63"/>
    <n v="142"/>
    <n v="-57"/>
    <n v="-59"/>
    <n v="-20"/>
    <x v="1"/>
    <n v="1"/>
    <x v="0"/>
    <n v="0.20261437908496732"/>
  </r>
  <r>
    <x v="9"/>
    <n v="47"/>
    <x v="3"/>
    <x v="1"/>
    <x v="3"/>
    <n v="15"/>
    <s v="Beans"/>
    <x v="3"/>
    <x v="7"/>
    <n v="33"/>
    <n v="118"/>
    <x v="8"/>
    <n v="50"/>
    <n v="80"/>
    <n v="150"/>
    <n v="42"/>
    <n v="104"/>
    <n v="-32"/>
    <n v="-47"/>
    <n v="-3"/>
    <x v="1"/>
    <n v="1"/>
    <x v="0"/>
    <n v="0.27966101694915252"/>
  </r>
  <r>
    <x v="78"/>
    <n v="68"/>
    <x v="3"/>
    <x v="1"/>
    <x v="3"/>
    <n v="21"/>
    <s v="Beans"/>
    <x v="3"/>
    <x v="7"/>
    <n v="83"/>
    <n v="178"/>
    <x v="14"/>
    <n v="90"/>
    <n v="110"/>
    <n v="230"/>
    <n v="43"/>
    <n v="132"/>
    <n v="-52"/>
    <n v="-27"/>
    <n v="-22"/>
    <x v="1"/>
    <n v="1"/>
    <x v="0"/>
    <n v="0.46629213483146065"/>
  </r>
  <r>
    <x v="32"/>
    <n v="22"/>
    <x v="3"/>
    <x v="1"/>
    <x v="3"/>
    <n v="7"/>
    <s v="Beans"/>
    <x v="2"/>
    <x v="9"/>
    <n v="15"/>
    <n v="54"/>
    <x v="14"/>
    <n v="10"/>
    <n v="20"/>
    <n v="30"/>
    <n v="19"/>
    <n v="48"/>
    <n v="24"/>
    <n v="-5"/>
    <n v="12"/>
    <x v="1"/>
    <n v="1"/>
    <x v="0"/>
    <n v="0.27777777777777779"/>
  </r>
  <r>
    <x v="8"/>
    <n v="21"/>
    <x v="3"/>
    <x v="1"/>
    <x v="3"/>
    <n v="5"/>
    <s v="Beans"/>
    <x v="2"/>
    <x v="8"/>
    <n v="21"/>
    <n v="55"/>
    <x v="7"/>
    <n v="10"/>
    <n v="20"/>
    <n v="30"/>
    <n v="17"/>
    <n v="43"/>
    <n v="25"/>
    <n v="1"/>
    <n v="11"/>
    <x v="1"/>
    <n v="1"/>
    <x v="0"/>
    <n v="0.38181818181818183"/>
  </r>
  <r>
    <x v="9"/>
    <n v="103"/>
    <x v="3"/>
    <x v="1"/>
    <x v="3"/>
    <n v="33"/>
    <s v="Beans"/>
    <x v="2"/>
    <x v="8"/>
    <n v="129"/>
    <n v="251"/>
    <x v="8"/>
    <n v="80"/>
    <n v="110"/>
    <n v="210"/>
    <n v="46"/>
    <n v="182"/>
    <n v="41"/>
    <n v="19"/>
    <n v="23"/>
    <x v="1"/>
    <n v="1"/>
    <x v="0"/>
    <n v="0.51394422310756971"/>
  </r>
  <r>
    <x v="48"/>
    <n v="125"/>
    <x v="3"/>
    <x v="1"/>
    <x v="3"/>
    <n v="113"/>
    <s v="Leaves"/>
    <x v="0"/>
    <x v="10"/>
    <n v="39"/>
    <n v="318"/>
    <x v="7"/>
    <n v="90"/>
    <n v="60"/>
    <n v="240"/>
    <n v="147"/>
    <n v="385"/>
    <n v="78"/>
    <n v="-21"/>
    <n v="35"/>
    <x v="1"/>
    <n v="1"/>
    <x v="0"/>
    <n v="0.12264150943396226"/>
  </r>
  <r>
    <x v="78"/>
    <n v="125"/>
    <x v="3"/>
    <x v="1"/>
    <x v="3"/>
    <n v="41"/>
    <s v="Leaves"/>
    <x v="0"/>
    <x v="10"/>
    <n v="171"/>
    <n v="334"/>
    <x v="14"/>
    <n v="90"/>
    <n v="130"/>
    <n v="250"/>
    <n v="73"/>
    <n v="239"/>
    <n v="84"/>
    <n v="41"/>
    <n v="35"/>
    <x v="1"/>
    <n v="1"/>
    <x v="0"/>
    <n v="0.5119760479041916"/>
  </r>
  <r>
    <x v="8"/>
    <n v="154"/>
    <x v="3"/>
    <x v="1"/>
    <x v="3"/>
    <n v="50"/>
    <s v="Leaves"/>
    <x v="0"/>
    <x v="0"/>
    <n v="178"/>
    <n v="391"/>
    <x v="7"/>
    <n v="120"/>
    <n v="120"/>
    <n v="290"/>
    <n v="93"/>
    <n v="297"/>
    <n v="101"/>
    <n v="58"/>
    <n v="34"/>
    <x v="1"/>
    <n v="1"/>
    <x v="0"/>
    <n v="0.45524296675191817"/>
  </r>
  <r>
    <x v="49"/>
    <n v="90"/>
    <x v="3"/>
    <x v="1"/>
    <x v="3"/>
    <n v="29"/>
    <s v="Leaves"/>
    <x v="0"/>
    <x v="0"/>
    <n v="108"/>
    <n v="218"/>
    <x v="11"/>
    <n v="60"/>
    <n v="90"/>
    <n v="160"/>
    <n v="42"/>
    <n v="161"/>
    <n v="58"/>
    <n v="18"/>
    <n v="30"/>
    <x v="1"/>
    <n v="1"/>
    <x v="0"/>
    <n v="0.49541284403669728"/>
  </r>
  <r>
    <x v="8"/>
    <n v="122"/>
    <x v="3"/>
    <x v="1"/>
    <x v="3"/>
    <n v="39"/>
    <s v="Leaves"/>
    <x v="0"/>
    <x v="1"/>
    <n v="169"/>
    <n v="318"/>
    <x v="7"/>
    <n v="90"/>
    <n v="130"/>
    <n v="240"/>
    <n v="62"/>
    <n v="223"/>
    <n v="78"/>
    <n v="39"/>
    <n v="32"/>
    <x v="1"/>
    <n v="1"/>
    <x v="0"/>
    <n v="0.53144654088050314"/>
  </r>
  <r>
    <x v="9"/>
    <n v="86"/>
    <x v="3"/>
    <x v="1"/>
    <x v="3"/>
    <n v="26"/>
    <s v="Leaves"/>
    <x v="0"/>
    <x v="1"/>
    <n v="-40"/>
    <n v="116"/>
    <x v="8"/>
    <n v="60"/>
    <n v="0"/>
    <n v="80"/>
    <n v="50"/>
    <n v="162"/>
    <n v="36"/>
    <n v="-40"/>
    <n v="26"/>
    <x v="1"/>
    <n v="1"/>
    <x v="0"/>
    <n v="-0.34482758620689657"/>
  </r>
  <r>
    <x v="8"/>
    <n v="257"/>
    <x v="3"/>
    <x v="1"/>
    <x v="3"/>
    <n v="84"/>
    <s v="Leaves"/>
    <x v="1"/>
    <x v="2"/>
    <n v="332"/>
    <n v="637"/>
    <x v="7"/>
    <n v="110"/>
    <n v="130"/>
    <n v="290"/>
    <n v="117"/>
    <n v="458"/>
    <n v="347"/>
    <n v="202"/>
    <n v="147"/>
    <x v="1"/>
    <n v="1"/>
    <x v="0"/>
    <n v="0.52119309262166402"/>
  </r>
  <r>
    <x v="17"/>
    <n v="21"/>
    <x v="3"/>
    <x v="1"/>
    <x v="3"/>
    <n v="5"/>
    <s v="Leaves"/>
    <x v="1"/>
    <x v="2"/>
    <n v="24"/>
    <n v="56"/>
    <x v="11"/>
    <n v="0"/>
    <n v="20"/>
    <n v="20"/>
    <n v="16"/>
    <n v="42"/>
    <n v="36"/>
    <n v="4"/>
    <n v="21"/>
    <x v="1"/>
    <n v="1"/>
    <x v="0"/>
    <n v="0.42857142857142855"/>
  </r>
  <r>
    <x v="8"/>
    <n v="239"/>
    <x v="3"/>
    <x v="1"/>
    <x v="3"/>
    <n v="66"/>
    <s v="Leaves"/>
    <x v="1"/>
    <x v="11"/>
    <n v="221"/>
    <n v="509"/>
    <x v="7"/>
    <n v="110"/>
    <n v="80"/>
    <n v="230"/>
    <n v="90"/>
    <n v="395"/>
    <n v="279"/>
    <n v="141"/>
    <n v="129"/>
    <x v="1"/>
    <n v="1"/>
    <x v="0"/>
    <n v="0.43418467583497056"/>
  </r>
  <r>
    <x v="48"/>
    <n v="255"/>
    <x v="3"/>
    <x v="1"/>
    <x v="3"/>
    <n v="96"/>
    <s v="Leaves"/>
    <x v="1"/>
    <x v="3"/>
    <n v="-539"/>
    <n v="22"/>
    <x v="7"/>
    <n v="110"/>
    <n v="-170"/>
    <n v="0"/>
    <n v="129"/>
    <n v="480"/>
    <n v="22"/>
    <n v="-369"/>
    <n v="145"/>
    <x v="1"/>
    <n v="1"/>
    <x v="0"/>
    <n v="-24.5"/>
  </r>
  <r>
    <x v="9"/>
    <n v="25"/>
    <x v="3"/>
    <x v="1"/>
    <x v="3"/>
    <n v="9"/>
    <s v="Leaves"/>
    <x v="1"/>
    <x v="3"/>
    <n v="-18"/>
    <n v="60"/>
    <x v="8"/>
    <n v="0"/>
    <n v="10"/>
    <n v="20"/>
    <n v="43"/>
    <n v="77"/>
    <n v="40"/>
    <n v="-28"/>
    <n v="25"/>
    <x v="1"/>
    <n v="1"/>
    <x v="0"/>
    <n v="-0.3"/>
  </r>
  <r>
    <x v="81"/>
    <n v="173"/>
    <x v="4"/>
    <x v="0"/>
    <x v="3"/>
    <n v="57"/>
    <s v="Beans"/>
    <x v="3"/>
    <x v="5"/>
    <n v="-188"/>
    <n v="156"/>
    <x v="3"/>
    <n v="200"/>
    <n v="-130"/>
    <n v="170"/>
    <n v="100"/>
    <n v="330"/>
    <n v="-14"/>
    <n v="-58"/>
    <n v="-27"/>
    <x v="1"/>
    <n v="1"/>
    <x v="1"/>
    <n v="-1.2051282051282051"/>
  </r>
  <r>
    <x v="115"/>
    <n v="228"/>
    <x v="4"/>
    <x v="0"/>
    <x v="3"/>
    <n v="75"/>
    <s v="Beans"/>
    <x v="2"/>
    <x v="4"/>
    <n v="292"/>
    <n v="567"/>
    <x v="3"/>
    <n v="220"/>
    <n v="190"/>
    <n v="510"/>
    <n v="107"/>
    <n v="410"/>
    <n v="57"/>
    <n v="102"/>
    <n v="8"/>
    <x v="1"/>
    <n v="1"/>
    <x v="1"/>
    <n v="0.5149911816578483"/>
  </r>
  <r>
    <x v="144"/>
    <n v="113"/>
    <x v="4"/>
    <x v="0"/>
    <x v="3"/>
    <n v="36"/>
    <s v="Beans"/>
    <x v="3"/>
    <x v="6"/>
    <n v="-83"/>
    <n v="124"/>
    <x v="3"/>
    <n v="130"/>
    <n v="-50"/>
    <n v="130"/>
    <n v="59"/>
    <n v="208"/>
    <n v="-6"/>
    <n v="-33"/>
    <n v="-17"/>
    <x v="1"/>
    <n v="1"/>
    <x v="1"/>
    <n v="-0.66935483870967738"/>
  </r>
  <r>
    <x v="115"/>
    <n v="249"/>
    <x v="4"/>
    <x v="0"/>
    <x v="3"/>
    <n v="87"/>
    <s v="Beans"/>
    <x v="3"/>
    <x v="7"/>
    <n v="349"/>
    <n v="664"/>
    <x v="3"/>
    <n v="290"/>
    <n v="310"/>
    <n v="740"/>
    <n v="139"/>
    <n v="475"/>
    <n v="-76"/>
    <n v="39"/>
    <n v="-41"/>
    <x v="1"/>
    <n v="1"/>
    <x v="1"/>
    <n v="0.5256024096385542"/>
  </r>
  <r>
    <x v="138"/>
    <n v="211"/>
    <x v="4"/>
    <x v="0"/>
    <x v="3"/>
    <n v="59"/>
    <s v="Beans"/>
    <x v="2"/>
    <x v="9"/>
    <n v="191"/>
    <n v="451"/>
    <x v="3"/>
    <n v="200"/>
    <n v="140"/>
    <n v="410"/>
    <n v="83"/>
    <n v="353"/>
    <n v="41"/>
    <n v="51"/>
    <n v="11"/>
    <x v="1"/>
    <n v="1"/>
    <x v="1"/>
    <n v="0.42350332594235035"/>
  </r>
  <r>
    <x v="144"/>
    <n v="121"/>
    <x v="4"/>
    <x v="0"/>
    <x v="3"/>
    <n v="109"/>
    <s v="Beans"/>
    <x v="2"/>
    <x v="8"/>
    <n v="39"/>
    <n v="308"/>
    <x v="3"/>
    <n v="110"/>
    <n v="40"/>
    <n v="280"/>
    <n v="142"/>
    <n v="372"/>
    <n v="28"/>
    <n v="-1"/>
    <n v="11"/>
    <x v="1"/>
    <n v="1"/>
    <x v="1"/>
    <n v="0.12662337662337661"/>
  </r>
  <r>
    <x v="86"/>
    <n v="81"/>
    <x v="4"/>
    <x v="0"/>
    <x v="3"/>
    <n v="22"/>
    <s v="Leaves"/>
    <x v="0"/>
    <x v="10"/>
    <n v="125"/>
    <n v="211"/>
    <x v="3"/>
    <n v="70"/>
    <n v="80"/>
    <n v="180"/>
    <n v="33"/>
    <n v="136"/>
    <n v="31"/>
    <n v="45"/>
    <n v="11"/>
    <x v="1"/>
    <n v="1"/>
    <x v="1"/>
    <n v="0.59241706161137442"/>
  </r>
  <r>
    <x v="45"/>
    <n v="225"/>
    <x v="4"/>
    <x v="0"/>
    <x v="3"/>
    <n v="69"/>
    <s v="Leaves"/>
    <x v="0"/>
    <x v="0"/>
    <n v="258"/>
    <n v="522"/>
    <x v="3"/>
    <n v="210"/>
    <n v="160"/>
    <n v="450"/>
    <n v="91"/>
    <n v="385"/>
    <n v="72"/>
    <n v="98"/>
    <n v="15"/>
    <x v="1"/>
    <n v="1"/>
    <x v="1"/>
    <n v="0.4942528735632184"/>
  </r>
  <r>
    <x v="75"/>
    <n v="118"/>
    <x v="4"/>
    <x v="0"/>
    <x v="3"/>
    <n v="33"/>
    <s v="Leaves"/>
    <x v="1"/>
    <x v="2"/>
    <n v="190"/>
    <n v="309"/>
    <x v="3"/>
    <n v="80"/>
    <n v="110"/>
    <n v="210"/>
    <n v="44"/>
    <n v="195"/>
    <n v="99"/>
    <n v="80"/>
    <n v="38"/>
    <x v="1"/>
    <n v="1"/>
    <x v="1"/>
    <n v="0.61488673139158578"/>
  </r>
  <r>
    <x v="9"/>
    <n v="82"/>
    <x v="4"/>
    <x v="1"/>
    <x v="3"/>
    <n v="31"/>
    <s v="Beans"/>
    <x v="3"/>
    <x v="5"/>
    <n v="56"/>
    <n v="196"/>
    <x v="8"/>
    <n v="90"/>
    <n v="60"/>
    <n v="210"/>
    <n v="64"/>
    <n v="177"/>
    <n v="-14"/>
    <n v="-4"/>
    <n v="-8"/>
    <x v="1"/>
    <n v="1"/>
    <x v="1"/>
    <n v="0.2857142857142857"/>
  </r>
  <r>
    <x v="30"/>
    <n v="94"/>
    <x v="4"/>
    <x v="1"/>
    <x v="3"/>
    <n v="85"/>
    <s v="Beans"/>
    <x v="3"/>
    <x v="5"/>
    <n v="24"/>
    <n v="239"/>
    <x v="14"/>
    <n v="110"/>
    <n v="40"/>
    <n v="260"/>
    <n v="114"/>
    <n v="293"/>
    <n v="-21"/>
    <n v="-16"/>
    <n v="-16"/>
    <x v="1"/>
    <n v="1"/>
    <x v="1"/>
    <n v="0.100418410041841"/>
  </r>
  <r>
    <x v="17"/>
    <n v="181"/>
    <x v="4"/>
    <x v="1"/>
    <x v="3"/>
    <n v="50"/>
    <s v="Beans"/>
    <x v="2"/>
    <x v="4"/>
    <n v="160"/>
    <n v="387"/>
    <x v="11"/>
    <n v="170"/>
    <n v="120"/>
    <n v="350"/>
    <n v="74"/>
    <n v="305"/>
    <n v="37"/>
    <n v="40"/>
    <n v="11"/>
    <x v="1"/>
    <n v="1"/>
    <x v="1"/>
    <n v="0.41343669250645992"/>
  </r>
  <r>
    <x v="9"/>
    <n v="69"/>
    <x v="4"/>
    <x v="1"/>
    <x v="3"/>
    <n v="21"/>
    <s v="Beans"/>
    <x v="3"/>
    <x v="6"/>
    <n v="58"/>
    <n v="160"/>
    <x v="8"/>
    <n v="80"/>
    <n v="50"/>
    <n v="170"/>
    <n v="42"/>
    <n v="132"/>
    <n v="-10"/>
    <n v="8"/>
    <n v="-11"/>
    <x v="1"/>
    <n v="1"/>
    <x v="1"/>
    <n v="0.36249999999999999"/>
  </r>
  <r>
    <x v="49"/>
    <n v="53"/>
    <x v="4"/>
    <x v="1"/>
    <x v="3"/>
    <n v="17"/>
    <s v="Beans"/>
    <x v="3"/>
    <x v="7"/>
    <n v="21"/>
    <n v="136"/>
    <x v="11"/>
    <n v="60"/>
    <n v="40"/>
    <n v="150"/>
    <n v="61"/>
    <n v="131"/>
    <n v="-14"/>
    <n v="-19"/>
    <n v="-7"/>
    <x v="1"/>
    <n v="1"/>
    <x v="1"/>
    <n v="0.15441176470588236"/>
  </r>
  <r>
    <x v="56"/>
    <n v="63"/>
    <x v="4"/>
    <x v="1"/>
    <x v="3"/>
    <n v="20"/>
    <s v="Beans"/>
    <x v="3"/>
    <x v="7"/>
    <n v="74"/>
    <n v="166"/>
    <x v="14"/>
    <n v="70"/>
    <n v="70"/>
    <n v="180"/>
    <n v="43"/>
    <n v="126"/>
    <n v="-14"/>
    <n v="4"/>
    <n v="-7"/>
    <x v="1"/>
    <n v="1"/>
    <x v="1"/>
    <n v="0.44578313253012047"/>
  </r>
  <r>
    <x v="8"/>
    <n v="15"/>
    <x v="4"/>
    <x v="1"/>
    <x v="3"/>
    <n v="4"/>
    <s v="Beans"/>
    <x v="2"/>
    <x v="8"/>
    <n v="13"/>
    <n v="42"/>
    <x v="7"/>
    <n v="10"/>
    <n v="10"/>
    <n v="30"/>
    <n v="15"/>
    <n v="34"/>
    <n v="12"/>
    <n v="3"/>
    <n v="5"/>
    <x v="1"/>
    <n v="1"/>
    <x v="1"/>
    <n v="0.30952380952380953"/>
  </r>
  <r>
    <x v="15"/>
    <n v="101"/>
    <x v="4"/>
    <x v="1"/>
    <x v="3"/>
    <n v="33"/>
    <s v="Beans"/>
    <x v="2"/>
    <x v="8"/>
    <n v="126"/>
    <n v="246"/>
    <x v="8"/>
    <n v="90"/>
    <n v="90"/>
    <n v="220"/>
    <n v="45"/>
    <n v="179"/>
    <n v="26"/>
    <n v="36"/>
    <n v="11"/>
    <x v="1"/>
    <n v="1"/>
    <x v="1"/>
    <n v="0.51219512195121952"/>
  </r>
  <r>
    <x v="48"/>
    <n v="121"/>
    <x v="4"/>
    <x v="1"/>
    <x v="3"/>
    <n v="109"/>
    <s v="Leaves"/>
    <x v="0"/>
    <x v="10"/>
    <n v="39"/>
    <n v="308"/>
    <x v="7"/>
    <n v="110"/>
    <n v="20"/>
    <n v="260"/>
    <n v="142"/>
    <n v="372"/>
    <n v="48"/>
    <n v="19"/>
    <n v="11"/>
    <x v="1"/>
    <n v="1"/>
    <x v="1"/>
    <n v="0.12662337662337661"/>
  </r>
  <r>
    <x v="32"/>
    <n v="130"/>
    <x v="4"/>
    <x v="1"/>
    <x v="3"/>
    <n v="42"/>
    <s v="Leaves"/>
    <x v="0"/>
    <x v="10"/>
    <n v="181"/>
    <n v="346"/>
    <x v="14"/>
    <n v="120"/>
    <n v="120"/>
    <n v="300"/>
    <n v="73"/>
    <n v="245"/>
    <n v="46"/>
    <n v="61"/>
    <n v="10"/>
    <x v="1"/>
    <n v="1"/>
    <x v="1"/>
    <n v="0.52312138728323698"/>
  </r>
  <r>
    <x v="48"/>
    <n v="173"/>
    <x v="4"/>
    <x v="1"/>
    <x v="3"/>
    <n v="57"/>
    <s v="Leaves"/>
    <x v="0"/>
    <x v="0"/>
    <n v="205"/>
    <n v="439"/>
    <x v="7"/>
    <n v="160"/>
    <n v="130"/>
    <n v="380"/>
    <n v="101"/>
    <n v="331"/>
    <n v="59"/>
    <n v="75"/>
    <n v="13"/>
    <x v="1"/>
    <n v="1"/>
    <x v="1"/>
    <n v="0.46697038724373574"/>
  </r>
  <r>
    <x v="49"/>
    <n v="88"/>
    <x v="4"/>
    <x v="1"/>
    <x v="3"/>
    <n v="29"/>
    <s v="Leaves"/>
    <x v="0"/>
    <x v="0"/>
    <n v="104"/>
    <n v="213"/>
    <x v="11"/>
    <n v="80"/>
    <n v="70"/>
    <n v="180"/>
    <n v="42"/>
    <n v="159"/>
    <n v="33"/>
    <n v="34"/>
    <n v="8"/>
    <x v="1"/>
    <n v="1"/>
    <x v="1"/>
    <n v="0.48826291079812206"/>
  </r>
  <r>
    <x v="8"/>
    <n v="113"/>
    <x v="4"/>
    <x v="1"/>
    <x v="3"/>
    <n v="36"/>
    <s v="Leaves"/>
    <x v="0"/>
    <x v="1"/>
    <n v="159"/>
    <n v="296"/>
    <x v="7"/>
    <n v="100"/>
    <n v="100"/>
    <n v="250"/>
    <n v="58"/>
    <n v="207"/>
    <n v="46"/>
    <n v="59"/>
    <n v="13"/>
    <x v="1"/>
    <n v="1"/>
    <x v="1"/>
    <n v="0.53716216216216217"/>
  </r>
  <r>
    <x v="8"/>
    <n v="228"/>
    <x v="4"/>
    <x v="1"/>
    <x v="3"/>
    <n v="75"/>
    <s v="Leaves"/>
    <x v="1"/>
    <x v="2"/>
    <n v="291"/>
    <n v="567"/>
    <x v="7"/>
    <n v="160"/>
    <n v="140"/>
    <n v="380"/>
    <n v="108"/>
    <n v="411"/>
    <n v="187"/>
    <n v="151"/>
    <n v="68"/>
    <x v="1"/>
    <n v="1"/>
    <x v="1"/>
    <n v="0.51322751322751325"/>
  </r>
  <r>
    <x v="48"/>
    <n v="211"/>
    <x v="4"/>
    <x v="1"/>
    <x v="3"/>
    <n v="59"/>
    <s v="Leaves"/>
    <x v="1"/>
    <x v="11"/>
    <n v="190"/>
    <n v="451"/>
    <x v="7"/>
    <n v="150"/>
    <n v="80"/>
    <n v="300"/>
    <n v="84"/>
    <n v="354"/>
    <n v="151"/>
    <n v="110"/>
    <n v="61"/>
    <x v="1"/>
    <n v="1"/>
    <x v="1"/>
    <n v="0.42128603104212858"/>
  </r>
  <r>
    <x v="12"/>
    <n v="78"/>
    <x v="4"/>
    <x v="1"/>
    <x v="3"/>
    <n v="25"/>
    <s v="Leaves"/>
    <x v="1"/>
    <x v="11"/>
    <n v="92"/>
    <n v="210"/>
    <x v="11"/>
    <n v="50"/>
    <n v="50"/>
    <n v="140"/>
    <n v="57"/>
    <n v="160"/>
    <n v="70"/>
    <n v="42"/>
    <n v="28"/>
    <x v="1"/>
    <n v="1"/>
    <x v="1"/>
    <n v="0.43809523809523809"/>
  </r>
  <r>
    <x v="8"/>
    <n v="245"/>
    <x v="4"/>
    <x v="1"/>
    <x v="3"/>
    <n v="93"/>
    <s v="Leaves"/>
    <x v="1"/>
    <x v="3"/>
    <n v="-505"/>
    <n v="34"/>
    <x v="7"/>
    <n v="180"/>
    <n v="-280"/>
    <n v="0"/>
    <n v="127"/>
    <n v="465"/>
    <n v="34"/>
    <n v="-225"/>
    <n v="65"/>
    <x v="1"/>
    <n v="1"/>
    <x v="1"/>
    <n v="-14.852941176470589"/>
  </r>
  <r>
    <x v="17"/>
    <n v="102"/>
    <x v="4"/>
    <x v="1"/>
    <x v="3"/>
    <n v="31"/>
    <s v="Leaves"/>
    <x v="1"/>
    <x v="3"/>
    <n v="132"/>
    <n v="261"/>
    <x v="11"/>
    <n v="70"/>
    <n v="70"/>
    <n v="170"/>
    <n v="54"/>
    <n v="187"/>
    <n v="91"/>
    <n v="62"/>
    <n v="32"/>
    <x v="1"/>
    <n v="1"/>
    <x v="1"/>
    <n v="0.50574712643678166"/>
  </r>
  <r>
    <x v="138"/>
    <n v="224"/>
    <x v="5"/>
    <x v="0"/>
    <x v="3"/>
    <n v="73"/>
    <s v="Beans"/>
    <x v="3"/>
    <x v="5"/>
    <n v="-221"/>
    <n v="205"/>
    <x v="3"/>
    <n v="260"/>
    <n v="-150"/>
    <n v="220"/>
    <n v="117"/>
    <n v="414"/>
    <n v="-15"/>
    <n v="-71"/>
    <n v="-36"/>
    <x v="1"/>
    <n v="1"/>
    <x v="2"/>
    <n v="-1.0780487804878049"/>
  </r>
  <r>
    <x v="64"/>
    <n v="247"/>
    <x v="5"/>
    <x v="0"/>
    <x v="3"/>
    <n v="81"/>
    <s v="Beans"/>
    <x v="2"/>
    <x v="4"/>
    <n v="321"/>
    <n v="614"/>
    <x v="3"/>
    <n v="240"/>
    <n v="210"/>
    <n v="550"/>
    <n v="113"/>
    <n v="441"/>
    <n v="64"/>
    <n v="111"/>
    <n v="7"/>
    <x v="1"/>
    <n v="1"/>
    <x v="2"/>
    <n v="0.5228013029315961"/>
  </r>
  <r>
    <x v="64"/>
    <n v="127"/>
    <x v="5"/>
    <x v="0"/>
    <x v="3"/>
    <n v="40"/>
    <s v="Beans"/>
    <x v="3"/>
    <x v="6"/>
    <n v="-131"/>
    <n v="109"/>
    <x v="3"/>
    <n v="150"/>
    <n v="-90"/>
    <n v="120"/>
    <n v="63"/>
    <n v="230"/>
    <n v="-11"/>
    <n v="-41"/>
    <n v="-23"/>
    <x v="1"/>
    <n v="1"/>
    <x v="2"/>
    <n v="-1.201834862385321"/>
  </r>
  <r>
    <x v="92"/>
    <n v="279"/>
    <x v="5"/>
    <x v="0"/>
    <x v="3"/>
    <n v="97"/>
    <s v="Beans"/>
    <x v="3"/>
    <x v="7"/>
    <n v="402"/>
    <n v="745"/>
    <x v="3"/>
    <n v="330"/>
    <n v="350"/>
    <n v="830"/>
    <n v="149"/>
    <n v="525"/>
    <n v="-85"/>
    <n v="52"/>
    <n v="-51"/>
    <x v="1"/>
    <n v="1"/>
    <x v="2"/>
    <n v="0.53959731543624156"/>
  </r>
  <r>
    <x v="148"/>
    <n v="250"/>
    <x v="5"/>
    <x v="0"/>
    <x v="3"/>
    <n v="70"/>
    <s v="Beans"/>
    <x v="2"/>
    <x v="9"/>
    <n v="233"/>
    <n v="534"/>
    <x v="3"/>
    <n v="240"/>
    <n v="160"/>
    <n v="480"/>
    <n v="94"/>
    <n v="414"/>
    <n v="54"/>
    <n v="73"/>
    <n v="10"/>
    <x v="1"/>
    <n v="1"/>
    <x v="2"/>
    <n v="0.43632958801498128"/>
  </r>
  <r>
    <x v="92"/>
    <n v="135"/>
    <x v="5"/>
    <x v="0"/>
    <x v="3"/>
    <n v="122"/>
    <s v="Beans"/>
    <x v="2"/>
    <x v="8"/>
    <n v="46"/>
    <n v="343"/>
    <x v="3"/>
    <n v="130"/>
    <n v="40"/>
    <n v="310"/>
    <n v="156"/>
    <n v="413"/>
    <n v="33"/>
    <n v="6"/>
    <n v="5"/>
    <x v="1"/>
    <n v="1"/>
    <x v="2"/>
    <n v="0.13411078717201166"/>
  </r>
  <r>
    <x v="144"/>
    <n v="86"/>
    <x v="5"/>
    <x v="0"/>
    <x v="3"/>
    <n v="24"/>
    <s v="Leaves"/>
    <x v="0"/>
    <x v="10"/>
    <n v="132"/>
    <n v="224"/>
    <x v="3"/>
    <n v="80"/>
    <n v="80"/>
    <n v="190"/>
    <n v="35"/>
    <n v="145"/>
    <n v="34"/>
    <n v="52"/>
    <n v="6"/>
    <x v="1"/>
    <n v="1"/>
    <x v="2"/>
    <n v="0.5892857142857143"/>
  </r>
  <r>
    <x v="141"/>
    <n v="241"/>
    <x v="5"/>
    <x v="0"/>
    <x v="3"/>
    <n v="74"/>
    <s v="Leaves"/>
    <x v="0"/>
    <x v="0"/>
    <n v="279"/>
    <n v="559"/>
    <x v="3"/>
    <n v="220"/>
    <n v="170"/>
    <n v="480"/>
    <n v="96"/>
    <n v="411"/>
    <n v="79"/>
    <n v="109"/>
    <n v="21"/>
    <x v="1"/>
    <n v="1"/>
    <x v="2"/>
    <n v="0.49910554561717352"/>
  </r>
  <r>
    <x v="85"/>
    <n v="123"/>
    <x v="5"/>
    <x v="0"/>
    <x v="3"/>
    <n v="34"/>
    <s v="Leaves"/>
    <x v="1"/>
    <x v="2"/>
    <n v="199"/>
    <n v="322"/>
    <x v="3"/>
    <n v="90"/>
    <n v="110"/>
    <n v="220"/>
    <n v="45"/>
    <n v="202"/>
    <n v="102"/>
    <n v="89"/>
    <n v="33"/>
    <x v="1"/>
    <n v="1"/>
    <x v="2"/>
    <n v="0.61801242236024845"/>
  </r>
  <r>
    <x v="15"/>
    <n v="68"/>
    <x v="5"/>
    <x v="1"/>
    <x v="3"/>
    <n v="25"/>
    <s v="Beans"/>
    <x v="3"/>
    <x v="5"/>
    <n v="39"/>
    <n v="163"/>
    <x v="8"/>
    <n v="80"/>
    <n v="50"/>
    <n v="180"/>
    <n v="59"/>
    <n v="152"/>
    <n v="-17"/>
    <n v="-11"/>
    <n v="-12"/>
    <x v="1"/>
    <n v="1"/>
    <x v="2"/>
    <n v="0.2392638036809816"/>
  </r>
  <r>
    <x v="32"/>
    <n v="105"/>
    <x v="5"/>
    <x v="1"/>
    <x v="3"/>
    <n v="95"/>
    <s v="Beans"/>
    <x v="3"/>
    <x v="5"/>
    <n v="30"/>
    <n v="266"/>
    <x v="14"/>
    <n v="120"/>
    <n v="50"/>
    <n v="290"/>
    <n v="125"/>
    <n v="325"/>
    <n v="-24"/>
    <n v="-20"/>
    <n v="-15"/>
    <x v="1"/>
    <n v="1"/>
    <x v="2"/>
    <n v="0.11278195488721804"/>
  </r>
  <r>
    <x v="17"/>
    <n v="153"/>
    <x v="5"/>
    <x v="1"/>
    <x v="3"/>
    <n v="42"/>
    <s v="Beans"/>
    <x v="2"/>
    <x v="4"/>
    <n v="129"/>
    <n v="326"/>
    <x v="11"/>
    <n v="150"/>
    <n v="80"/>
    <n v="290"/>
    <n v="66"/>
    <n v="261"/>
    <n v="36"/>
    <n v="49"/>
    <n v="3"/>
    <x v="1"/>
    <n v="1"/>
    <x v="2"/>
    <n v="0.39570552147239263"/>
  </r>
  <r>
    <x v="78"/>
    <n v="80"/>
    <x v="5"/>
    <x v="1"/>
    <x v="3"/>
    <n v="24"/>
    <s v="Beans"/>
    <x v="2"/>
    <x v="4"/>
    <n v="76"/>
    <n v="188"/>
    <x v="14"/>
    <n v="70"/>
    <n v="60"/>
    <n v="170"/>
    <n v="45"/>
    <n v="149"/>
    <n v="18"/>
    <n v="16"/>
    <n v="10"/>
    <x v="1"/>
    <n v="1"/>
    <x v="2"/>
    <n v="0.40425531914893614"/>
  </r>
  <r>
    <x v="9"/>
    <n v="63"/>
    <x v="5"/>
    <x v="1"/>
    <x v="3"/>
    <n v="19"/>
    <s v="Beans"/>
    <x v="3"/>
    <x v="6"/>
    <n v="53"/>
    <n v="148"/>
    <x v="8"/>
    <n v="70"/>
    <n v="50"/>
    <n v="160"/>
    <n v="40"/>
    <n v="122"/>
    <n v="-12"/>
    <n v="3"/>
    <n v="-7"/>
    <x v="1"/>
    <n v="1"/>
    <x v="2"/>
    <n v="0.35810810810810811"/>
  </r>
  <r>
    <x v="78"/>
    <n v="72"/>
    <x v="5"/>
    <x v="1"/>
    <x v="3"/>
    <n v="23"/>
    <s v="Beans"/>
    <x v="3"/>
    <x v="7"/>
    <n v="86"/>
    <n v="188"/>
    <x v="14"/>
    <n v="80"/>
    <n v="80"/>
    <n v="200"/>
    <n v="46"/>
    <n v="141"/>
    <n v="-12"/>
    <n v="6"/>
    <n v="-8"/>
    <x v="1"/>
    <n v="1"/>
    <x v="2"/>
    <n v="0.45744680851063829"/>
  </r>
  <r>
    <x v="8"/>
    <n v="16"/>
    <x v="5"/>
    <x v="1"/>
    <x v="3"/>
    <n v="4"/>
    <s v="Beans"/>
    <x v="2"/>
    <x v="8"/>
    <n v="15"/>
    <n v="44"/>
    <x v="7"/>
    <n v="10"/>
    <n v="10"/>
    <n v="30"/>
    <n v="15"/>
    <n v="35"/>
    <n v="14"/>
    <n v="5"/>
    <n v="6"/>
    <x v="1"/>
    <n v="1"/>
    <x v="2"/>
    <n v="0.34090909090909088"/>
  </r>
  <r>
    <x v="9"/>
    <n v="94"/>
    <x v="5"/>
    <x v="1"/>
    <x v="3"/>
    <n v="31"/>
    <s v="Beans"/>
    <x v="2"/>
    <x v="8"/>
    <n v="114"/>
    <n v="228"/>
    <x v="8"/>
    <n v="90"/>
    <n v="70"/>
    <n v="200"/>
    <n v="43"/>
    <n v="168"/>
    <n v="28"/>
    <n v="44"/>
    <n v="4"/>
    <x v="1"/>
    <n v="1"/>
    <x v="2"/>
    <n v="0.5"/>
  </r>
  <r>
    <x v="48"/>
    <n v="135"/>
    <x v="5"/>
    <x v="1"/>
    <x v="3"/>
    <n v="122"/>
    <s v="Leaves"/>
    <x v="0"/>
    <x v="10"/>
    <n v="47"/>
    <n v="343"/>
    <x v="7"/>
    <n v="120"/>
    <n v="30"/>
    <n v="290"/>
    <n v="155"/>
    <n v="412"/>
    <n v="53"/>
    <n v="17"/>
    <n v="15"/>
    <x v="1"/>
    <n v="1"/>
    <x v="2"/>
    <n v="0.13702623906705538"/>
  </r>
  <r>
    <x v="56"/>
    <n v="115"/>
    <x v="5"/>
    <x v="1"/>
    <x v="3"/>
    <n v="37"/>
    <s v="Leaves"/>
    <x v="0"/>
    <x v="10"/>
    <n v="156"/>
    <n v="308"/>
    <x v="14"/>
    <n v="100"/>
    <n v="110"/>
    <n v="260"/>
    <n v="69"/>
    <n v="221"/>
    <n v="48"/>
    <n v="46"/>
    <n v="15"/>
    <x v="1"/>
    <n v="1"/>
    <x v="2"/>
    <n v="0.50649350649350644"/>
  </r>
  <r>
    <x v="48"/>
    <n v="224"/>
    <x v="5"/>
    <x v="1"/>
    <x v="3"/>
    <n v="73"/>
    <s v="Leaves"/>
    <x v="0"/>
    <x v="0"/>
    <n v="288"/>
    <n v="569"/>
    <x v="7"/>
    <n v="210"/>
    <n v="170"/>
    <n v="490"/>
    <n v="116"/>
    <n v="413"/>
    <n v="79"/>
    <n v="118"/>
    <n v="14"/>
    <x v="1"/>
    <n v="1"/>
    <x v="2"/>
    <n v="0.5061511423550088"/>
  </r>
  <r>
    <x v="12"/>
    <n v="81"/>
    <x v="5"/>
    <x v="1"/>
    <x v="3"/>
    <n v="26"/>
    <s v="Leaves"/>
    <x v="0"/>
    <x v="0"/>
    <n v="98"/>
    <n v="197"/>
    <x v="11"/>
    <n v="70"/>
    <n v="70"/>
    <n v="170"/>
    <n v="38"/>
    <n v="145"/>
    <n v="27"/>
    <n v="28"/>
    <n v="11"/>
    <x v="1"/>
    <n v="1"/>
    <x v="2"/>
    <n v="0.49746192893401014"/>
  </r>
  <r>
    <x v="8"/>
    <n v="127"/>
    <x v="5"/>
    <x v="1"/>
    <x v="3"/>
    <n v="40"/>
    <s v="Leaves"/>
    <x v="0"/>
    <x v="1"/>
    <n v="181"/>
    <n v="332"/>
    <x v="7"/>
    <n v="120"/>
    <n v="120"/>
    <n v="290"/>
    <n v="63"/>
    <n v="230"/>
    <n v="42"/>
    <n v="61"/>
    <n v="7"/>
    <x v="1"/>
    <n v="1"/>
    <x v="2"/>
    <n v="0.54518072289156627"/>
  </r>
  <r>
    <x v="8"/>
    <n v="247"/>
    <x v="5"/>
    <x v="1"/>
    <x v="3"/>
    <n v="81"/>
    <s v="Leaves"/>
    <x v="1"/>
    <x v="2"/>
    <n v="319"/>
    <n v="614"/>
    <x v="7"/>
    <n v="180"/>
    <n v="150"/>
    <n v="420"/>
    <n v="114"/>
    <n v="442"/>
    <n v="194"/>
    <n v="169"/>
    <n v="67"/>
    <x v="1"/>
    <n v="1"/>
    <x v="2"/>
    <n v="0.51954397394136809"/>
  </r>
  <r>
    <x v="8"/>
    <n v="250"/>
    <x v="5"/>
    <x v="1"/>
    <x v="3"/>
    <n v="70"/>
    <s v="Leaves"/>
    <x v="1"/>
    <x v="11"/>
    <n v="233"/>
    <n v="534"/>
    <x v="7"/>
    <n v="180"/>
    <n v="100"/>
    <n v="360"/>
    <n v="94"/>
    <n v="414"/>
    <n v="174"/>
    <n v="133"/>
    <n v="70"/>
    <x v="1"/>
    <n v="1"/>
    <x v="2"/>
    <n v="0.43632958801498128"/>
  </r>
  <r>
    <x v="17"/>
    <n v="88"/>
    <x v="5"/>
    <x v="1"/>
    <x v="3"/>
    <n v="29"/>
    <s v="Leaves"/>
    <x v="1"/>
    <x v="11"/>
    <n v="108"/>
    <n v="236"/>
    <x v="11"/>
    <n v="60"/>
    <n v="60"/>
    <n v="160"/>
    <n v="60"/>
    <n v="177"/>
    <n v="76"/>
    <n v="48"/>
    <n v="28"/>
    <x v="1"/>
    <n v="1"/>
    <x v="2"/>
    <n v="0.4576271186440678"/>
  </r>
  <r>
    <x v="8"/>
    <n v="294"/>
    <x v="5"/>
    <x v="1"/>
    <x v="3"/>
    <n v="111"/>
    <s v="Leaves"/>
    <x v="1"/>
    <x v="3"/>
    <n v="-605"/>
    <n v="33"/>
    <x v="7"/>
    <n v="210"/>
    <n v="-320"/>
    <n v="0"/>
    <n v="145"/>
    <n v="550"/>
    <n v="33"/>
    <n v="-285"/>
    <n v="84"/>
    <x v="1"/>
    <n v="1"/>
    <x v="2"/>
    <n v="-18.333333333333332"/>
  </r>
  <r>
    <x v="12"/>
    <n v="134"/>
    <x v="5"/>
    <x v="1"/>
    <x v="3"/>
    <n v="41"/>
    <s v="Leaves"/>
    <x v="1"/>
    <x v="3"/>
    <n v="180"/>
    <n v="341"/>
    <x v="11"/>
    <n v="90"/>
    <n v="100"/>
    <n v="230"/>
    <n v="65"/>
    <n v="240"/>
    <n v="111"/>
    <n v="80"/>
    <n v="44"/>
    <x v="1"/>
    <n v="1"/>
    <x v="2"/>
    <n v="0.52785923753665687"/>
  </r>
  <r>
    <x v="9"/>
    <n v="20"/>
    <x v="5"/>
    <x v="1"/>
    <x v="3"/>
    <n v="7"/>
    <s v="Leaves"/>
    <x v="1"/>
    <x v="3"/>
    <n v="-22"/>
    <n v="48"/>
    <x v="8"/>
    <n v="10"/>
    <n v="0"/>
    <n v="30"/>
    <n v="40"/>
    <n v="67"/>
    <n v="18"/>
    <n v="-22"/>
    <n v="10"/>
    <x v="1"/>
    <n v="1"/>
    <x v="2"/>
    <n v="-0.458333333333333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5E1960-8E59-477E-A787-8F44DAE0FA81}"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3" rowHeaderCaption="Products">
  <location ref="J28:L41" firstHeaderRow="0" firstDataRow="1" firstDataCol="1"/>
  <pivotFields count="27">
    <pivotField showAll="0"/>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axis="axisRow" showAll="0" sortType="ascending">
      <items count="14">
        <item x="6"/>
        <item x="9"/>
        <item x="8"/>
        <item x="10"/>
        <item x="7"/>
        <item x="2"/>
        <item x="4"/>
        <item x="5"/>
        <item x="11"/>
        <item x="3"/>
        <item x="0"/>
        <item x="1"/>
        <item x="12"/>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dataField="1"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8"/>
  </rowFields>
  <rowItems count="13">
    <i>
      <x v="12"/>
    </i>
    <i>
      <x/>
    </i>
    <i>
      <x v="11"/>
    </i>
    <i>
      <x v="9"/>
    </i>
    <i>
      <x v="1"/>
    </i>
    <i>
      <x v="7"/>
    </i>
    <i>
      <x v="8"/>
    </i>
    <i>
      <x v="5"/>
    </i>
    <i>
      <x v="6"/>
    </i>
    <i>
      <x v="3"/>
    </i>
    <i>
      <x v="2"/>
    </i>
    <i>
      <x v="10"/>
    </i>
    <i>
      <x v="4"/>
    </i>
  </rowItems>
  <colFields count="1">
    <field x="-2"/>
  </colFields>
  <colItems count="2">
    <i>
      <x/>
    </i>
    <i i="1">
      <x v="1"/>
    </i>
  </colItems>
  <dataFields count="2">
    <dataField name="Product Sales" fld="10" baseField="0" baseItem="0"/>
    <dataField name="Product Expenses" fld="16" baseField="0" baseItem="0"/>
  </dataFields>
  <chartFormats count="5">
    <chartFormat chart="17" format="0" series="1">
      <pivotArea type="data" outline="0" fieldPosition="0">
        <references count="1">
          <reference field="4294967294" count="1" selected="0">
            <x v="1"/>
          </reference>
        </references>
      </pivotArea>
    </chartFormat>
    <chartFormat chart="23" format="2" series="1">
      <pivotArea type="data" outline="0" fieldPosition="0">
        <references count="1">
          <reference field="4294967294" count="1" selected="0">
            <x v="1"/>
          </reference>
        </references>
      </pivotArea>
    </chartFormat>
    <chartFormat chart="17" format="3"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35"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9DFE44-2AA1-495F-AB52-94B4DBDD3F6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Date">
  <location ref="F4:H11" firstHeaderRow="0" firstDataRow="1" firstDataCol="1"/>
  <pivotFields count="27">
    <pivotField showAll="0"/>
    <pivotField dataField="1" showAll="0"/>
    <pivotField axis="axisRow"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dataField="1"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Total Profit" fld="9" baseField="0" baseItem="0"/>
    <dataField name="Total COGS" fld="1" baseField="0" baseItem="0"/>
  </dataFields>
  <chartFormats count="7">
    <chartFormat chart="11"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3" format="3" series="1">
      <pivotArea type="data" outline="0" fieldPosition="0">
        <references count="1">
          <reference field="4294967294" count="1" selected="0">
            <x v="1"/>
          </reference>
        </references>
      </pivotArea>
    </chartFormat>
    <chartFormat chart="13" format="4">
      <pivotArea type="data" outline="0" fieldPosition="0">
        <references count="2">
          <reference field="4294967294" count="1" selected="0">
            <x v="0"/>
          </reference>
          <reference field="2" count="1" selected="0">
            <x v="0"/>
          </reference>
        </references>
      </pivotArea>
    </chartFormat>
    <chartFormat chart="13" format="5">
      <pivotArea type="data" outline="0" fieldPosition="0">
        <references count="2">
          <reference field="4294967294" count="1" selected="0">
            <x v="1"/>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8175DC-566C-480D-A3B6-EEE438716261}"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rowHeaderCaption="Product Type">
  <location ref="J4:K8" firstHeaderRow="1" firstDataRow="1" firstDataCol="1"/>
  <pivotFields count="27">
    <pivotField dataField="1" showAll="0">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axis="axisRow"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7"/>
  </rowFields>
  <rowItems count="4">
    <i>
      <x/>
    </i>
    <i>
      <x v="1"/>
    </i>
    <i>
      <x v="2"/>
    </i>
    <i>
      <x v="3"/>
    </i>
  </rowItems>
  <colItems count="1">
    <i/>
  </colItems>
  <dataFields count="1">
    <dataField name="Count of Store id" fld="0" subtotal="count" showDataAs="percentOfTotal" baseField="7" baseItem="0" numFmtId="9"/>
  </dataFields>
  <chartFormats count="11">
    <chartFormat chart="18" format="0" series="1">
      <pivotArea type="data" outline="0" fieldPosition="0">
        <references count="1">
          <reference field="4294967294" count="1" selected="0">
            <x v="0"/>
          </reference>
        </references>
      </pivotArea>
    </chartFormat>
    <chartFormat chart="18" format="1">
      <pivotArea type="data" outline="0" fieldPosition="0">
        <references count="2">
          <reference field="4294967294" count="1" selected="0">
            <x v="0"/>
          </reference>
          <reference field="7" count="1" selected="0">
            <x v="0"/>
          </reference>
        </references>
      </pivotArea>
    </chartFormat>
    <chartFormat chart="18" format="2">
      <pivotArea type="data" outline="0" fieldPosition="0">
        <references count="2">
          <reference field="4294967294" count="1" selected="0">
            <x v="0"/>
          </reference>
          <reference field="7" count="1" selected="0">
            <x v="3"/>
          </reference>
        </references>
      </pivotArea>
    </chartFormat>
    <chartFormat chart="18" format="3">
      <pivotArea type="data" outline="0" fieldPosition="0">
        <references count="2">
          <reference field="4294967294" count="1" selected="0">
            <x v="0"/>
          </reference>
          <reference field="7" count="1" selected="0">
            <x v="2"/>
          </reference>
        </references>
      </pivotArea>
    </chartFormat>
    <chartFormat chart="18" format="4">
      <pivotArea type="data" outline="0" fieldPosition="0">
        <references count="2">
          <reference field="4294967294" count="1" selected="0">
            <x v="0"/>
          </reference>
          <reference field="7" count="1" selected="0">
            <x v="1"/>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7" count="1" selected="0">
            <x v="0"/>
          </reference>
        </references>
      </pivotArea>
    </chartFormat>
    <chartFormat chart="21" format="12">
      <pivotArea type="data" outline="0" fieldPosition="0">
        <references count="2">
          <reference field="4294967294" count="1" selected="0">
            <x v="0"/>
          </reference>
          <reference field="7" count="1" selected="0">
            <x v="1"/>
          </reference>
        </references>
      </pivotArea>
    </chartFormat>
    <chartFormat chart="21" format="13">
      <pivotArea type="data" outline="0" fieldPosition="0">
        <references count="2">
          <reference field="4294967294" count="1" selected="0">
            <x v="0"/>
          </reference>
          <reference field="7" count="1" selected="0">
            <x v="2"/>
          </reference>
        </references>
      </pivotArea>
    </chartFormat>
    <chartFormat chart="21" format="14">
      <pivotArea type="data" outline="0" fieldPosition="0">
        <references count="2">
          <reference field="4294967294" count="1" selected="0">
            <x v="0"/>
          </reference>
          <reference field="7" count="1" selected="0">
            <x v="3"/>
          </reference>
        </references>
      </pivotArea>
    </chartFormat>
    <chartFormat chart="21" format="1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959CFB-1975-4E0F-B11C-C4FAAE83ECF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Date">
  <location ref="B4:D11" firstHeaderRow="0" firstDataRow="1" firstDataCol="1"/>
  <pivotFields count="27">
    <pivotField showAll="0"/>
    <pivotField showAll="0"/>
    <pivotField axis="axisRow"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dataField="1"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dataField="1"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Fields count="1">
    <field x="-2"/>
  </colFields>
  <colItems count="2">
    <i>
      <x/>
    </i>
    <i i="1">
      <x v="1"/>
    </i>
  </colItems>
  <dataFields count="2">
    <dataField name="Total Sales" fld="10" baseField="0" baseItem="0"/>
    <dataField name="Total Expense" fld="16" baseField="0" baseItem="0"/>
  </dataFields>
  <chartFormats count="1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6" format="6">
      <pivotArea type="data" outline="0" fieldPosition="0">
        <references count="2">
          <reference field="4294967294" count="1" selected="0">
            <x v="1"/>
          </reference>
          <reference field="2" count="1" selected="0">
            <x v="0"/>
          </reference>
        </references>
      </pivotArea>
    </chartFormat>
    <chartFormat chart="16" format="7">
      <pivotArea type="data" outline="0" fieldPosition="0">
        <references count="2">
          <reference field="4294967294" count="1" selected="0">
            <x v="1"/>
          </reference>
          <reference field="2" count="1" selected="0">
            <x v="2"/>
          </reference>
        </references>
      </pivotArea>
    </chartFormat>
    <chartFormat chart="16" format="8">
      <pivotArea type="data" outline="0" fieldPosition="0">
        <references count="2">
          <reference field="4294967294" count="1" selected="0">
            <x v="1"/>
          </reference>
          <reference field="2" count="1" selected="0">
            <x v="3"/>
          </reference>
        </references>
      </pivotArea>
    </chartFormat>
    <chartFormat chart="16" format="9">
      <pivotArea type="data" outline="0" fieldPosition="0">
        <references count="2">
          <reference field="4294967294" count="1" selected="0">
            <x v="1"/>
          </reference>
          <reference field="2" count="1" selected="0">
            <x v="5"/>
          </reference>
        </references>
      </pivotArea>
    </chartFormat>
    <chartFormat chart="16" format="10">
      <pivotArea type="data" outline="0" fieldPosition="0">
        <references count="2">
          <reference field="4294967294" count="1" selected="0">
            <x v="0"/>
          </reference>
          <reference field="2" count="1" selected="0">
            <x v="5"/>
          </reference>
        </references>
      </pivotArea>
    </chartFormat>
    <chartFormat chart="16" format="11">
      <pivotArea type="data" outline="0" fieldPosition="0">
        <references count="2">
          <reference field="4294967294" count="1" selected="0">
            <x v="0"/>
          </reference>
          <reference field="2" count="1" selected="0">
            <x v="2"/>
          </reference>
        </references>
      </pivotArea>
    </chartFormat>
    <chartFormat chart="16" format="12">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7A29AA-9968-4333-BD65-9D169B83066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rowHeaderCaption="Market">
  <location ref="E28:F33" firstHeaderRow="1" firstDataRow="1" firstDataCol="1"/>
  <pivotFields count="27">
    <pivotField showAll="0"/>
    <pivotField showAll="0"/>
    <pivotField numFmtId="14" showAll="0">
      <items count="7">
        <item x="0"/>
        <item x="1"/>
        <item x="2"/>
        <item x="3"/>
        <item x="4"/>
        <item x="5"/>
        <item t="default"/>
      </items>
    </pivotField>
    <pivotField showAll="0">
      <items count="3">
        <item x="0"/>
        <item x="1"/>
        <item t="default"/>
      </items>
    </pivotField>
    <pivotField axis="axisRow" showAll="0">
      <items count="5">
        <item x="0"/>
        <item x="2"/>
        <item x="1"/>
        <item x="3"/>
        <item t="default"/>
      </items>
    </pivotField>
    <pivotField showAll="0"/>
    <pivotField showAll="0"/>
    <pivotField showAll="0">
      <items count="5">
        <item x="3"/>
        <item x="2"/>
        <item x="0"/>
        <item x="1"/>
        <item t="default"/>
      </items>
    </pivotField>
    <pivotField showAll="0"/>
    <pivotField dataField="1"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5">
    <i>
      <x/>
    </i>
    <i>
      <x v="1"/>
    </i>
    <i>
      <x v="2"/>
    </i>
    <i>
      <x v="3"/>
    </i>
    <i t="grand">
      <x/>
    </i>
  </rowItems>
  <colItems count="1">
    <i/>
  </colItems>
  <dataFields count="1">
    <dataField name="Sum of Profit" fld="9" showDataAs="percentOfTotal" baseField="0" baseItem="0" numFmtId="9"/>
  </dataFields>
  <formats count="2">
    <format dxfId="274">
      <pivotArea collapsedLevelsAreSubtotals="1" fieldPosition="0">
        <references count="1">
          <reference field="4" count="1">
            <x v="0"/>
          </reference>
        </references>
      </pivotArea>
    </format>
    <format dxfId="273">
      <pivotArea outline="0" fieldPosition="0">
        <references count="1">
          <reference field="4294967294" count="1">
            <x v="0"/>
          </reference>
        </references>
      </pivotArea>
    </format>
  </formats>
  <chartFormats count="15">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4" count="1" selected="0">
            <x v="0"/>
          </reference>
        </references>
      </pivotArea>
    </chartFormat>
    <chartFormat chart="31" format="2">
      <pivotArea type="data" outline="0" fieldPosition="0">
        <references count="2">
          <reference field="4294967294" count="1" selected="0">
            <x v="0"/>
          </reference>
          <reference field="4" count="1" selected="0">
            <x v="1"/>
          </reference>
        </references>
      </pivotArea>
    </chartFormat>
    <chartFormat chart="31" format="3">
      <pivotArea type="data" outline="0" fieldPosition="0">
        <references count="2">
          <reference field="4294967294" count="1" selected="0">
            <x v="0"/>
          </reference>
          <reference field="4" count="1" selected="0">
            <x v="2"/>
          </reference>
        </references>
      </pivotArea>
    </chartFormat>
    <chartFormat chart="31" format="4">
      <pivotArea type="data" outline="0" fieldPosition="0">
        <references count="2">
          <reference field="4294967294" count="1" selected="0">
            <x v="0"/>
          </reference>
          <reference field="4" count="1" selected="0">
            <x v="3"/>
          </reference>
        </references>
      </pivotArea>
    </chartFormat>
    <chartFormat chart="34" format="10" series="1">
      <pivotArea type="data" outline="0" fieldPosition="0">
        <references count="1">
          <reference field="4294967294" count="1" selected="0">
            <x v="0"/>
          </reference>
        </references>
      </pivotArea>
    </chartFormat>
    <chartFormat chart="34" format="11">
      <pivotArea type="data" outline="0" fieldPosition="0">
        <references count="2">
          <reference field="4294967294" count="1" selected="0">
            <x v="0"/>
          </reference>
          <reference field="4" count="1" selected="0">
            <x v="0"/>
          </reference>
        </references>
      </pivotArea>
    </chartFormat>
    <chartFormat chart="34" format="12">
      <pivotArea type="data" outline="0" fieldPosition="0">
        <references count="2">
          <reference field="4294967294" count="1" selected="0">
            <x v="0"/>
          </reference>
          <reference field="4" count="1" selected="0">
            <x v="1"/>
          </reference>
        </references>
      </pivotArea>
    </chartFormat>
    <chartFormat chart="34" format="13">
      <pivotArea type="data" outline="0" fieldPosition="0">
        <references count="2">
          <reference field="4294967294" count="1" selected="0">
            <x v="0"/>
          </reference>
          <reference field="4" count="1" selected="0">
            <x v="2"/>
          </reference>
        </references>
      </pivotArea>
    </chartFormat>
    <chartFormat chart="34" format="14">
      <pivotArea type="data" outline="0" fieldPosition="0">
        <references count="2">
          <reference field="4294967294" count="1" selected="0">
            <x v="0"/>
          </reference>
          <reference field="4" count="1" selected="0">
            <x v="3"/>
          </reference>
        </references>
      </pivotArea>
    </chartFormat>
    <chartFormat chart="39" format="15" series="1">
      <pivotArea type="data" outline="0" fieldPosition="0">
        <references count="1">
          <reference field="4294967294" count="1" selected="0">
            <x v="0"/>
          </reference>
        </references>
      </pivotArea>
    </chartFormat>
    <chartFormat chart="39" format="16">
      <pivotArea type="data" outline="0" fieldPosition="0">
        <references count="2">
          <reference field="4294967294" count="1" selected="0">
            <x v="0"/>
          </reference>
          <reference field="4" count="1" selected="0">
            <x v="0"/>
          </reference>
        </references>
      </pivotArea>
    </chartFormat>
    <chartFormat chart="39" format="17">
      <pivotArea type="data" outline="0" fieldPosition="0">
        <references count="2">
          <reference field="4294967294" count="1" selected="0">
            <x v="0"/>
          </reference>
          <reference field="4" count="1" selected="0">
            <x v="1"/>
          </reference>
        </references>
      </pivotArea>
    </chartFormat>
    <chartFormat chart="39" format="18">
      <pivotArea type="data" outline="0" fieldPosition="0">
        <references count="2">
          <reference field="4294967294" count="1" selected="0">
            <x v="0"/>
          </reference>
          <reference field="4" count="1" selected="0">
            <x v="2"/>
          </reference>
        </references>
      </pivotArea>
    </chartFormat>
    <chartFormat chart="39" format="19">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BD20B2-EA7B-47A0-9878-95661D9AE660}"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4" rowHeaderCaption="Products">
  <location ref="N28:P41" firstHeaderRow="0" firstDataRow="1" firstDataCol="1"/>
  <pivotFields count="27">
    <pivotField showAll="0"/>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axis="axisRow" showAll="0" sortType="ascending">
      <items count="14">
        <item x="6"/>
        <item x="9"/>
        <item x="8"/>
        <item x="10"/>
        <item x="7"/>
        <item x="2"/>
        <item x="4"/>
        <item x="5"/>
        <item x="11"/>
        <item x="3"/>
        <item x="0"/>
        <item x="1"/>
        <item x="12"/>
        <item t="default"/>
      </items>
      <autoSortScope>
        <pivotArea dataOnly="0" outline="0" fieldPosition="0">
          <references count="1">
            <reference field="4294967294" count="1" selected="0">
              <x v="0"/>
            </reference>
          </references>
        </pivotArea>
      </autoSortScope>
    </pivotField>
    <pivotField dataField="1" showAll="0"/>
    <pivotField dataField="1"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8"/>
  </rowFields>
  <rowItems count="13">
    <i>
      <x v="12"/>
    </i>
    <i>
      <x/>
    </i>
    <i>
      <x v="11"/>
    </i>
    <i>
      <x v="9"/>
    </i>
    <i>
      <x v="1"/>
    </i>
    <i>
      <x v="7"/>
    </i>
    <i>
      <x v="8"/>
    </i>
    <i>
      <x v="5"/>
    </i>
    <i>
      <x v="6"/>
    </i>
    <i>
      <x v="3"/>
    </i>
    <i>
      <x v="2"/>
    </i>
    <i>
      <x v="10"/>
    </i>
    <i>
      <x v="4"/>
    </i>
  </rowItems>
  <colFields count="1">
    <field x="-2"/>
  </colFields>
  <colItems count="2">
    <i>
      <x/>
    </i>
    <i i="1">
      <x v="1"/>
    </i>
  </colItems>
  <dataFields count="2">
    <dataField name="Product Sales" fld="10" baseField="0" baseItem="0"/>
    <dataField name="Product Profit" fld="9" baseField="0" baseItem="0"/>
  </dataFields>
  <chartFormats count="6">
    <chartFormat chart="17" format="3" series="1">
      <pivotArea type="data" outline="0" fieldPosition="0">
        <references count="1">
          <reference field="4294967294" count="1" selected="0">
            <x v="0"/>
          </reference>
        </references>
      </pivotArea>
    </chartFormat>
    <chartFormat chart="35" format="6" series="1">
      <pivotArea type="data" outline="0" fieldPosition="0">
        <references count="1">
          <reference field="4294967294" count="1" selected="0">
            <x v="0"/>
          </reference>
        </references>
      </pivotArea>
    </chartFormat>
    <chartFormat chart="59" format="0" series="1">
      <pivotArea type="data" outline="0" fieldPosition="0">
        <references count="1">
          <reference field="4294967294" count="1" selected="0">
            <x v="0"/>
          </reference>
        </references>
      </pivotArea>
    </chartFormat>
    <chartFormat chart="59" format="1" series="1">
      <pivotArea type="data" outline="0" fieldPosition="0">
        <references count="1">
          <reference field="4294967294" count="1" selected="0">
            <x v="1"/>
          </reference>
        </references>
      </pivotArea>
    </chartFormat>
    <chartFormat chart="63" format="4" series="1">
      <pivotArea type="data" outline="0" fieldPosition="0">
        <references count="1">
          <reference field="4294967294" count="1" selected="0">
            <x v="0"/>
          </reference>
        </references>
      </pivotArea>
    </chartFormat>
    <chartFormat chart="6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0388D8-6F7A-4DAD-9B90-7EEC0D6D89B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rowHeaderCaption="Market">
  <location ref="D48:E53" firstHeaderRow="1" firstDataRow="1" firstDataCol="1"/>
  <pivotFields count="27">
    <pivotField showAll="0"/>
    <pivotField dataField="1" showAll="0"/>
    <pivotField numFmtId="14" showAll="0">
      <items count="7">
        <item x="0"/>
        <item x="1"/>
        <item x="2"/>
        <item x="3"/>
        <item x="4"/>
        <item x="5"/>
        <item t="default"/>
      </items>
    </pivotField>
    <pivotField showAll="0">
      <items count="3">
        <item x="0"/>
        <item x="1"/>
        <item t="default"/>
      </items>
    </pivotField>
    <pivotField axis="axisRow"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5">
    <i>
      <x/>
    </i>
    <i>
      <x v="1"/>
    </i>
    <i>
      <x v="2"/>
    </i>
    <i>
      <x v="3"/>
    </i>
    <i t="grand">
      <x/>
    </i>
  </rowItems>
  <colItems count="1">
    <i/>
  </colItems>
  <dataFields count="1">
    <dataField name="Sum of Cogs" fld="1" showDataAs="percentOfTotal" baseField="0" baseItem="0" numFmtId="10"/>
  </dataFields>
  <formats count="2">
    <format dxfId="276">
      <pivotArea collapsedLevelsAreSubtotals="1" fieldPosition="0">
        <references count="1">
          <reference field="4" count="1">
            <x v="0"/>
          </reference>
        </references>
      </pivotArea>
    </format>
    <format dxfId="275">
      <pivotArea collapsedLevelsAreSubtotals="1" fieldPosition="0">
        <references count="1">
          <reference field="4" count="3">
            <x v="1"/>
            <x v="2"/>
            <x v="3"/>
          </reference>
        </references>
      </pivotArea>
    </format>
  </formats>
  <chartFormats count="10">
    <chartFormat chart="44" format="0" series="1">
      <pivotArea type="data" outline="0" fieldPosition="0">
        <references count="1">
          <reference field="4294967294" count="1" selected="0">
            <x v="0"/>
          </reference>
        </references>
      </pivotArea>
    </chartFormat>
    <chartFormat chart="46" format="6" series="1">
      <pivotArea type="data" outline="0" fieldPosition="0">
        <references count="1">
          <reference field="4294967294" count="1" selected="0">
            <x v="0"/>
          </reference>
        </references>
      </pivotArea>
    </chartFormat>
    <chartFormat chart="46" format="7">
      <pivotArea type="data" outline="0" fieldPosition="0">
        <references count="2">
          <reference field="4294967294" count="1" selected="0">
            <x v="0"/>
          </reference>
          <reference field="4" count="1" selected="0">
            <x v="0"/>
          </reference>
        </references>
      </pivotArea>
    </chartFormat>
    <chartFormat chart="46" format="8">
      <pivotArea type="data" outline="0" fieldPosition="0">
        <references count="2">
          <reference field="4294967294" count="1" selected="0">
            <x v="0"/>
          </reference>
          <reference field="4" count="1" selected="0">
            <x v="1"/>
          </reference>
        </references>
      </pivotArea>
    </chartFormat>
    <chartFormat chart="46" format="9">
      <pivotArea type="data" outline="0" fieldPosition="0">
        <references count="2">
          <reference field="4294967294" count="1" selected="0">
            <x v="0"/>
          </reference>
          <reference field="4" count="1" selected="0">
            <x v="2"/>
          </reference>
        </references>
      </pivotArea>
    </chartFormat>
    <chartFormat chart="46" format="10">
      <pivotArea type="data" outline="0" fieldPosition="0">
        <references count="2">
          <reference field="4294967294" count="1" selected="0">
            <x v="0"/>
          </reference>
          <reference field="4" count="1" selected="0">
            <x v="3"/>
          </reference>
        </references>
      </pivotArea>
    </chartFormat>
    <chartFormat chart="44" format="1">
      <pivotArea type="data" outline="0" fieldPosition="0">
        <references count="2">
          <reference field="4294967294" count="1" selected="0">
            <x v="0"/>
          </reference>
          <reference field="4" count="1" selected="0">
            <x v="0"/>
          </reference>
        </references>
      </pivotArea>
    </chartFormat>
    <chartFormat chart="44" format="2">
      <pivotArea type="data" outline="0" fieldPosition="0">
        <references count="2">
          <reference field="4294967294" count="1" selected="0">
            <x v="0"/>
          </reference>
          <reference field="4" count="1" selected="0">
            <x v="1"/>
          </reference>
        </references>
      </pivotArea>
    </chartFormat>
    <chartFormat chart="44" format="3">
      <pivotArea type="data" outline="0" fieldPosition="0">
        <references count="2">
          <reference field="4294967294" count="1" selected="0">
            <x v="0"/>
          </reference>
          <reference field="4" count="1" selected="0">
            <x v="2"/>
          </reference>
        </references>
      </pivotArea>
    </chartFormat>
    <chartFormat chart="44"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9E562C-D327-4256-9B8B-F5E6BCE2AC50}"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States">
  <location ref="X5:Y25" firstHeaderRow="1" firstDataRow="1" firstDataCol="1"/>
  <pivotFields count="27">
    <pivotField showAll="0"/>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items count="14">
        <item x="6"/>
        <item x="9"/>
        <item x="8"/>
        <item x="10"/>
        <item x="7"/>
        <item x="2"/>
        <item x="4"/>
        <item x="5"/>
        <item x="11"/>
        <item x="3"/>
        <item x="0"/>
        <item x="1"/>
        <item x="12"/>
        <item t="default"/>
      </items>
    </pivotField>
    <pivotField showAll="0"/>
    <pivotField showAll="0"/>
    <pivotField axis="axisRow"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dataField="1"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1"/>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Average Profit Margin" fld="23" subtotal="average" baseField="11" baseItem="0" numFmtId="166"/>
  </dataFields>
  <formats count="26">
    <format dxfId="302">
      <pivotArea type="all" dataOnly="0" outline="0" fieldPosition="0"/>
    </format>
    <format dxfId="301">
      <pivotArea outline="0" collapsedLevelsAreSubtotals="1" fieldPosition="0"/>
    </format>
    <format dxfId="300">
      <pivotArea field="11" type="button" dataOnly="0" labelOnly="1" outline="0" axis="axisRow" fieldPosition="0"/>
    </format>
    <format dxfId="299">
      <pivotArea dataOnly="0" labelOnly="1" fieldPosition="0">
        <references count="1">
          <reference field="11" count="0"/>
        </references>
      </pivotArea>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field="11" type="button" dataOnly="0" labelOnly="1" outline="0" axis="axisRow" fieldPosition="0"/>
    </format>
    <format dxfId="294">
      <pivotArea dataOnly="0" labelOnly="1" fieldPosition="0">
        <references count="1">
          <reference field="11" count="0"/>
        </references>
      </pivotArea>
    </format>
    <format dxfId="293">
      <pivotArea dataOnly="0" labelOnly="1" outline="0" axis="axisValues" fieldPosition="0"/>
    </format>
    <format dxfId="292">
      <pivotArea field="11" type="button" dataOnly="0" labelOnly="1" outline="0" axis="axisRow" fieldPosition="0"/>
    </format>
    <format dxfId="291">
      <pivotArea dataOnly="0" labelOnly="1" outline="0" axis="axisValues" fieldPosition="0"/>
    </format>
    <format dxfId="290">
      <pivotArea field="11" type="button" dataOnly="0" labelOnly="1" outline="0" axis="axisRow" fieldPosition="0"/>
    </format>
    <format dxfId="289">
      <pivotArea dataOnly="0" labelOnly="1" outline="0" axis="axisValues" fieldPosition="0"/>
    </format>
    <format dxfId="288">
      <pivotArea outline="0" collapsedLevelsAreSubtotals="1" fieldPosition="0"/>
    </format>
    <format dxfId="287">
      <pivotArea dataOnly="0" labelOnly="1" fieldPosition="0">
        <references count="1">
          <reference field="11" count="0"/>
        </references>
      </pivotArea>
    </format>
    <format dxfId="286">
      <pivotArea type="all" dataOnly="0" outline="0" fieldPosition="0"/>
    </format>
    <format dxfId="285">
      <pivotArea outline="0" collapsedLevelsAreSubtotals="1" fieldPosition="0"/>
    </format>
    <format dxfId="284">
      <pivotArea field="11" type="button" dataOnly="0" labelOnly="1" outline="0" axis="axisRow" fieldPosition="0"/>
    </format>
    <format dxfId="283">
      <pivotArea dataOnly="0" labelOnly="1" fieldPosition="0">
        <references count="1">
          <reference field="11" count="0"/>
        </references>
      </pivotArea>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field="11" type="button" dataOnly="0" labelOnly="1" outline="0" axis="axisRow" fieldPosition="0"/>
    </format>
    <format dxfId="278">
      <pivotArea dataOnly="0" labelOnly="1" fieldPosition="0">
        <references count="1">
          <reference field="11" count="0"/>
        </references>
      </pivotArea>
    </format>
    <format dxfId="277">
      <pivotArea dataOnly="0" labelOnly="1" outline="0" axis="axisValues"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E75AA0D-351E-4A71-9C95-FED0A523CA2F}"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rowHeaderCaption="Store id">
  <location ref="S6:S155" firstHeaderRow="1" firstDataRow="1" firstDataCol="1"/>
  <pivotFields count="27">
    <pivotField axis="axisRow" showAll="0">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C9E97E-DF56-4C71-942F-926C1F770E3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rowHeaderCaption="Market">
  <location ref="B28:C33" firstHeaderRow="1" firstDataRow="1" firstDataCol="1"/>
  <pivotFields count="27">
    <pivotField showAll="0"/>
    <pivotField showAll="0"/>
    <pivotField numFmtId="14" showAll="0">
      <items count="7">
        <item x="0"/>
        <item x="1"/>
        <item x="2"/>
        <item x="3"/>
        <item x="4"/>
        <item x="5"/>
        <item t="default"/>
      </items>
    </pivotField>
    <pivotField showAll="0">
      <items count="3">
        <item x="0"/>
        <item x="1"/>
        <item t="default"/>
      </items>
    </pivotField>
    <pivotField axis="axisRow" showAll="0">
      <items count="5">
        <item x="0"/>
        <item x="2"/>
        <item x="1"/>
        <item x="3"/>
        <item t="default"/>
      </items>
    </pivotField>
    <pivotField showAll="0"/>
    <pivotField showAll="0"/>
    <pivotField showAll="0">
      <items count="5">
        <item x="3"/>
        <item x="2"/>
        <item x="0"/>
        <item x="1"/>
        <item t="default"/>
      </items>
    </pivotField>
    <pivotField showAll="0"/>
    <pivotField showAll="0"/>
    <pivotField dataField="1"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5">
    <i>
      <x/>
    </i>
    <i>
      <x v="1"/>
    </i>
    <i>
      <x v="2"/>
    </i>
    <i>
      <x v="3"/>
    </i>
    <i t="grand">
      <x/>
    </i>
  </rowItems>
  <colItems count="1">
    <i/>
  </colItems>
  <dataFields count="1">
    <dataField name="% of Sales" fld="10" showDataAs="percentOfTotal" baseField="0" baseItem="0" numFmtId="9"/>
  </dataFields>
  <chartFormats count="19">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4" count="1" selected="0">
            <x v="0"/>
          </reference>
        </references>
      </pivotArea>
    </chartFormat>
    <chartFormat chart="23" format="2">
      <pivotArea type="data" outline="0" fieldPosition="0">
        <references count="2">
          <reference field="4294967294" count="1" selected="0">
            <x v="0"/>
          </reference>
          <reference field="4" count="1" selected="0">
            <x v="2"/>
          </reference>
        </references>
      </pivotArea>
    </chartFormat>
    <chartFormat chart="23" format="3">
      <pivotArea type="data" outline="0" fieldPosition="0">
        <references count="2">
          <reference field="4294967294" count="1" selected="0">
            <x v="0"/>
          </reference>
          <reference field="4" count="1" selected="0">
            <x v="1"/>
          </reference>
        </references>
      </pivotArea>
    </chartFormat>
    <chartFormat chart="23" format="4">
      <pivotArea type="data" outline="0" fieldPosition="0">
        <references count="2">
          <reference field="4294967294" count="1" selected="0">
            <x v="0"/>
          </reference>
          <reference field="4" count="1" selected="0">
            <x v="3"/>
          </reference>
        </references>
      </pivotArea>
    </chartFormat>
    <chartFormat chart="29" format="10" series="1">
      <pivotArea type="data" outline="0" fieldPosition="0">
        <references count="1">
          <reference field="4294967294" count="1" selected="0">
            <x v="0"/>
          </reference>
        </references>
      </pivotArea>
    </chartFormat>
    <chartFormat chart="29" format="11">
      <pivotArea type="data" outline="0" fieldPosition="0">
        <references count="2">
          <reference field="4294967294" count="1" selected="0">
            <x v="0"/>
          </reference>
          <reference field="4" count="1" selected="0">
            <x v="0"/>
          </reference>
        </references>
      </pivotArea>
    </chartFormat>
    <chartFormat chart="29" format="12">
      <pivotArea type="data" outline="0" fieldPosition="0">
        <references count="2">
          <reference field="4294967294" count="1" selected="0">
            <x v="0"/>
          </reference>
          <reference field="4" count="1" selected="0">
            <x v="1"/>
          </reference>
        </references>
      </pivotArea>
    </chartFormat>
    <chartFormat chart="29" format="13">
      <pivotArea type="data" outline="0" fieldPosition="0">
        <references count="2">
          <reference field="4294967294" count="1" selected="0">
            <x v="0"/>
          </reference>
          <reference field="4" count="1" selected="0">
            <x v="2"/>
          </reference>
        </references>
      </pivotArea>
    </chartFormat>
    <chartFormat chart="29" format="14">
      <pivotArea type="data" outline="0" fieldPosition="0">
        <references count="2">
          <reference field="4294967294" count="1" selected="0">
            <x v="0"/>
          </reference>
          <reference field="4" count="1" selected="0">
            <x v="3"/>
          </reference>
        </references>
      </pivotArea>
    </chartFormat>
    <chartFormat chart="34" format="5" series="1">
      <pivotArea type="data" outline="0" fieldPosition="0">
        <references count="1">
          <reference field="4294967294" count="1" selected="0">
            <x v="0"/>
          </reference>
        </references>
      </pivotArea>
    </chartFormat>
    <chartFormat chart="34" format="6">
      <pivotArea type="data" outline="0" fieldPosition="0">
        <references count="2">
          <reference field="4294967294" count="1" selected="0">
            <x v="0"/>
          </reference>
          <reference field="4" count="1" selected="0">
            <x v="0"/>
          </reference>
        </references>
      </pivotArea>
    </chartFormat>
    <chartFormat chart="34" format="7">
      <pivotArea type="data" outline="0" fieldPosition="0">
        <references count="2">
          <reference field="4294967294" count="1" selected="0">
            <x v="0"/>
          </reference>
          <reference field="4" count="1" selected="0">
            <x v="1"/>
          </reference>
        </references>
      </pivotArea>
    </chartFormat>
    <chartFormat chart="34" format="8">
      <pivotArea type="data" outline="0" fieldPosition="0">
        <references count="2">
          <reference field="4294967294" count="1" selected="0">
            <x v="0"/>
          </reference>
          <reference field="4" count="1" selected="0">
            <x v="2"/>
          </reference>
        </references>
      </pivotArea>
    </chartFormat>
    <chartFormat chart="34" format="9">
      <pivotArea type="data" outline="0" fieldPosition="0">
        <references count="2">
          <reference field="4294967294" count="1" selected="0">
            <x v="0"/>
          </reference>
          <reference field="4" count="1" selected="0">
            <x v="3"/>
          </reference>
        </references>
      </pivotArea>
    </chartFormat>
    <chartFormat chart="35" format="15" series="1">
      <pivotArea type="data" outline="0" fieldPosition="0">
        <references count="1">
          <reference field="4294967294" count="1" selected="0">
            <x v="0"/>
          </reference>
        </references>
      </pivotArea>
    </chartFormat>
    <chartFormat chart="35" format="16">
      <pivotArea type="data" outline="0" fieldPosition="0">
        <references count="2">
          <reference field="4294967294" count="1" selected="0">
            <x v="0"/>
          </reference>
          <reference field="4" count="1" selected="0">
            <x v="0"/>
          </reference>
        </references>
      </pivotArea>
    </chartFormat>
    <chartFormat chart="35" format="17">
      <pivotArea type="data" outline="0" fieldPosition="0">
        <references count="2">
          <reference field="4294967294" count="1" selected="0">
            <x v="0"/>
          </reference>
          <reference field="4" count="1" selected="0">
            <x v="1"/>
          </reference>
        </references>
      </pivotArea>
    </chartFormat>
    <chartFormat chart="35" format="1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A99F6DF-CBC8-4662-BAE4-B6EA815644EF}"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Products">
  <location ref="M4:M17" firstHeaderRow="1" firstDataRow="1" firstDataCol="1"/>
  <pivotFields count="27">
    <pivotField showAll="0"/>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axis="axisRow" showAll="0">
      <items count="14">
        <item x="6"/>
        <item x="9"/>
        <item x="8"/>
        <item x="10"/>
        <item x="7"/>
        <item x="2"/>
        <item x="4"/>
        <item x="5"/>
        <item x="11"/>
        <item x="3"/>
        <item x="0"/>
        <item x="1"/>
        <item x="12"/>
        <item t="default"/>
      </items>
    </pivotField>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8"/>
  </rowFields>
  <rowItems count="13">
    <i>
      <x/>
    </i>
    <i>
      <x v="1"/>
    </i>
    <i>
      <x v="2"/>
    </i>
    <i>
      <x v="3"/>
    </i>
    <i>
      <x v="4"/>
    </i>
    <i>
      <x v="5"/>
    </i>
    <i>
      <x v="6"/>
    </i>
    <i>
      <x v="7"/>
    </i>
    <i>
      <x v="8"/>
    </i>
    <i>
      <x v="9"/>
    </i>
    <i>
      <x v="10"/>
    </i>
    <i>
      <x v="11"/>
    </i>
    <i>
      <x v="1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23CA484-4C87-4BE6-8575-405E6774DD89}"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ore ids">
  <location ref="L4:M14" firstHeaderRow="1" firstDataRow="1" firstDataCol="1"/>
  <pivotFields count="27">
    <pivotField axis="axisRow" showAll="0" measureFilter="1" sortType="a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0">
    <i>
      <x v="119"/>
    </i>
    <i>
      <x v="107"/>
    </i>
    <i>
      <x v="20"/>
    </i>
    <i>
      <x v="137"/>
    </i>
    <i>
      <x v="48"/>
    </i>
    <i>
      <x v="81"/>
    </i>
    <i>
      <x v="9"/>
    </i>
    <i>
      <x v="70"/>
    </i>
    <i>
      <x v="92"/>
    </i>
    <i>
      <x v="142"/>
    </i>
  </rowItems>
  <colItems count="1">
    <i/>
  </colItems>
  <dataFields count="1">
    <dataField name="Actual Sales vs Target" fld="17" baseField="0" baseItem="0"/>
  </dataFields>
  <formats count="15">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10">
            <x v="9"/>
            <x v="20"/>
            <x v="48"/>
            <x v="70"/>
            <x v="81"/>
            <x v="92"/>
            <x v="107"/>
            <x v="119"/>
            <x v="137"/>
            <x v="142"/>
          </reference>
        </references>
      </pivotArea>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field="0" type="button" dataOnly="0" labelOnly="1" outline="0" axis="axisRow" fieldPosition="0"/>
    </format>
    <format dxfId="33">
      <pivotArea dataOnly="0" labelOnly="1" fieldPosition="0">
        <references count="1">
          <reference field="0" count="10">
            <x v="9"/>
            <x v="20"/>
            <x v="48"/>
            <x v="70"/>
            <x v="81"/>
            <x v="92"/>
            <x v="107"/>
            <x v="119"/>
            <x v="137"/>
            <x v="142"/>
          </reference>
        </references>
      </pivotArea>
    </format>
    <format dxfId="32">
      <pivotArea dataOnly="0" labelOnly="1" outline="0" axis="axisValues" fieldPosition="0"/>
    </format>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10">
            <x v="9"/>
            <x v="20"/>
            <x v="50"/>
            <x v="70"/>
            <x v="81"/>
            <x v="92"/>
            <x v="116"/>
            <x v="137"/>
            <x v="140"/>
            <x v="142"/>
          </reference>
        </references>
      </pivotArea>
    </format>
    <format dxfId="27">
      <pivotArea dataOnly="0" labelOnly="1" outline="0" axis="axisValues" fieldPosition="0"/>
    </format>
  </formats>
  <pivotTableStyleInfo name="PivotStyleLight20"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CB30F99-9B30-4B36-8EF2-83E9E06B307C}"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ore ids">
  <location ref="L158:M308" firstHeaderRow="1" firstDataRow="1" firstDataCol="1"/>
  <pivotFields count="27">
    <pivotField axis="axisRow" showAll="0">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t="grand">
      <x/>
    </i>
  </rowItems>
  <colItems count="1">
    <i/>
  </colItems>
  <dataFields count="1">
    <dataField name="Sum of COGS VS Target COGS" fld="19"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FDB9D0-ADC5-4F50-8EA5-E4D964367714}"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ore ids">
  <location ref="O159:P169" firstHeaderRow="1" firstDataRow="1" firstDataCol="1"/>
  <pivotFields count="27">
    <pivotField axis="axisRow" showAll="0" measureFilter="1" sortType="de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0">
    <i>
      <x v="109"/>
    </i>
    <i>
      <x v="91"/>
    </i>
    <i>
      <x v="49"/>
    </i>
    <i>
      <x v="74"/>
    </i>
    <i>
      <x v="145"/>
    </i>
    <i>
      <x v="85"/>
    </i>
    <i>
      <x v="55"/>
    </i>
    <i>
      <x v="69"/>
    </i>
    <i>
      <x v="61"/>
    </i>
    <i>
      <x v="37"/>
    </i>
  </rowItems>
  <colItems count="1">
    <i/>
  </colItems>
  <dataFields count="1">
    <dataField name="Actual COGS VS Target" fld="19" baseField="0" baseItem="0"/>
  </dataFields>
  <formats count="9">
    <format dxfId="50">
      <pivotArea collapsedLevelsAreSubtotals="1" fieldPosition="0">
        <references count="1">
          <reference field="0" count="10">
            <x v="37"/>
            <x v="49"/>
            <x v="55"/>
            <x v="61"/>
            <x v="69"/>
            <x v="74"/>
            <x v="85"/>
            <x v="91"/>
            <x v="109"/>
            <x v="145"/>
          </reference>
        </references>
      </pivotArea>
    </format>
    <format dxfId="49">
      <pivotArea field="0" type="button" dataOnly="0" labelOnly="1" outline="0" axis="axisRow" fieldPosition="0"/>
    </format>
    <format dxfId="48">
      <pivotArea dataOnly="0" labelOnly="1" fieldPosition="0">
        <references count="1">
          <reference field="0" count="10">
            <x v="37"/>
            <x v="49"/>
            <x v="55"/>
            <x v="61"/>
            <x v="69"/>
            <x v="74"/>
            <x v="85"/>
            <x v="91"/>
            <x v="109"/>
            <x v="145"/>
          </reference>
        </references>
      </pivotArea>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0" type="button" dataOnly="0" labelOnly="1" outline="0" axis="axisRow" fieldPosition="0"/>
    </format>
    <format dxfId="43">
      <pivotArea dataOnly="0" labelOnly="1" fieldPosition="0">
        <references count="1">
          <reference field="0" count="10">
            <x v="1"/>
            <x v="49"/>
            <x v="68"/>
            <x v="69"/>
            <x v="74"/>
            <x v="85"/>
            <x v="91"/>
            <x v="109"/>
            <x v="122"/>
            <x v="145"/>
          </reference>
        </references>
      </pivotArea>
    </format>
    <format dxfId="42">
      <pivotArea dataOnly="0" labelOnly="1" outline="0" axis="axisValues" fieldPosition="0"/>
    </format>
  </formats>
  <pivotTableStyleInfo name="PivotStyleLight20"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D633D04-C408-4EBE-9BBD-76FC3427A0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ore ids">
  <location ref="B4:C154" firstHeaderRow="1" firstDataRow="1" firstDataCol="1"/>
  <pivotFields count="27">
    <pivotField axis="axisRow" showAll="0">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t="grand">
      <x/>
    </i>
  </rowItems>
  <colItems count="1">
    <i/>
  </colItems>
  <dataFields count="1">
    <dataField name="Sum of Sales vs Target" fld="17"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6B0C444-B524-40E0-9199-849501F6CB1A}"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ore ids">
  <location ref="O172:P182" firstHeaderRow="1" firstDataRow="1" firstDataCol="1"/>
  <pivotFields count="27">
    <pivotField axis="axisRow" showAll="0" measureFilter="1" sortType="a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0">
    <i>
      <x v="107"/>
    </i>
    <i>
      <x v="119"/>
    </i>
    <i>
      <x v="20"/>
    </i>
    <i>
      <x v="48"/>
    </i>
    <i>
      <x v="140"/>
    </i>
    <i>
      <x v="137"/>
    </i>
    <i>
      <x v="81"/>
    </i>
    <i>
      <x v="123"/>
    </i>
    <i>
      <x v="129"/>
    </i>
    <i>
      <x v="70"/>
    </i>
  </rowItems>
  <colItems count="1">
    <i/>
  </colItems>
  <dataFields count="1">
    <dataField name="Actual COGS VS Target" fld="19" baseField="0" baseItem="0"/>
  </dataFields>
  <formats count="9">
    <format dxfId="59">
      <pivotArea collapsedLevelsAreSubtotals="1" fieldPosition="0">
        <references count="1">
          <reference field="0" count="10">
            <x v="20"/>
            <x v="48"/>
            <x v="70"/>
            <x v="81"/>
            <x v="107"/>
            <x v="119"/>
            <x v="123"/>
            <x v="129"/>
            <x v="137"/>
            <x v="140"/>
          </reference>
        </references>
      </pivotArea>
    </format>
    <format dxfId="58">
      <pivotArea field="0" type="button" dataOnly="0" labelOnly="1" outline="0" axis="axisRow" fieldPosition="0"/>
    </format>
    <format dxfId="57">
      <pivotArea dataOnly="0" labelOnly="1" fieldPosition="0">
        <references count="1">
          <reference field="0" count="10">
            <x v="20"/>
            <x v="48"/>
            <x v="70"/>
            <x v="81"/>
            <x v="107"/>
            <x v="119"/>
            <x v="123"/>
            <x v="129"/>
            <x v="137"/>
            <x v="140"/>
          </reference>
        </references>
      </pivotArea>
    </format>
    <format dxfId="56">
      <pivotArea dataOnly="0" labelOnly="1" outline="0" axis="axisValues" fieldPosition="0"/>
    </format>
    <format dxfId="55">
      <pivotArea type="all" dataOnly="0" outline="0" fieldPosition="0"/>
    </format>
    <format dxfId="54">
      <pivotArea outline="0" collapsedLevelsAreSubtotals="1" fieldPosition="0"/>
    </format>
    <format dxfId="53">
      <pivotArea field="0" type="button" dataOnly="0" labelOnly="1" outline="0" axis="axisRow" fieldPosition="0"/>
    </format>
    <format dxfId="52">
      <pivotArea dataOnly="0" labelOnly="1" fieldPosition="0">
        <references count="1">
          <reference field="0" count="10">
            <x v="9"/>
            <x v="20"/>
            <x v="50"/>
            <x v="70"/>
            <x v="81"/>
            <x v="116"/>
            <x v="119"/>
            <x v="137"/>
            <x v="140"/>
            <x v="142"/>
          </reference>
        </references>
      </pivotArea>
    </format>
    <format dxfId="51">
      <pivotArea dataOnly="0" labelOnly="1" outline="0" axis="axisValues" fieldPosition="0"/>
    </format>
  </formats>
  <pivotTableStyleInfo name="PivotStyleLight20" showRowHeaders="1" showColHeaders="1" showRowStripes="0" showColStripes="0" showLastColumn="1"/>
  <filters count="1">
    <filter fld="0"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99A5C69-D561-46CE-8576-35908BC3FC88}"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Products">
  <location ref="K37:L50" firstHeaderRow="1" firstDataRow="1" firstDataCol="1"/>
  <pivotFields count="27">
    <pivotField showAll="0">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axis="axisRow" showAll="0">
      <items count="14">
        <item x="6"/>
        <item x="9"/>
        <item x="8"/>
        <item x="10"/>
        <item x="7"/>
        <item x="2"/>
        <item x="4"/>
        <item x="5"/>
        <item x="11"/>
        <item x="3"/>
        <item x="0"/>
        <item x="1"/>
        <item x="12"/>
        <item t="default"/>
      </items>
    </pivotField>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items count="4">
        <item x="0"/>
        <item x="1"/>
        <item x="2"/>
        <item t="default"/>
      </items>
    </pivotField>
    <pivotField dataField="1"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13">
    <i>
      <x/>
    </i>
    <i>
      <x v="1"/>
    </i>
    <i>
      <x v="2"/>
    </i>
    <i>
      <x v="3"/>
    </i>
    <i>
      <x v="4"/>
    </i>
    <i>
      <x v="5"/>
    </i>
    <i>
      <x v="6"/>
    </i>
    <i>
      <x v="7"/>
    </i>
    <i>
      <x v="8"/>
    </i>
    <i>
      <x v="9"/>
    </i>
    <i>
      <x v="10"/>
    </i>
    <i>
      <x v="11"/>
    </i>
    <i>
      <x v="12"/>
    </i>
  </rowItems>
  <colItems count="1">
    <i/>
  </colItems>
  <dataFields count="1">
    <dataField name="Average of Profit Margin" fld="23" subtotal="average" baseField="8" baseItem="2" numFmtId="10"/>
  </dataFields>
  <formats count="64">
    <format dxfId="123">
      <pivotArea type="all" dataOnly="0" outline="0" fieldPosition="0"/>
    </format>
    <format dxfId="122">
      <pivotArea outline="0" collapsedLevelsAreSubtotals="1" fieldPosition="0"/>
    </format>
    <format dxfId="121">
      <pivotArea field="0" type="button" dataOnly="0" labelOnly="1" outline="0"/>
    </format>
    <format dxfId="120">
      <pivotArea dataOnly="0" labelOnly="1" outline="0" axis="axisValues" fieldPosition="0"/>
    </format>
    <format dxfId="119">
      <pivotArea type="all" dataOnly="0" outline="0" fieldPosition="0"/>
    </format>
    <format dxfId="118">
      <pivotArea outline="0" collapsedLevelsAreSubtotals="1" fieldPosition="0"/>
    </format>
    <format dxfId="117">
      <pivotArea field="0" type="button" dataOnly="0" labelOnly="1" outline="0"/>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0" type="button" dataOnly="0" labelOnly="1" outline="0"/>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0" type="button" dataOnly="0" labelOnly="1" outline="0"/>
    </format>
    <format dxfId="108">
      <pivotArea dataOnly="0" labelOnly="1" outline="0" axis="axisValues" fieldPosition="0"/>
    </format>
    <format dxfId="107">
      <pivotArea type="all" dataOnly="0" outline="0" fieldPosition="0"/>
    </format>
    <format dxfId="106">
      <pivotArea outline="0" collapsedLevelsAreSubtotals="1" fieldPosition="0"/>
    </format>
    <format dxfId="105">
      <pivotArea field="0" type="button" dataOnly="0" labelOnly="1" outline="0"/>
    </format>
    <format dxfId="104">
      <pivotArea dataOnly="0" labelOnly="1" outline="0" axis="axisValues" fieldPosition="0"/>
    </format>
    <format dxfId="103">
      <pivotArea type="all" dataOnly="0" outline="0" fieldPosition="0"/>
    </format>
    <format dxfId="102">
      <pivotArea outline="0" collapsedLevelsAreSubtotals="1" fieldPosition="0"/>
    </format>
    <format dxfId="101">
      <pivotArea field="0" type="button" dataOnly="0" labelOnly="1" outline="0"/>
    </format>
    <format dxfId="100">
      <pivotArea dataOnly="0" labelOnly="1" outline="0" axis="axisValues" fieldPosition="0"/>
    </format>
    <format dxfId="99">
      <pivotArea type="all" dataOnly="0" outline="0" fieldPosition="0"/>
    </format>
    <format dxfId="98">
      <pivotArea outline="0" collapsedLevelsAreSubtotals="1" fieldPosition="0"/>
    </format>
    <format dxfId="97">
      <pivotArea field="0" type="button" dataOnly="0" labelOnly="1" outline="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0" type="button" dataOnly="0" labelOnly="1" outline="0"/>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0" type="button" dataOnly="0" labelOnly="1" outline="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0" type="button" dataOnly="0" labelOnly="1" outline="0"/>
    </format>
    <format dxfId="84">
      <pivotArea dataOnly="0" labelOnly="1" outline="0" axis="axisValues" fieldPosition="0"/>
    </format>
    <format dxfId="83">
      <pivotArea type="all" dataOnly="0" outline="0" fieldPosition="0"/>
    </format>
    <format dxfId="82">
      <pivotArea outline="0" collapsedLevelsAreSubtotals="1" fieldPosition="0"/>
    </format>
    <format dxfId="81">
      <pivotArea field="0" type="button" dataOnly="0" labelOnly="1" outline="0"/>
    </format>
    <format dxfId="80">
      <pivotArea dataOnly="0" labelOnly="1" outline="0" axis="axisValues" fieldPosition="0"/>
    </format>
    <format dxfId="79">
      <pivotArea type="all" dataOnly="0" outline="0" fieldPosition="0"/>
    </format>
    <format dxfId="78">
      <pivotArea outline="0" collapsedLevelsAreSubtotals="1" fieldPosition="0"/>
    </format>
    <format dxfId="77">
      <pivotArea field="0" type="button" dataOnly="0" labelOnly="1" outline="0"/>
    </format>
    <format dxfId="76">
      <pivotArea dataOnly="0" labelOnly="1" outline="0" axis="axisValues" fieldPosition="0"/>
    </format>
    <format dxfId="75">
      <pivotArea type="all" dataOnly="0" outline="0" fieldPosition="0"/>
    </format>
    <format dxfId="74">
      <pivotArea outline="0" collapsedLevelsAreSubtotals="1" fieldPosition="0"/>
    </format>
    <format dxfId="73">
      <pivotArea field="8" type="button" dataOnly="0" labelOnly="1" outline="0" axis="axisRow" fieldPosition="0"/>
    </format>
    <format dxfId="72">
      <pivotArea dataOnly="0" labelOnly="1" fieldPosition="0">
        <references count="1">
          <reference field="8" count="0"/>
        </references>
      </pivotArea>
    </format>
    <format dxfId="71">
      <pivotArea type="all" dataOnly="0" outline="0" fieldPosition="0"/>
    </format>
    <format dxfId="70">
      <pivotArea outline="0" collapsedLevelsAreSubtotals="1" fieldPosition="0"/>
    </format>
    <format dxfId="69">
      <pivotArea field="8" type="button" dataOnly="0" labelOnly="1" outline="0" axis="axisRow" fieldPosition="0"/>
    </format>
    <format dxfId="68">
      <pivotArea dataOnly="0" labelOnly="1" fieldPosition="0">
        <references count="1">
          <reference field="8" count="0"/>
        </references>
      </pivotArea>
    </format>
    <format dxfId="67">
      <pivotArea type="all" dataOnly="0" outline="0" fieldPosition="0"/>
    </format>
    <format dxfId="66">
      <pivotArea outline="0" collapsedLevelsAreSubtotals="1" fieldPosition="0"/>
    </format>
    <format dxfId="65">
      <pivotArea field="8" type="button" dataOnly="0" labelOnly="1" outline="0" axis="axisRow" fieldPosition="0"/>
    </format>
    <format dxfId="64">
      <pivotArea dataOnly="0" labelOnly="1" fieldPosition="0">
        <references count="1">
          <reference field="8" count="0"/>
        </references>
      </pivotArea>
    </format>
    <format dxfId="63">
      <pivotArea type="all" dataOnly="0" outline="0" fieldPosition="0"/>
    </format>
    <format dxfId="62">
      <pivotArea outline="0" collapsedLevelsAreSubtotals="1" fieldPosition="0"/>
    </format>
    <format dxfId="61">
      <pivotArea field="8" type="button" dataOnly="0" labelOnly="1" outline="0" axis="axisRow" fieldPosition="0"/>
    </format>
    <format dxfId="60">
      <pivotArea dataOnly="0" labelOnly="1" fieldPosition="0">
        <references count="1">
          <reference field="8" count="0"/>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E8792ED-D365-40C1-BCFD-6CF463FACFD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Products">
  <location ref="H21:K34" firstHeaderRow="0" firstDataRow="1" firstDataCol="1"/>
  <pivotFields count="27">
    <pivotField showAll="0" measureFilter="1" sortType="de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axis="axisRow" showAll="0">
      <items count="14">
        <item x="6"/>
        <item x="9"/>
        <item x="8"/>
        <item x="10"/>
        <item x="7"/>
        <item x="2"/>
        <item x="4"/>
        <item x="5"/>
        <item x="11"/>
        <item x="3"/>
        <item x="0"/>
        <item x="1"/>
        <item x="12"/>
        <item t="default"/>
      </items>
    </pivotField>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dataField="1" showAll="0"/>
    <pivotField dataField="1" showAll="0"/>
    <pivotField dataField="1"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13">
    <i>
      <x/>
    </i>
    <i>
      <x v="1"/>
    </i>
    <i>
      <x v="2"/>
    </i>
    <i>
      <x v="3"/>
    </i>
    <i>
      <x v="4"/>
    </i>
    <i>
      <x v="5"/>
    </i>
    <i>
      <x v="6"/>
    </i>
    <i>
      <x v="7"/>
    </i>
    <i>
      <x v="8"/>
    </i>
    <i>
      <x v="9"/>
    </i>
    <i>
      <x v="10"/>
    </i>
    <i>
      <x v="11"/>
    </i>
    <i>
      <x v="12"/>
    </i>
  </rowItems>
  <colFields count="1">
    <field x="-2"/>
  </colFields>
  <colItems count="3">
    <i>
      <x/>
    </i>
    <i i="1">
      <x v="1"/>
    </i>
    <i i="2">
      <x v="2"/>
    </i>
  </colItems>
  <dataFields count="3">
    <dataField name="Actual Sales vs Target" fld="17" baseField="0" baseItem="0"/>
    <dataField name="Actual Profit vs Target" fld="18" baseField="0" baseItem="0"/>
    <dataField name="Actual COGS VS Target" fld="19" baseField="0" baseItem="0"/>
  </dataFields>
  <formats count="68">
    <format dxfId="191">
      <pivotArea type="all" dataOnly="0" outline="0" fieldPosition="0"/>
    </format>
    <format dxfId="190">
      <pivotArea outline="0" collapsedLevelsAreSubtotals="1" fieldPosition="0"/>
    </format>
    <format dxfId="189">
      <pivotArea field="0" type="button" dataOnly="0" labelOnly="1" outline="0"/>
    </format>
    <format dxfId="188">
      <pivotArea dataOnly="0" labelOnly="1" outline="0" axis="axisValues" fieldPosition="0"/>
    </format>
    <format dxfId="187">
      <pivotArea type="all" dataOnly="0" outline="0" fieldPosition="0"/>
    </format>
    <format dxfId="186">
      <pivotArea outline="0" collapsedLevelsAreSubtotals="1" fieldPosition="0"/>
    </format>
    <format dxfId="185">
      <pivotArea field="0" type="button" dataOnly="0" labelOnly="1" outline="0"/>
    </format>
    <format dxfId="184">
      <pivotArea dataOnly="0" labelOnly="1" outline="0" axis="axisValues" fieldPosition="0"/>
    </format>
    <format dxfId="183">
      <pivotArea type="all" dataOnly="0" outline="0" fieldPosition="0"/>
    </format>
    <format dxfId="182">
      <pivotArea outline="0" collapsedLevelsAreSubtotals="1" fieldPosition="0"/>
    </format>
    <format dxfId="181">
      <pivotArea field="0" type="button" dataOnly="0" labelOnly="1" outline="0"/>
    </format>
    <format dxfId="180">
      <pivotArea dataOnly="0" labelOnly="1" outline="0" axis="axisValues" fieldPosition="0"/>
    </format>
    <format dxfId="179">
      <pivotArea type="all" dataOnly="0" outline="0" fieldPosition="0"/>
    </format>
    <format dxfId="178">
      <pivotArea outline="0" collapsedLevelsAreSubtotals="1" fieldPosition="0"/>
    </format>
    <format dxfId="177">
      <pivotArea field="0" type="button" dataOnly="0" labelOnly="1" outline="0"/>
    </format>
    <format dxfId="176">
      <pivotArea dataOnly="0" labelOnly="1" outline="0" axis="axisValues" fieldPosition="0"/>
    </format>
    <format dxfId="175">
      <pivotArea type="all" dataOnly="0" outline="0" fieldPosition="0"/>
    </format>
    <format dxfId="174">
      <pivotArea outline="0" collapsedLevelsAreSubtotals="1" fieldPosition="0"/>
    </format>
    <format dxfId="173">
      <pivotArea field="0" type="button" dataOnly="0" labelOnly="1" outline="0"/>
    </format>
    <format dxfId="172">
      <pivotArea dataOnly="0" labelOnly="1" outline="0" axis="axisValues" fieldPosition="0"/>
    </format>
    <format dxfId="171">
      <pivotArea type="all" dataOnly="0" outline="0" fieldPosition="0"/>
    </format>
    <format dxfId="170">
      <pivotArea outline="0" collapsedLevelsAreSubtotals="1" fieldPosition="0"/>
    </format>
    <format dxfId="169">
      <pivotArea field="0" type="button" dataOnly="0" labelOnly="1" outline="0"/>
    </format>
    <format dxfId="168">
      <pivotArea dataOnly="0" labelOnly="1" outline="0" axis="axisValues" fieldPosition="0"/>
    </format>
    <format dxfId="167">
      <pivotArea type="all" dataOnly="0" outline="0" fieldPosition="0"/>
    </format>
    <format dxfId="166">
      <pivotArea outline="0" collapsedLevelsAreSubtotals="1" fieldPosition="0"/>
    </format>
    <format dxfId="165">
      <pivotArea field="0" type="button" dataOnly="0" labelOnly="1" outline="0"/>
    </format>
    <format dxfId="164">
      <pivotArea dataOnly="0" labelOnly="1" outline="0" axis="axisValues" fieldPosition="0"/>
    </format>
    <format dxfId="163">
      <pivotArea type="all" dataOnly="0" outline="0" fieldPosition="0"/>
    </format>
    <format dxfId="162">
      <pivotArea outline="0" collapsedLevelsAreSubtotals="1" fieldPosition="0"/>
    </format>
    <format dxfId="161">
      <pivotArea field="0" type="button" dataOnly="0" labelOnly="1" outline="0"/>
    </format>
    <format dxfId="160">
      <pivotArea dataOnly="0" labelOnly="1" outline="0" axis="axisValues" fieldPosition="0"/>
    </format>
    <format dxfId="159">
      <pivotArea type="all" dataOnly="0" outline="0" fieldPosition="0"/>
    </format>
    <format dxfId="158">
      <pivotArea outline="0" collapsedLevelsAreSubtotals="1" fieldPosition="0"/>
    </format>
    <format dxfId="157">
      <pivotArea field="0" type="button" dataOnly="0" labelOnly="1" outline="0"/>
    </format>
    <format dxfId="156">
      <pivotArea dataOnly="0" labelOnly="1" outline="0" axis="axisValues" fieldPosition="0"/>
    </format>
    <format dxfId="155">
      <pivotArea type="all" dataOnly="0" outline="0" fieldPosition="0"/>
    </format>
    <format dxfId="154">
      <pivotArea outline="0" collapsedLevelsAreSubtotals="1" fieldPosition="0"/>
    </format>
    <format dxfId="153">
      <pivotArea field="0" type="button" dataOnly="0" labelOnly="1" outline="0"/>
    </format>
    <format dxfId="152">
      <pivotArea dataOnly="0" labelOnly="1" outline="0" axis="axisValues" fieldPosition="0"/>
    </format>
    <format dxfId="151">
      <pivotArea type="all" dataOnly="0" outline="0" fieldPosition="0"/>
    </format>
    <format dxfId="150">
      <pivotArea outline="0" collapsedLevelsAreSubtotals="1" fieldPosition="0"/>
    </format>
    <format dxfId="149">
      <pivotArea field="0" type="button" dataOnly="0" labelOnly="1" outline="0"/>
    </format>
    <format dxfId="148">
      <pivotArea dataOnly="0" labelOnly="1" outline="0" axis="axisValues" fieldPosition="0"/>
    </format>
    <format dxfId="147">
      <pivotArea type="all" dataOnly="0" outline="0" fieldPosition="0"/>
    </format>
    <format dxfId="146">
      <pivotArea outline="0" collapsedLevelsAreSubtotals="1" fieldPosition="0"/>
    </format>
    <format dxfId="145">
      <pivotArea field="0" type="button" dataOnly="0" labelOnly="1" outline="0"/>
    </format>
    <format dxfId="144">
      <pivotArea dataOnly="0" labelOnly="1" outline="0" axis="axisValues" fieldPosition="0"/>
    </format>
    <format dxfId="143">
      <pivotArea type="all" dataOnly="0" outline="0" fieldPosition="0"/>
    </format>
    <format dxfId="142">
      <pivotArea outline="0" collapsedLevelsAreSubtotals="1" fieldPosition="0"/>
    </format>
    <format dxfId="141">
      <pivotArea field="8" type="button" dataOnly="0" labelOnly="1" outline="0" axis="axisRow" fieldPosition="0"/>
    </format>
    <format dxfId="140">
      <pivotArea dataOnly="0" labelOnly="1" fieldPosition="0">
        <references count="1">
          <reference field="8" count="0"/>
        </references>
      </pivotArea>
    </format>
    <format dxfId="139">
      <pivotArea dataOnly="0" labelOnly="1" outline="0" fieldPosition="0">
        <references count="1">
          <reference field="4294967294" count="2">
            <x v="0"/>
            <x v="1"/>
          </reference>
        </references>
      </pivotArea>
    </format>
    <format dxfId="138">
      <pivotArea type="all" dataOnly="0" outline="0" fieldPosition="0"/>
    </format>
    <format dxfId="137">
      <pivotArea outline="0" collapsedLevelsAreSubtotals="1" fieldPosition="0"/>
    </format>
    <format dxfId="136">
      <pivotArea field="8" type="button" dataOnly="0" labelOnly="1" outline="0" axis="axisRow" fieldPosition="0"/>
    </format>
    <format dxfId="135">
      <pivotArea dataOnly="0" labelOnly="1" fieldPosition="0">
        <references count="1">
          <reference field="8" count="0"/>
        </references>
      </pivotArea>
    </format>
    <format dxfId="134">
      <pivotArea dataOnly="0" labelOnly="1" outline="0" fieldPosition="0">
        <references count="1">
          <reference field="4294967294" count="2">
            <x v="0"/>
            <x v="1"/>
          </reference>
        </references>
      </pivotArea>
    </format>
    <format dxfId="133">
      <pivotArea type="all" dataOnly="0" outline="0" fieldPosition="0"/>
    </format>
    <format dxfId="132">
      <pivotArea outline="0" collapsedLevelsAreSubtotals="1" fieldPosition="0"/>
    </format>
    <format dxfId="131">
      <pivotArea field="8" type="button" dataOnly="0" labelOnly="1" outline="0" axis="axisRow" fieldPosition="0"/>
    </format>
    <format dxfId="130">
      <pivotArea dataOnly="0" labelOnly="1" fieldPosition="0">
        <references count="1">
          <reference field="8" count="0"/>
        </references>
      </pivotArea>
    </format>
    <format dxfId="129">
      <pivotArea dataOnly="0" labelOnly="1" outline="0" fieldPosition="0">
        <references count="1">
          <reference field="4294967294" count="3">
            <x v="0"/>
            <x v="1"/>
            <x v="2"/>
          </reference>
        </references>
      </pivotArea>
    </format>
    <format dxfId="128">
      <pivotArea type="all" dataOnly="0" outline="0" fieldPosition="0"/>
    </format>
    <format dxfId="127">
      <pivotArea outline="0" collapsedLevelsAreSubtotals="1" fieldPosition="0"/>
    </format>
    <format dxfId="126">
      <pivotArea field="8" type="button" dataOnly="0" labelOnly="1" outline="0" axis="axisRow" fieldPosition="0"/>
    </format>
    <format dxfId="125">
      <pivotArea dataOnly="0" labelOnly="1" fieldPosition="0">
        <references count="1">
          <reference field="8" count="0"/>
        </references>
      </pivotArea>
    </format>
    <format dxfId="124">
      <pivotArea dataOnly="0" labelOnly="1" outline="0" fieldPosition="0">
        <references count="1">
          <reference field="4294967294" count="3">
            <x v="0"/>
            <x v="1"/>
            <x v="2"/>
          </reference>
        </references>
      </pivotArea>
    </format>
  </formats>
  <conditionalFormats count="3">
    <conditionalFormat priority="8">
      <pivotAreas count="1">
        <pivotArea type="data" outline="0" collapsedLevelsAreSubtotals="1" fieldPosition="0">
          <references count="1">
            <reference field="4294967294" count="1" selected="0">
              <x v="2"/>
            </reference>
          </references>
        </pivotArea>
      </pivotAreas>
    </conditionalFormat>
    <conditionalFormat priority="9">
      <pivotAreas count="1">
        <pivotArea type="data" outline="0" collapsedLevelsAreSubtotals="1" fieldPosition="0">
          <references count="1">
            <reference field="4294967294" count="1" selected="0">
              <x v="1"/>
            </reference>
          </references>
        </pivotArea>
      </pivotAreas>
    </conditionalFormat>
    <conditionalFormat priority="10">
      <pivotAreas count="1">
        <pivotArea type="data" outline="0" collapsedLevelsAreSubtotals="1" fieldPosition="0">
          <references count="1">
            <reference field="4294967294" count="1" selected="0">
              <x v="0"/>
            </reference>
          </references>
        </pivotArea>
      </pivotAreas>
    </conditionalFormat>
  </conditionalFormats>
  <pivotTableStyleInfo name="PivotStyleLight20"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3F71943-EFF2-4ED1-BDA6-5F90987D74C8}"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Store ids">
  <location ref="H4:I14" firstHeaderRow="1" firstDataRow="1" firstDataCol="1"/>
  <pivotFields count="27">
    <pivotField axis="axisRow" showAll="0" measureFilter="1" sortType="de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0">
    <i>
      <x v="109"/>
    </i>
    <i>
      <x v="91"/>
    </i>
    <i>
      <x v="85"/>
    </i>
    <i>
      <x v="145"/>
    </i>
    <i>
      <x v="49"/>
    </i>
    <i>
      <x v="74"/>
    </i>
    <i>
      <x v="69"/>
    </i>
    <i>
      <x v="37"/>
    </i>
    <i>
      <x v="61"/>
    </i>
    <i>
      <x/>
    </i>
  </rowItems>
  <colItems count="1">
    <i/>
  </colItems>
  <dataFields count="1">
    <dataField name="Actual Sales vs Target" fld="17" baseField="0" baseItem="0"/>
  </dataFields>
  <formats count="60">
    <format dxfId="251">
      <pivotArea type="all" dataOnly="0" outline="0" fieldPosition="0"/>
    </format>
    <format dxfId="250">
      <pivotArea outline="0" collapsedLevelsAreSubtotals="1" fieldPosition="0"/>
    </format>
    <format dxfId="249">
      <pivotArea field="0" type="button" dataOnly="0" labelOnly="1" outline="0" axis="axisRow" fieldPosition="0"/>
    </format>
    <format dxfId="248">
      <pivotArea dataOnly="0" labelOnly="1" fieldPosition="0">
        <references count="1">
          <reference field="0" count="10">
            <x v="0"/>
            <x v="37"/>
            <x v="49"/>
            <x v="61"/>
            <x v="69"/>
            <x v="74"/>
            <x v="85"/>
            <x v="91"/>
            <x v="109"/>
            <x v="145"/>
          </reference>
        </references>
      </pivotArea>
    </format>
    <format dxfId="247">
      <pivotArea dataOnly="0" labelOnly="1" outline="0" axis="axisValues" fieldPosition="0"/>
    </format>
    <format dxfId="246">
      <pivotArea type="all" dataOnly="0" outline="0" fieldPosition="0"/>
    </format>
    <format dxfId="245">
      <pivotArea outline="0" collapsedLevelsAreSubtotals="1" fieldPosition="0"/>
    </format>
    <format dxfId="244">
      <pivotArea field="0" type="button" dataOnly="0" labelOnly="1" outline="0" axis="axisRow" fieldPosition="0"/>
    </format>
    <format dxfId="243">
      <pivotArea dataOnly="0" labelOnly="1" fieldPosition="0">
        <references count="1">
          <reference field="0" count="10">
            <x v="0"/>
            <x v="37"/>
            <x v="49"/>
            <x v="61"/>
            <x v="69"/>
            <x v="74"/>
            <x v="85"/>
            <x v="91"/>
            <x v="109"/>
            <x v="145"/>
          </reference>
        </references>
      </pivotArea>
    </format>
    <format dxfId="242">
      <pivotArea dataOnly="0" labelOnly="1" outline="0" axis="axisValues" fieldPosition="0"/>
    </format>
    <format dxfId="241">
      <pivotArea type="all" dataOnly="0" outline="0" fieldPosition="0"/>
    </format>
    <format dxfId="240">
      <pivotArea outline="0" collapsedLevelsAreSubtotals="1" fieldPosition="0"/>
    </format>
    <format dxfId="239">
      <pivotArea field="0" type="button" dataOnly="0" labelOnly="1" outline="0" axis="axisRow" fieldPosition="0"/>
    </format>
    <format dxfId="238">
      <pivotArea dataOnly="0" labelOnly="1" fieldPosition="0">
        <references count="1">
          <reference field="0" count="10">
            <x v="0"/>
            <x v="37"/>
            <x v="49"/>
            <x v="61"/>
            <x v="69"/>
            <x v="74"/>
            <x v="85"/>
            <x v="91"/>
            <x v="109"/>
            <x v="145"/>
          </reference>
        </references>
      </pivotArea>
    </format>
    <format dxfId="237">
      <pivotArea dataOnly="0" labelOnly="1" outline="0" axis="axisValues" fieldPosition="0"/>
    </format>
    <format dxfId="236">
      <pivotArea type="all" dataOnly="0" outline="0" fieldPosition="0"/>
    </format>
    <format dxfId="235">
      <pivotArea outline="0" collapsedLevelsAreSubtotals="1" fieldPosition="0"/>
    </format>
    <format dxfId="234">
      <pivotArea field="0" type="button" dataOnly="0" labelOnly="1" outline="0" axis="axisRow" fieldPosition="0"/>
    </format>
    <format dxfId="233">
      <pivotArea dataOnly="0" labelOnly="1" fieldPosition="0">
        <references count="1">
          <reference field="0" count="10">
            <x v="0"/>
            <x v="37"/>
            <x v="49"/>
            <x v="61"/>
            <x v="69"/>
            <x v="74"/>
            <x v="85"/>
            <x v="91"/>
            <x v="109"/>
            <x v="145"/>
          </reference>
        </references>
      </pivotArea>
    </format>
    <format dxfId="232">
      <pivotArea dataOnly="0" labelOnly="1" outline="0" axis="axisValues" fieldPosition="0"/>
    </format>
    <format dxfId="231">
      <pivotArea type="all" dataOnly="0" outline="0" fieldPosition="0"/>
    </format>
    <format dxfId="230">
      <pivotArea outline="0" collapsedLevelsAreSubtotals="1" fieldPosition="0"/>
    </format>
    <format dxfId="229">
      <pivotArea field="0" type="button" dataOnly="0" labelOnly="1" outline="0" axis="axisRow" fieldPosition="0"/>
    </format>
    <format dxfId="228">
      <pivotArea dataOnly="0" labelOnly="1" fieldPosition="0">
        <references count="1">
          <reference field="0" count="10">
            <x v="0"/>
            <x v="37"/>
            <x v="49"/>
            <x v="61"/>
            <x v="69"/>
            <x v="74"/>
            <x v="85"/>
            <x v="91"/>
            <x v="109"/>
            <x v="145"/>
          </reference>
        </references>
      </pivotArea>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field="0" type="button" dataOnly="0" labelOnly="1" outline="0" axis="axisRow" fieldPosition="0"/>
    </format>
    <format dxfId="223">
      <pivotArea dataOnly="0" labelOnly="1" fieldPosition="0">
        <references count="1">
          <reference field="0" count="10">
            <x v="0"/>
            <x v="37"/>
            <x v="49"/>
            <x v="61"/>
            <x v="69"/>
            <x v="74"/>
            <x v="85"/>
            <x v="91"/>
            <x v="109"/>
            <x v="145"/>
          </reference>
        </references>
      </pivotArea>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field="0" type="button" dataOnly="0" labelOnly="1" outline="0" axis="axisRow" fieldPosition="0"/>
    </format>
    <format dxfId="218">
      <pivotArea dataOnly="0" labelOnly="1" fieldPosition="0">
        <references count="1">
          <reference field="0" count="10">
            <x v="0"/>
            <x v="37"/>
            <x v="49"/>
            <x v="61"/>
            <x v="69"/>
            <x v="74"/>
            <x v="85"/>
            <x v="91"/>
            <x v="109"/>
            <x v="145"/>
          </reference>
        </references>
      </pivotArea>
    </format>
    <format dxfId="217">
      <pivotArea dataOnly="0" labelOnly="1" outline="0" axis="axisValues" fieldPosition="0"/>
    </format>
    <format dxfId="216">
      <pivotArea type="all" dataOnly="0" outline="0" fieldPosition="0"/>
    </format>
    <format dxfId="215">
      <pivotArea outline="0" collapsedLevelsAreSubtotals="1" fieldPosition="0"/>
    </format>
    <format dxfId="214">
      <pivotArea field="0" type="button" dataOnly="0" labelOnly="1" outline="0" axis="axisRow" fieldPosition="0"/>
    </format>
    <format dxfId="213">
      <pivotArea dataOnly="0" labelOnly="1" fieldPosition="0">
        <references count="1">
          <reference field="0" count="10">
            <x v="0"/>
            <x v="37"/>
            <x v="49"/>
            <x v="61"/>
            <x v="69"/>
            <x v="74"/>
            <x v="85"/>
            <x v="91"/>
            <x v="109"/>
            <x v="145"/>
          </reference>
        </references>
      </pivotArea>
    </format>
    <format dxfId="212">
      <pivotArea dataOnly="0" labelOnly="1" outline="0" axis="axisValues" fieldPosition="0"/>
    </format>
    <format dxfId="211">
      <pivotArea type="all" dataOnly="0" outline="0" fieldPosition="0"/>
    </format>
    <format dxfId="210">
      <pivotArea outline="0" collapsedLevelsAreSubtotals="1" fieldPosition="0"/>
    </format>
    <format dxfId="209">
      <pivotArea field="0" type="button" dataOnly="0" labelOnly="1" outline="0" axis="axisRow" fieldPosition="0"/>
    </format>
    <format dxfId="208">
      <pivotArea dataOnly="0" labelOnly="1" fieldPosition="0">
        <references count="1">
          <reference field="0" count="10">
            <x v="0"/>
            <x v="37"/>
            <x v="49"/>
            <x v="61"/>
            <x v="69"/>
            <x v="74"/>
            <x v="85"/>
            <x v="91"/>
            <x v="109"/>
            <x v="145"/>
          </reference>
        </references>
      </pivotArea>
    </format>
    <format dxfId="207">
      <pivotArea dataOnly="0" labelOnly="1" outline="0" axis="axisValues" fieldPosition="0"/>
    </format>
    <format dxfId="206">
      <pivotArea type="all" dataOnly="0" outline="0" fieldPosition="0"/>
    </format>
    <format dxfId="205">
      <pivotArea outline="0" collapsedLevelsAreSubtotals="1" fieldPosition="0"/>
    </format>
    <format dxfId="204">
      <pivotArea field="0" type="button" dataOnly="0" labelOnly="1" outline="0" axis="axisRow" fieldPosition="0"/>
    </format>
    <format dxfId="203">
      <pivotArea dataOnly="0" labelOnly="1" fieldPosition="0">
        <references count="1">
          <reference field="0" count="10">
            <x v="0"/>
            <x v="37"/>
            <x v="49"/>
            <x v="61"/>
            <x v="69"/>
            <x v="74"/>
            <x v="85"/>
            <x v="91"/>
            <x v="109"/>
            <x v="145"/>
          </reference>
        </references>
      </pivotArea>
    </format>
    <format dxfId="202">
      <pivotArea dataOnly="0" labelOnly="1" outline="0" axis="axisValues" fieldPosition="0"/>
    </format>
    <format dxfId="201">
      <pivotArea type="all" dataOnly="0" outline="0" fieldPosition="0"/>
    </format>
    <format dxfId="200">
      <pivotArea outline="0" collapsedLevelsAreSubtotals="1" fieldPosition="0"/>
    </format>
    <format dxfId="199">
      <pivotArea field="0" type="button" dataOnly="0" labelOnly="1" outline="0" axis="axisRow" fieldPosition="0"/>
    </format>
    <format dxfId="198">
      <pivotArea dataOnly="0" labelOnly="1" fieldPosition="0">
        <references count="1">
          <reference field="0" count="10">
            <x v="0"/>
            <x v="37"/>
            <x v="49"/>
            <x v="61"/>
            <x v="69"/>
            <x v="74"/>
            <x v="85"/>
            <x v="91"/>
            <x v="109"/>
            <x v="145"/>
          </reference>
        </references>
      </pivotArea>
    </format>
    <format dxfId="197">
      <pivotArea dataOnly="0" labelOnly="1" outline="0" axis="axisValues" fieldPosition="0"/>
    </format>
    <format dxfId="196">
      <pivotArea type="all" dataOnly="0" outline="0" fieldPosition="0"/>
    </format>
    <format dxfId="195">
      <pivotArea outline="0" collapsedLevelsAreSubtotals="1" fieldPosition="0"/>
    </format>
    <format dxfId="194">
      <pivotArea field="0" type="button" dataOnly="0" labelOnly="1" outline="0" axis="axisRow" fieldPosition="0"/>
    </format>
    <format dxfId="193">
      <pivotArea dataOnly="0" labelOnly="1" fieldPosition="0">
        <references count="1">
          <reference field="0" count="10">
            <x v="1"/>
            <x v="37"/>
            <x v="68"/>
            <x v="69"/>
            <x v="74"/>
            <x v="85"/>
            <x v="91"/>
            <x v="109"/>
            <x v="122"/>
            <x v="145"/>
          </reference>
        </references>
      </pivotArea>
    </format>
    <format dxfId="192">
      <pivotArea dataOnly="0" labelOnly="1" outline="0" axis="axisValues" fieldPosition="0"/>
    </format>
  </formats>
  <pivotTableStyleInfo name="PivotStyleLight20"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CA6F-2227-4025-B6BE-0B0F55637F8F}"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ore ids">
  <location ref="I158:J168" firstHeaderRow="1" firstDataRow="1" firstDataCol="1"/>
  <pivotFields count="27">
    <pivotField axis="axisRow" showAll="0" measureFilter="1" sortType="a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0">
    <i>
      <x v="49"/>
    </i>
    <i>
      <x v="55"/>
    </i>
    <i>
      <x v="74"/>
    </i>
    <i>
      <x v="17"/>
    </i>
    <i>
      <x v="21"/>
    </i>
    <i>
      <x v="71"/>
    </i>
    <i>
      <x v="81"/>
    </i>
    <i>
      <x v="130"/>
    </i>
    <i>
      <x v="97"/>
    </i>
    <i>
      <x v="116"/>
    </i>
  </rowItems>
  <colItems count="1">
    <i/>
  </colItems>
  <dataFields count="1">
    <dataField name="Actual Profit vs Target" fld="18" baseField="0" baseItem="0"/>
  </dataFields>
  <formats count="10">
    <format dxfId="261">
      <pivotArea type="all" dataOnly="0" outline="0" fieldPosition="0"/>
    </format>
    <format dxfId="260">
      <pivotArea outline="0" collapsedLevelsAreSubtotals="1" fieldPosition="0"/>
    </format>
    <format dxfId="259">
      <pivotArea field="0" type="button" dataOnly="0" labelOnly="1" outline="0" axis="axisRow" fieldPosition="0"/>
    </format>
    <format dxfId="258">
      <pivotArea dataOnly="0" labelOnly="1" fieldPosition="0">
        <references count="1">
          <reference field="0" count="10">
            <x v="17"/>
            <x v="21"/>
            <x v="49"/>
            <x v="55"/>
            <x v="71"/>
            <x v="74"/>
            <x v="81"/>
            <x v="97"/>
            <x v="116"/>
            <x v="130"/>
          </reference>
        </references>
      </pivotArea>
    </format>
    <format dxfId="257">
      <pivotArea dataOnly="0" labelOnly="1" outline="0" axis="axisValues" fieldPosition="0"/>
    </format>
    <format dxfId="256">
      <pivotArea type="all" dataOnly="0" outline="0" fieldPosition="0"/>
    </format>
    <format dxfId="255">
      <pivotArea outline="0" collapsedLevelsAreSubtotals="1" fieldPosition="0"/>
    </format>
    <format dxfId="254">
      <pivotArea field="0" type="button" dataOnly="0" labelOnly="1" outline="0" axis="axisRow" fieldPosition="0"/>
    </format>
    <format dxfId="253">
      <pivotArea dataOnly="0" labelOnly="1" fieldPosition="0">
        <references count="1">
          <reference field="0" count="10">
            <x v="17"/>
            <x v="21"/>
            <x v="49"/>
            <x v="55"/>
            <x v="74"/>
            <x v="81"/>
            <x v="97"/>
            <x v="112"/>
            <x v="116"/>
            <x v="145"/>
          </reference>
        </references>
      </pivotArea>
    </format>
    <format dxfId="252">
      <pivotArea dataOnly="0" labelOnly="1" outline="0" axis="axisValues" fieldPosition="0"/>
    </format>
  </formats>
  <pivotTableStyleInfo name="PivotStyleLight20"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0BC0893-1F7D-4055-A9BF-6B3303DCC8A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ore ids">
  <location ref="B158:C308" firstHeaderRow="1" firstDataRow="1" firstDataCol="1"/>
  <pivotFields count="27">
    <pivotField axis="axisRow" showAll="0">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t="grand">
      <x/>
    </i>
  </rowItems>
  <colItems count="1">
    <i/>
  </colItems>
  <dataFields count="1">
    <dataField name="Sum of Profit vs Target" fld="18"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23DCC2A-C4F9-4560-ABA1-940DB50DE863}"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tore ids">
  <location ref="F158:G168" firstHeaderRow="1" firstDataRow="1" firstDataCol="1"/>
  <pivotFields count="27">
    <pivotField axis="axisRow" showAll="0" measureFilter="1" sortType="descending">
      <items count="150">
        <item x="31"/>
        <item x="32"/>
        <item x="64"/>
        <item x="19"/>
        <item x="132"/>
        <item x="115"/>
        <item x="34"/>
        <item x="96"/>
        <item x="111"/>
        <item x="136"/>
        <item x="29"/>
        <item x="104"/>
        <item x="122"/>
        <item x="56"/>
        <item x="50"/>
        <item x="14"/>
        <item x="121"/>
        <item x="0"/>
        <item x="58"/>
        <item x="103"/>
        <item x="82"/>
        <item x="26"/>
        <item x="123"/>
        <item x="11"/>
        <item x="66"/>
        <item x="88"/>
        <item x="85"/>
        <item x="60"/>
        <item x="87"/>
        <item x="55"/>
        <item x="25"/>
        <item x="129"/>
        <item x="53"/>
        <item x="72"/>
        <item x="78"/>
        <item x="107"/>
        <item x="125"/>
        <item x="47"/>
        <item x="59"/>
        <item x="61"/>
        <item x="2"/>
        <item x="109"/>
        <item x="112"/>
        <item x="145"/>
        <item x="40"/>
        <item x="83"/>
        <item x="16"/>
        <item x="44"/>
        <item x="116"/>
        <item x="9"/>
        <item x="93"/>
        <item x="36"/>
        <item x="42"/>
        <item x="12"/>
        <item x="27"/>
        <item x="39"/>
        <item x="63"/>
        <item x="30"/>
        <item x="45"/>
        <item x="102"/>
        <item x="101"/>
        <item x="74"/>
        <item x="126"/>
        <item x="114"/>
        <item x="92"/>
        <item x="49"/>
        <item x="143"/>
        <item x="35"/>
        <item x="4"/>
        <item x="46"/>
        <item x="98"/>
        <item x="13"/>
        <item x="28"/>
        <item x="118"/>
        <item x="10"/>
        <item x="133"/>
        <item x="94"/>
        <item x="69"/>
        <item x="70"/>
        <item x="137"/>
        <item x="37"/>
        <item x="81"/>
        <item x="89"/>
        <item x="131"/>
        <item x="54"/>
        <item x="77"/>
        <item x="130"/>
        <item x="73"/>
        <item x="95"/>
        <item x="141"/>
        <item x="33"/>
        <item x="48"/>
        <item x="71"/>
        <item x="52"/>
        <item x="5"/>
        <item x="99"/>
        <item x="139"/>
        <item x="65"/>
        <item x="127"/>
        <item x="100"/>
        <item x="23"/>
        <item x="43"/>
        <item x="134"/>
        <item x="113"/>
        <item x="128"/>
        <item x="86"/>
        <item x="105"/>
        <item x="68"/>
        <item x="20"/>
        <item x="8"/>
        <item x="108"/>
        <item x="110"/>
        <item x="15"/>
        <item x="75"/>
        <item x="51"/>
        <item x="91"/>
        <item x="117"/>
        <item x="62"/>
        <item x="119"/>
        <item x="140"/>
        <item x="147"/>
        <item x="97"/>
        <item x="124"/>
        <item x="24"/>
        <item x="3"/>
        <item x="84"/>
        <item x="6"/>
        <item x="76"/>
        <item x="79"/>
        <item x="142"/>
        <item x="106"/>
        <item x="18"/>
        <item x="144"/>
        <item x="135"/>
        <item x="7"/>
        <item x="41"/>
        <item x="146"/>
        <item x="22"/>
        <item x="90"/>
        <item x="148"/>
        <item x="138"/>
        <item x="21"/>
        <item x="57"/>
        <item x="67"/>
        <item x="1"/>
        <item x="17"/>
        <item x="120"/>
        <item x="80"/>
        <item x="38"/>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items count="5">
        <item x="0"/>
        <item x="2"/>
        <item x="1"/>
        <item x="3"/>
        <item t="default"/>
      </items>
    </pivotField>
    <pivotField showAll="0"/>
    <pivotField showAll="0"/>
    <pivotField showAll="0">
      <items count="5">
        <item x="3"/>
        <item x="2"/>
        <item x="0"/>
        <item x="1"/>
        <item t="default"/>
      </items>
    </pivotField>
    <pivotField showAll="0"/>
    <pivotField showAll="0"/>
    <pivotField showAll="0"/>
    <pivotField showAll="0">
      <items count="21">
        <item x="3"/>
        <item x="0"/>
        <item x="5"/>
        <item x="2"/>
        <item x="16"/>
        <item x="4"/>
        <item x="10"/>
        <item x="15"/>
        <item x="12"/>
        <item x="7"/>
        <item x="9"/>
        <item x="17"/>
        <item x="19"/>
        <item x="18"/>
        <item x="6"/>
        <item x="11"/>
        <item x="1"/>
        <item x="8"/>
        <item x="14"/>
        <item x="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pivotField showAll="0">
      <items count="4">
        <item x="0"/>
        <item x="1"/>
        <item x="2"/>
        <item t="default"/>
      </items>
    </pivotField>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10">
    <i>
      <x v="125"/>
    </i>
    <i>
      <x v="85"/>
    </i>
    <i>
      <x v="61"/>
    </i>
    <i>
      <x v="73"/>
    </i>
    <i>
      <x v="109"/>
    </i>
    <i>
      <x v="69"/>
    </i>
    <i>
      <x v="32"/>
    </i>
    <i>
      <x v="93"/>
    </i>
    <i>
      <x v="75"/>
    </i>
    <i>
      <x v="4"/>
    </i>
  </rowItems>
  <colItems count="1">
    <i/>
  </colItems>
  <dataFields count="1">
    <dataField name="Actual Profit vs Target" fld="18" baseField="0" baseItem="0"/>
  </dataFields>
  <formats count="11">
    <format dxfId="272">
      <pivotArea type="all" dataOnly="0" outline="0" fieldPosition="0"/>
    </format>
    <format dxfId="271">
      <pivotArea outline="0" collapsedLevelsAreSubtotals="1" fieldPosition="0"/>
    </format>
    <format dxfId="270">
      <pivotArea field="0" type="button" dataOnly="0" labelOnly="1" outline="0" axis="axisRow" fieldPosition="0"/>
    </format>
    <format dxfId="269">
      <pivotArea dataOnly="0" labelOnly="1" fieldPosition="0">
        <references count="1">
          <reference field="0" count="10">
            <x v="4"/>
            <x v="32"/>
            <x v="61"/>
            <x v="69"/>
            <x v="73"/>
            <x v="75"/>
            <x v="85"/>
            <x v="93"/>
            <x v="109"/>
            <x v="125"/>
          </reference>
        </references>
      </pivotArea>
    </format>
    <format dxfId="268">
      <pivotArea dataOnly="0" labelOnly="1" outline="0" axis="axisValues" fieldPosition="0"/>
    </format>
    <format dxfId="267">
      <pivotArea dataOnly="0" fieldPosition="0">
        <references count="1">
          <reference field="0" count="11">
            <x v="3"/>
            <x v="5"/>
            <x v="32"/>
            <x v="68"/>
            <x v="69"/>
            <x v="75"/>
            <x v="83"/>
            <x v="85"/>
            <x v="87"/>
            <x v="91"/>
            <x v="122"/>
          </reference>
        </references>
      </pivotArea>
    </format>
    <format dxfId="266">
      <pivotArea type="all" dataOnly="0" outline="0" fieldPosition="0"/>
    </format>
    <format dxfId="265">
      <pivotArea outline="0" collapsedLevelsAreSubtotals="1" fieldPosition="0"/>
    </format>
    <format dxfId="264">
      <pivotArea field="0" type="button" dataOnly="0" labelOnly="1" outline="0" axis="axisRow" fieldPosition="0"/>
    </format>
    <format dxfId="263">
      <pivotArea dataOnly="0" labelOnly="1" fieldPosition="0">
        <references count="1">
          <reference field="0" count="11">
            <x v="3"/>
            <x v="5"/>
            <x v="32"/>
            <x v="68"/>
            <x v="69"/>
            <x v="75"/>
            <x v="83"/>
            <x v="85"/>
            <x v="87"/>
            <x v="91"/>
            <x v="122"/>
          </reference>
        </references>
      </pivotArea>
    </format>
    <format dxfId="262">
      <pivotArea dataOnly="0" labelOnly="1" outline="0" axis="axisValues" fieldPosition="0"/>
    </format>
  </formats>
  <pivotTableStyleInfo name="PivotStyleLight20"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652A3BD-AA9B-4855-8598-4FB4B783ED01}" sourceName="Year">
  <pivotTables>
    <pivotTable tabId="3" name="PivotTable1"/>
    <pivotTable tabId="3" name="PivotTable5"/>
    <pivotTable tabId="3" name="PivotTable2"/>
    <pivotTable tabId="4" name="PivotTable1"/>
    <pivotTable tabId="4" name="PivotTable2"/>
    <pivotTable tabId="4" name="PivotTable3"/>
    <pivotTable tabId="3" name="PivotTable3"/>
    <pivotTable tabId="3" name="PivotTable4"/>
    <pivotTable tabId="3" name="PivotTable6"/>
    <pivotTable tabId="3" name="PivotTable7"/>
    <pivotTable tabId="3" name="PivotTable9"/>
    <pivotTable tabId="3" name="PivotTable10"/>
    <pivotTable tabId="4" name="PivotTable11"/>
    <pivotTable tabId="4" name="PivotTable12"/>
    <pivotTable tabId="4" name="PivotTable13"/>
    <pivotTable tabId="4" name="PivotTable14"/>
    <pivotTable tabId="4" name="PivotTable15"/>
    <pivotTable tabId="4" name="PivotTable16"/>
    <pivotTable tabId="4" name="PivotTable4"/>
    <pivotTable tabId="4" name="PivotTable5"/>
    <pivotTable tabId="3" name="PivotTable8"/>
    <pivotTable tabId="3" name="PivotTable11"/>
  </pivotTables>
  <data>
    <tabular pivotCacheId="17318235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0A02F10-468E-401F-8AF5-89C3BDA0C2E5}" sourceName="Month">
  <pivotTables>
    <pivotTable tabId="3" name="PivotTable1"/>
    <pivotTable tabId="3" name="PivotTable5"/>
    <pivotTable tabId="3" name="PivotTable2"/>
    <pivotTable tabId="4" name="PivotTable1"/>
    <pivotTable tabId="4" name="PivotTable2"/>
    <pivotTable tabId="4" name="PivotTable3"/>
    <pivotTable tabId="3" name="PivotTable3"/>
    <pivotTable tabId="3" name="PivotTable4"/>
    <pivotTable tabId="3" name="PivotTable6"/>
    <pivotTable tabId="3" name="PivotTable7"/>
    <pivotTable tabId="3" name="PivotTable9"/>
    <pivotTable tabId="3" name="PivotTable10"/>
    <pivotTable tabId="4" name="PivotTable11"/>
    <pivotTable tabId="4" name="PivotTable12"/>
    <pivotTable tabId="4" name="PivotTable13"/>
    <pivotTable tabId="4" name="PivotTable14"/>
    <pivotTable tabId="4" name="PivotTable15"/>
    <pivotTable tabId="4" name="PivotTable16"/>
    <pivotTable tabId="4" name="PivotTable4"/>
    <pivotTable tabId="4" name="PivotTable5"/>
    <pivotTable tabId="3" name="PivotTable8"/>
    <pivotTable tabId="3" name="PivotTable11"/>
  </pivotTables>
  <data>
    <tabular pivotCacheId="1731823593">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AEF36E81-16A7-4D3E-BE65-16B42AAF75E4}" sourceName="Market">
  <pivotTables>
    <pivotTable tabId="3" name="PivotTable3"/>
    <pivotTable tabId="4" name="PivotTable1"/>
    <pivotTable tabId="4" name="PivotTable2"/>
    <pivotTable tabId="4" name="PivotTable3"/>
    <pivotTable tabId="3" name="PivotTable1"/>
    <pivotTable tabId="3" name="PivotTable2"/>
    <pivotTable tabId="3" name="PivotTable4"/>
    <pivotTable tabId="3" name="PivotTable6"/>
    <pivotTable tabId="3" name="PivotTable7"/>
    <pivotTable tabId="3" name="PivotTable9"/>
    <pivotTable tabId="3" name="PivotTable10"/>
    <pivotTable tabId="4" name="PivotTable11"/>
    <pivotTable tabId="4" name="PivotTable12"/>
    <pivotTable tabId="4" name="PivotTable13"/>
    <pivotTable tabId="4" name="PivotTable14"/>
    <pivotTable tabId="4" name="PivotTable15"/>
    <pivotTable tabId="4" name="PivotTable16"/>
    <pivotTable tabId="4" name="PivotTable4"/>
    <pivotTable tabId="4" name="PivotTable5"/>
    <pivotTable tabId="3" name="PivotTable5"/>
    <pivotTable tabId="3" name="PivotTable8"/>
    <pivotTable tabId="3" name="PivotTable11"/>
  </pivotTables>
  <data>
    <tabular pivotCacheId="1731823593">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98AF85F0-F3E2-4534-B6AB-07135DDC0D6A}" sourceName="Product Type">
  <pivotTables>
    <pivotTable tabId="3" name="PivotTable5"/>
    <pivotTable tabId="4" name="PivotTable1"/>
    <pivotTable tabId="4" name="PivotTable2"/>
    <pivotTable tabId="4" name="PivotTable3"/>
    <pivotTable tabId="3" name="PivotTable1"/>
    <pivotTable tabId="3" name="PivotTable2"/>
    <pivotTable tabId="3" name="PivotTable3"/>
    <pivotTable tabId="3" name="PivotTable4"/>
    <pivotTable tabId="3" name="PivotTable6"/>
    <pivotTable tabId="3" name="PivotTable7"/>
    <pivotTable tabId="3" name="PivotTable9"/>
    <pivotTable tabId="3" name="PivotTable10"/>
    <pivotTable tabId="4" name="PivotTable11"/>
    <pivotTable tabId="4" name="PivotTable12"/>
    <pivotTable tabId="4" name="PivotTable13"/>
    <pivotTable tabId="4" name="PivotTable14"/>
    <pivotTable tabId="4" name="PivotTable15"/>
    <pivotTable tabId="4" name="PivotTable16"/>
    <pivotTable tabId="4" name="PivotTable4"/>
    <pivotTable tabId="4" name="PivotTable5"/>
    <pivotTable tabId="3" name="PivotTable8"/>
    <pivotTable tabId="3" name="PivotTable11"/>
  </pivotTables>
  <data>
    <tabular pivotCacheId="1731823593">
      <items count="4">
        <i x="3" s="1"/>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3C07F72-95F6-4184-B668-FC09B2A5D2DD}" sourceName="State">
  <pivotTables>
    <pivotTable tabId="3" name="PivotTable5"/>
    <pivotTable tabId="4" name="PivotTable1"/>
    <pivotTable tabId="4" name="PivotTable2"/>
    <pivotTable tabId="4" name="PivotTable3"/>
    <pivotTable tabId="3" name="PivotTable1"/>
    <pivotTable tabId="3" name="PivotTable2"/>
    <pivotTable tabId="3" name="PivotTable3"/>
    <pivotTable tabId="3" name="PivotTable4"/>
    <pivotTable tabId="3" name="PivotTable6"/>
    <pivotTable tabId="3" name="PivotTable7"/>
    <pivotTable tabId="3" name="PivotTable9"/>
    <pivotTable tabId="3" name="PivotTable10"/>
    <pivotTable tabId="4" name="PivotTable11"/>
    <pivotTable tabId="4" name="PivotTable12"/>
    <pivotTable tabId="4" name="PivotTable13"/>
    <pivotTable tabId="4" name="PivotTable14"/>
    <pivotTable tabId="4" name="PivotTable15"/>
    <pivotTable tabId="4" name="PivotTable16"/>
    <pivotTable tabId="4" name="PivotTable4"/>
    <pivotTable tabId="4" name="PivotTable5"/>
    <pivotTable tabId="3" name="PivotTable8"/>
    <pivotTable tabId="3" name="PivotTable11"/>
  </pivotTables>
  <data>
    <tabular pivotCacheId="1731823593">
      <items count="20">
        <i x="3" s="1"/>
        <i x="0" s="1"/>
        <i x="5" s="1"/>
        <i x="2" s="1"/>
        <i x="16" s="1"/>
        <i x="4" s="1"/>
        <i x="10" s="1"/>
        <i x="15" s="1"/>
        <i x="12" s="1"/>
        <i x="7" s="1"/>
        <i x="9" s="1"/>
        <i x="17" s="1"/>
        <i x="19" s="1"/>
        <i x="18" s="1"/>
        <i x="6" s="1"/>
        <i x="11" s="1"/>
        <i x="1" s="1"/>
        <i x="8" s="1"/>
        <i x="14"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BEB97C41-1C14-4D65-84E7-1D45863CBB67}" cache="Slicer_Year" caption="Year" columnCount="2" rowHeight="234950"/>
  <slicer name="Month 3" xr10:uid="{EC6BA4B8-0D34-487A-B5A8-D687E2F15798}" cache="Slicer_Month" caption="Month" columnCount="3" rowHeight="234950"/>
  <slicer name="Market 3" xr10:uid="{370EB846-9A86-4EA2-853F-14AD93DF107D}" cache="Slicer_Market" caption="Market" columnCount="2" rowHeight="234950"/>
  <slicer name="Product Type 3" xr10:uid="{3DB69EE8-DCA4-46FE-AA14-2DDF81A43009}" cache="Slicer_Product_Type" caption="Product Type" columnCount="2" rowHeight="234950"/>
  <slicer name="State 3" xr10:uid="{437BAB34-4F9F-4786-B922-06F0B5E12002}" cache="Slicer_State" caption="State" columnCount="2"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825D43AC-87F9-4DAB-AD70-C40901A98CFE}" cache="Slicer_Year" caption="Year" columnCount="2" rowHeight="234950"/>
  <slicer name="Month 2" xr10:uid="{2755F774-4914-44C8-80E9-D57474610899}" cache="Slicer_Month" caption="Month" columnCount="3" rowHeight="234950"/>
  <slicer name="Market 2" xr10:uid="{8750A480-36FE-4AF3-B58F-499A290B027B}" cache="Slicer_Market" caption="Market" columnCount="2" rowHeight="234950"/>
  <slicer name="Product Type 2" xr10:uid="{89CDC3E5-B88D-4730-A795-46E31C5F2642}" cache="Slicer_Product_Type" caption="Product Type" columnCount="2" rowHeight="234950"/>
  <slicer name="State 2" xr10:uid="{06307FF8-A66B-4DDB-B221-0AF03538F4C1}" cache="Slicer_State" caption="State" columnCount="2" rowHeight="27432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BD1574E3-C4BF-4607-8C14-AEE810E7C03B}" cache="Slicer_Year" caption="Year" columnCount="2" rowHeight="234950"/>
  <slicer name="Month 1" xr10:uid="{F386137C-BF1F-4CB3-BE66-B70F5BF348FE}" cache="Slicer_Month" caption="Month" columnCount="3" rowHeight="234950"/>
  <slicer name="Market 1" xr10:uid="{B734BA47-750A-4773-B731-8765F0A7AA1C}" cache="Slicer_Market" caption="Market" columnCount="2" rowHeight="234950"/>
  <slicer name="Product Type 1" xr10:uid="{F7B641D0-749A-4D12-9881-F0E5B087D472}" cache="Slicer_Product_Type" caption="Product Type" columnCount="2" rowHeight="234950"/>
  <slicer name="State 1" xr10:uid="{07906025-63F7-4D5D-8330-B0E46A2003BA}" cache="Slicer_State" caption="State" columnCount="2" rowHeight="27432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A729B14-5FEB-4095-A84F-3B94CD4D0D93}" cache="Slicer_Year" caption="Year" style="SlicerStyleLight1" rowHeight="234950"/>
  <slicer name="Month" xr10:uid="{90A841BB-F1DB-4EA7-BAEB-1B15FF2A7470}" cache="Slicer_Month" caption="Month" style="SlicerStyleLight1" rowHeight="234950"/>
  <slicer name="Market" xr10:uid="{49FD540A-2366-4786-9FB2-69CF0E82C040}" cache="Slicer_Market" caption="Market" style="SlicerStyleLight1" rowHeight="234950"/>
  <slicer name="Product Type" xr10:uid="{661656FD-12BF-40B4-AB86-3E2DDBB34BE0}" cache="Slicer_Product_Type" caption="Product Type" style="SlicerStyleLight1" rowHeight="234950"/>
  <slicer name="State" xr10:uid="{5E0CC4A1-C003-489C-95BF-02E2EEB6EE72}" cache="Slicer_State" caption="State" style="SlicerStyleLight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4E008-CC50-4CA3-9D30-EFC8F0B5DFFC}" name="Table1" displayName="Table1" ref="A1:Y1063" totalsRowShown="0" headerRowDxfId="26" dataDxfId="25">
  <autoFilter ref="A1:Y1063" xr:uid="{5824E008-CC50-4CA3-9D30-EFC8F0B5DFFC}"/>
  <tableColumns count="25">
    <tableColumn id="1" xr3:uid="{7B83127B-B06B-42B2-B41C-ED0B90D02051}" name="Store id" dataDxfId="24"/>
    <tableColumn id="2" xr3:uid="{0C81CC3F-9715-418E-A2EF-C07332EAA432}" name="Cogs" dataDxfId="23"/>
    <tableColumn id="3" xr3:uid="{904F4262-76EF-43B5-9598-8D33A6B398A2}" name="Date" dataDxfId="22"/>
    <tableColumn id="4" xr3:uid="{EE07D13D-906D-4472-A29C-89C18AB42543}" name="Market Size" dataDxfId="21"/>
    <tableColumn id="5" xr3:uid="{B9C5CC48-802B-4DD4-BDEA-798E521120F1}" name="Market" dataDxfId="20"/>
    <tableColumn id="6" xr3:uid="{31676098-4ACF-4F22-BD2F-685C28EB9B6E}" name="Marketing" dataDxfId="19"/>
    <tableColumn id="7" xr3:uid="{2A57F3C8-16DA-4A10-B7B5-45C0F658977A}" name="Product Line" dataDxfId="18"/>
    <tableColumn id="8" xr3:uid="{E427AB39-3D63-44CE-B8A9-016046F6BE60}" name="Product Type" dataDxfId="17"/>
    <tableColumn id="9" xr3:uid="{3213BD36-ED9C-4544-BC5F-B35509BE285B}" name="Product" dataDxfId="16"/>
    <tableColumn id="10" xr3:uid="{7D8F1104-7DE9-4EAE-A76E-CB519CDF8046}" name="Profit" dataDxfId="15" dataCellStyle="Currency"/>
    <tableColumn id="11" xr3:uid="{FC5C2342-513B-46BD-AABF-358BB4E58AFE}" name="Sales" dataDxfId="14"/>
    <tableColumn id="12" xr3:uid="{A71704AE-9BFD-4D98-BDA4-6C37CD63CD2A}" name="State" dataDxfId="13"/>
    <tableColumn id="25" xr3:uid="{DC3C5815-CC9E-4945-9C94-16972A2C48CB}" name="Country" dataDxfId="12"/>
    <tableColumn id="13" xr3:uid="{209642D1-B262-4596-ABD5-D1A02880490A}" name="Target COGS" dataDxfId="11"/>
    <tableColumn id="14" xr3:uid="{795CA41D-E4C6-4FB9-B4AE-0F259994F8C5}" name="Target Profit" dataDxfId="10"/>
    <tableColumn id="15" xr3:uid="{5B98BC9A-9078-40F4-BE37-F6DA7EACC58F}" name="Target Sales" dataDxfId="9"/>
    <tableColumn id="16" xr3:uid="{4E2F1104-8744-45EF-A789-671A6A495B41}" name="Other Expenses" dataDxfId="8"/>
    <tableColumn id="24" xr3:uid="{F9102234-48EF-4A00-9CE5-B1847CA38C2F}" name="Total Expenses" dataDxfId="7">
      <calculatedColumnFormula>SUM(Table1[[#This Row],[Cogs]],Table1[[#This Row],[Marketing]],Table1[[#This Row],[Other Expenses]])</calculatedColumnFormula>
    </tableColumn>
    <tableColumn id="17" xr3:uid="{110EDCCD-4F01-466B-AD8A-2EB24E2F07AE}" name="Sales vs Target" dataDxfId="6">
      <calculatedColumnFormula>Table1[[#This Row],[Sales]]-Table1[[#This Row],[Target Sales]]</calculatedColumnFormula>
    </tableColumn>
    <tableColumn id="18" xr3:uid="{FC033662-6953-4355-8EB5-25AAA94E0363}" name="Profit vs Target" dataDxfId="5">
      <calculatedColumnFormula>Table1[[#This Row],[Profit]]-Table1[[#This Row],[Target Profit]]</calculatedColumnFormula>
    </tableColumn>
    <tableColumn id="19" xr3:uid="{0AC1F0A4-AC71-4AF3-9A76-82A57169F8CF}" name="COGS VS Target COGS" dataDxfId="4">
      <calculatedColumnFormula>Table1[[#This Row],[Cogs]]-Table1[[#This Row],[Target COGS]]</calculatedColumnFormula>
    </tableColumn>
    <tableColumn id="20" xr3:uid="{FB84769E-ADDE-499C-A7D6-FEACD9326040}" name="Year" dataDxfId="3">
      <calculatedColumnFormula>YEAR(Table1[[#This Row],[Date]])</calculatedColumnFormula>
    </tableColumn>
    <tableColumn id="21" xr3:uid="{41F336BF-482C-4AD3-AC05-473BC3D578C4}" name="Day" dataDxfId="2">
      <calculatedColumnFormula>DAY(Table1[[#This Row],[Date]])</calculatedColumnFormula>
    </tableColumn>
    <tableColumn id="22" xr3:uid="{32987003-BFF9-444C-AF96-E41F88D47BFC}" name="Month" dataDxfId="1">
      <calculatedColumnFormula>MONTH(Table1[[#This Row],[Date]])</calculatedColumnFormula>
    </tableColumn>
    <tableColumn id="23" xr3:uid="{070FFDF2-BAD8-4C88-80C2-6A618AE5F531}" name="Profit Margin" dataDxfId="0">
      <calculatedColumnFormula>(Table1[[#This Row],[Profit]]/Table1[[#This Row],[Sales]])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0.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460E6-1C51-4340-A213-9A34A9558CBD}">
  <sheetPr>
    <pageSetUpPr autoPageBreaks="0"/>
  </sheetPr>
  <dimension ref="A1:M41"/>
  <sheetViews>
    <sheetView showFormulas="1" showGridLines="0" defaultGridColor="0" colorId="16" zoomScale="70" zoomScaleNormal="70" workbookViewId="0">
      <selection activeCell="P19" sqref="P19"/>
    </sheetView>
  </sheetViews>
  <sheetFormatPr defaultRowHeight="14.4" x14ac:dyDescent="0.3"/>
  <sheetData>
    <row r="1" spans="1:13" x14ac:dyDescent="0.3">
      <c r="A1" s="6"/>
      <c r="B1" s="6"/>
      <c r="C1" s="6"/>
      <c r="D1" s="6"/>
      <c r="E1" s="6"/>
      <c r="F1" s="6"/>
      <c r="G1" s="6"/>
      <c r="H1" s="6"/>
      <c r="I1" s="6"/>
      <c r="J1" s="6"/>
      <c r="K1" s="6"/>
      <c r="L1" s="6"/>
      <c r="M1" s="6"/>
    </row>
    <row r="2" spans="1:13" x14ac:dyDescent="0.3">
      <c r="A2" s="6"/>
      <c r="B2" s="6"/>
      <c r="C2" s="6"/>
      <c r="D2" s="6"/>
      <c r="E2" s="6"/>
      <c r="F2" s="6"/>
      <c r="G2" s="6"/>
      <c r="H2" s="6"/>
      <c r="I2" s="6"/>
      <c r="J2" s="6"/>
      <c r="K2" s="6"/>
      <c r="L2" s="6"/>
      <c r="M2" s="6"/>
    </row>
    <row r="3" spans="1:13" x14ac:dyDescent="0.3">
      <c r="A3" s="6"/>
      <c r="B3" s="6"/>
      <c r="C3" s="6"/>
      <c r="D3" s="6"/>
      <c r="E3" s="6"/>
      <c r="F3" s="6"/>
      <c r="G3" s="6"/>
      <c r="H3" s="6"/>
      <c r="I3" s="6"/>
      <c r="J3" s="6"/>
      <c r="K3" s="6"/>
      <c r="L3" s="6"/>
      <c r="M3" s="6"/>
    </row>
    <row r="4" spans="1:13" x14ac:dyDescent="0.3">
      <c r="A4" s="6"/>
      <c r="B4" s="6"/>
      <c r="C4" s="6"/>
      <c r="D4" s="6"/>
      <c r="E4" s="6"/>
      <c r="F4" s="6"/>
      <c r="G4" s="6"/>
      <c r="H4" s="6"/>
      <c r="I4" s="6"/>
      <c r="J4" s="6"/>
      <c r="K4" s="6"/>
      <c r="L4" s="6"/>
      <c r="M4" s="6"/>
    </row>
    <row r="5" spans="1:13" x14ac:dyDescent="0.3">
      <c r="A5" s="6"/>
      <c r="B5" s="6"/>
      <c r="C5" s="6"/>
      <c r="D5" s="6"/>
      <c r="E5" s="6"/>
      <c r="F5" s="6"/>
      <c r="G5" s="6"/>
      <c r="H5" s="6"/>
      <c r="I5" s="6"/>
      <c r="J5" s="6"/>
      <c r="K5" s="6"/>
      <c r="L5" s="6"/>
      <c r="M5" s="6"/>
    </row>
    <row r="6" spans="1:13" x14ac:dyDescent="0.3">
      <c r="A6" s="6"/>
      <c r="B6" s="30"/>
      <c r="C6" s="30"/>
      <c r="D6" s="6"/>
      <c r="E6" s="6"/>
      <c r="F6" s="6"/>
      <c r="G6" s="6"/>
      <c r="H6" s="6"/>
      <c r="I6" s="6"/>
      <c r="J6" s="6"/>
      <c r="K6" s="6"/>
      <c r="L6" s="6"/>
      <c r="M6" s="6"/>
    </row>
    <row r="7" spans="1:13" x14ac:dyDescent="0.3">
      <c r="A7" s="6"/>
      <c r="B7" s="30"/>
      <c r="C7" s="30"/>
      <c r="D7" s="6"/>
      <c r="E7" s="6"/>
      <c r="F7" s="6"/>
      <c r="G7" s="6"/>
      <c r="H7" s="6"/>
      <c r="I7" s="6"/>
      <c r="J7" s="6"/>
      <c r="K7" s="6"/>
      <c r="L7" s="6"/>
      <c r="M7" s="6"/>
    </row>
    <row r="8" spans="1:13" x14ac:dyDescent="0.3">
      <c r="A8" s="6"/>
      <c r="B8" s="30"/>
      <c r="C8" s="30"/>
      <c r="D8" s="6"/>
      <c r="E8" s="6"/>
      <c r="F8" s="6"/>
      <c r="G8" s="6"/>
      <c r="H8" s="6"/>
      <c r="I8" s="6"/>
      <c r="J8" s="6"/>
      <c r="K8" s="6"/>
      <c r="L8" s="6"/>
      <c r="M8" s="6"/>
    </row>
    <row r="9" spans="1:13" x14ac:dyDescent="0.3">
      <c r="A9" s="6"/>
      <c r="B9" s="30"/>
      <c r="C9" s="30"/>
      <c r="D9" s="6"/>
      <c r="E9" s="6"/>
      <c r="F9" s="6"/>
      <c r="G9" s="6"/>
      <c r="H9" s="6"/>
      <c r="I9" s="6"/>
      <c r="J9" s="6"/>
      <c r="K9" s="6"/>
      <c r="L9" s="6"/>
      <c r="M9" s="6"/>
    </row>
    <row r="10" spans="1:13" x14ac:dyDescent="0.3">
      <c r="A10" s="6"/>
      <c r="B10" s="30"/>
      <c r="C10" s="30"/>
      <c r="D10" s="6"/>
      <c r="E10" s="6"/>
      <c r="F10" s="6"/>
      <c r="G10" s="6"/>
      <c r="H10" s="6"/>
      <c r="I10" s="6"/>
      <c r="J10" s="6"/>
      <c r="K10" s="6"/>
      <c r="L10" s="6"/>
      <c r="M10" s="6"/>
    </row>
    <row r="11" spans="1:13" x14ac:dyDescent="0.3">
      <c r="A11" s="6"/>
      <c r="B11" s="30"/>
      <c r="C11" s="30"/>
      <c r="D11" s="6"/>
      <c r="E11" s="6"/>
      <c r="F11" s="6"/>
      <c r="G11" s="6"/>
      <c r="H11" s="6"/>
      <c r="I11" s="6"/>
      <c r="J11" s="6"/>
      <c r="K11" s="6"/>
      <c r="L11" s="6"/>
      <c r="M11" s="6"/>
    </row>
    <row r="12" spans="1:13" x14ac:dyDescent="0.3">
      <c r="A12" s="6"/>
      <c r="B12" s="30"/>
      <c r="C12" s="30"/>
      <c r="D12" s="6"/>
      <c r="E12" s="6"/>
      <c r="F12" s="6"/>
      <c r="G12" s="6"/>
      <c r="H12" s="6"/>
      <c r="I12" s="6"/>
      <c r="J12" s="6"/>
      <c r="K12" s="6"/>
      <c r="L12" s="6"/>
      <c r="M12" s="6"/>
    </row>
    <row r="13" spans="1:13" x14ac:dyDescent="0.3">
      <c r="A13" s="6"/>
      <c r="B13" s="30"/>
      <c r="C13" s="30"/>
      <c r="D13" s="6"/>
      <c r="E13" s="6"/>
      <c r="F13" s="6"/>
      <c r="G13" s="6"/>
      <c r="H13" s="6"/>
      <c r="I13" s="6"/>
      <c r="J13" s="6"/>
      <c r="K13" s="6"/>
      <c r="L13" s="6"/>
      <c r="M13" s="6"/>
    </row>
    <row r="14" spans="1:13" x14ac:dyDescent="0.3">
      <c r="A14" s="6"/>
      <c r="B14" s="30"/>
      <c r="C14" s="30"/>
      <c r="D14" s="6"/>
      <c r="E14" s="6"/>
      <c r="F14" s="6"/>
      <c r="G14" s="6"/>
      <c r="H14" s="6"/>
      <c r="I14" s="6"/>
      <c r="J14" s="6"/>
      <c r="K14" s="6"/>
      <c r="L14" s="6"/>
      <c r="M14" s="6"/>
    </row>
    <row r="15" spans="1:13" x14ac:dyDescent="0.3">
      <c r="A15" s="6"/>
      <c r="B15" s="30"/>
      <c r="C15" s="30"/>
      <c r="D15" s="6"/>
      <c r="E15" s="6"/>
      <c r="F15" s="6"/>
      <c r="G15" s="6"/>
      <c r="H15" s="6"/>
      <c r="I15" s="6"/>
      <c r="J15" s="6"/>
      <c r="K15" s="6"/>
      <c r="L15" s="6"/>
      <c r="M15" s="6"/>
    </row>
    <row r="16" spans="1:13" x14ac:dyDescent="0.3">
      <c r="A16" s="6"/>
      <c r="B16" s="30"/>
      <c r="C16" s="30"/>
      <c r="D16" s="6"/>
      <c r="E16" s="6"/>
      <c r="F16" s="6"/>
      <c r="G16" s="6"/>
      <c r="H16" s="6"/>
      <c r="I16" s="6"/>
      <c r="J16" s="6"/>
      <c r="K16" s="6"/>
      <c r="L16" s="6"/>
      <c r="M16" s="6"/>
    </row>
    <row r="17" spans="1:13" x14ac:dyDescent="0.3">
      <c r="A17" s="6"/>
      <c r="B17" s="6"/>
      <c r="C17" s="6"/>
      <c r="D17" s="6"/>
      <c r="E17" s="6"/>
      <c r="F17" s="6"/>
      <c r="G17" s="6"/>
      <c r="H17" s="6"/>
      <c r="I17" s="6"/>
      <c r="J17" s="6"/>
      <c r="K17" s="6"/>
      <c r="L17" s="6"/>
      <c r="M17" s="6"/>
    </row>
    <row r="18" spans="1:13" x14ac:dyDescent="0.3">
      <c r="A18" s="6"/>
      <c r="B18" s="6"/>
      <c r="C18" s="6"/>
      <c r="D18" s="6"/>
      <c r="E18" s="6"/>
      <c r="F18" s="6"/>
      <c r="G18" s="6"/>
      <c r="H18" s="6"/>
      <c r="I18" s="6"/>
      <c r="J18" s="6"/>
      <c r="K18" s="6"/>
      <c r="L18" s="6"/>
      <c r="M18" s="6"/>
    </row>
    <row r="19" spans="1:13" x14ac:dyDescent="0.3">
      <c r="A19" s="6"/>
      <c r="B19" s="6"/>
      <c r="C19" s="6"/>
      <c r="D19" s="6"/>
      <c r="E19" s="6"/>
      <c r="F19" s="6"/>
      <c r="G19" s="6"/>
      <c r="H19" s="6"/>
      <c r="I19" s="6"/>
      <c r="J19" s="6"/>
      <c r="K19" s="6"/>
      <c r="L19" s="6"/>
      <c r="M19" s="6"/>
    </row>
    <row r="20" spans="1:13" x14ac:dyDescent="0.3">
      <c r="A20" s="6"/>
      <c r="B20" s="6"/>
      <c r="C20" s="6"/>
      <c r="D20" s="6"/>
      <c r="E20" s="6"/>
      <c r="F20" s="6"/>
      <c r="G20" s="6"/>
      <c r="H20" s="6"/>
      <c r="I20" s="6"/>
      <c r="J20" s="6"/>
      <c r="K20" s="6"/>
      <c r="L20" s="6"/>
      <c r="M20" s="6"/>
    </row>
    <row r="21" spans="1:13" x14ac:dyDescent="0.3">
      <c r="A21" s="6"/>
      <c r="B21" s="6"/>
      <c r="C21" s="6"/>
      <c r="D21" s="6"/>
      <c r="E21" s="6"/>
      <c r="F21" s="6"/>
      <c r="G21" s="6"/>
      <c r="H21" s="6"/>
      <c r="I21" s="6"/>
      <c r="J21" s="6"/>
      <c r="K21" s="6"/>
      <c r="L21" s="6"/>
      <c r="M21" s="6"/>
    </row>
    <row r="22" spans="1:13" x14ac:dyDescent="0.3">
      <c r="A22" s="6"/>
      <c r="B22" s="6"/>
      <c r="C22" s="6"/>
      <c r="D22" s="6"/>
      <c r="E22" s="6"/>
      <c r="F22" s="6"/>
      <c r="G22" s="6"/>
      <c r="H22" s="6"/>
      <c r="I22" s="6"/>
      <c r="J22" s="6"/>
      <c r="K22" s="6"/>
      <c r="L22" s="6"/>
      <c r="M22" s="6"/>
    </row>
    <row r="23" spans="1:13" x14ac:dyDescent="0.3">
      <c r="A23" s="6"/>
      <c r="B23" s="6"/>
      <c r="C23" s="6"/>
      <c r="D23" s="6"/>
      <c r="E23" s="6"/>
      <c r="F23" s="6"/>
      <c r="G23" s="6"/>
      <c r="H23" s="6"/>
      <c r="I23" s="6"/>
      <c r="J23" s="6"/>
      <c r="K23" s="6"/>
      <c r="L23" s="6"/>
      <c r="M23" s="6"/>
    </row>
    <row r="24" spans="1:13" x14ac:dyDescent="0.3">
      <c r="A24" s="6"/>
      <c r="B24" s="6"/>
      <c r="C24" s="6"/>
      <c r="D24" s="6"/>
      <c r="E24" s="6"/>
      <c r="F24" s="6"/>
      <c r="G24" s="6"/>
      <c r="H24" s="6"/>
      <c r="I24" s="6"/>
      <c r="J24" s="6"/>
      <c r="K24" s="6"/>
      <c r="L24" s="6"/>
      <c r="M24" s="6"/>
    </row>
    <row r="25" spans="1:13" x14ac:dyDescent="0.3">
      <c r="A25" s="6"/>
      <c r="B25" s="6"/>
      <c r="C25" s="6"/>
      <c r="D25" s="6"/>
      <c r="E25" s="6"/>
      <c r="F25" s="6"/>
      <c r="G25" s="6"/>
      <c r="H25" s="6"/>
      <c r="I25" s="6"/>
      <c r="J25" s="6"/>
      <c r="K25" s="6"/>
      <c r="L25" s="6"/>
      <c r="M25" s="6"/>
    </row>
    <row r="26" spans="1:13" x14ac:dyDescent="0.3">
      <c r="A26" s="6"/>
      <c r="B26" s="6"/>
      <c r="C26" s="6"/>
      <c r="D26" s="6"/>
      <c r="E26" s="6"/>
      <c r="F26" s="6"/>
      <c r="G26" s="6"/>
      <c r="H26" s="6"/>
      <c r="I26" s="6"/>
      <c r="J26" s="6"/>
      <c r="K26" s="6"/>
      <c r="L26" s="6"/>
      <c r="M26" s="6"/>
    </row>
    <row r="27" spans="1:13" x14ac:dyDescent="0.3">
      <c r="A27" s="6"/>
      <c r="B27" s="6"/>
      <c r="C27" s="6"/>
      <c r="D27" s="6"/>
      <c r="E27" s="6"/>
      <c r="F27" s="6"/>
      <c r="G27" s="6"/>
      <c r="H27" s="6"/>
      <c r="I27" s="6"/>
      <c r="J27" s="6"/>
      <c r="K27" s="6"/>
      <c r="L27" s="6"/>
      <c r="M27" s="6"/>
    </row>
    <row r="28" spans="1:13" x14ac:dyDescent="0.3">
      <c r="A28" s="6"/>
      <c r="B28" s="6"/>
      <c r="C28" s="6"/>
      <c r="D28" s="6"/>
      <c r="E28" s="6"/>
      <c r="F28" s="6"/>
      <c r="G28" s="6"/>
      <c r="H28" s="6"/>
      <c r="I28" s="6"/>
      <c r="J28" s="6"/>
      <c r="K28" s="6"/>
      <c r="L28" s="6"/>
      <c r="M28" s="6"/>
    </row>
    <row r="29" spans="1:13" x14ac:dyDescent="0.3">
      <c r="A29" s="6"/>
      <c r="B29" s="6"/>
      <c r="C29" s="6"/>
      <c r="D29" s="6"/>
      <c r="E29" s="6"/>
      <c r="F29" s="6"/>
      <c r="G29" s="6"/>
      <c r="H29" s="6"/>
      <c r="I29" s="6"/>
      <c r="J29" s="6"/>
      <c r="K29" s="6"/>
      <c r="L29" s="6"/>
      <c r="M29" s="6"/>
    </row>
    <row r="30" spans="1:13" x14ac:dyDescent="0.3">
      <c r="A30" s="6"/>
      <c r="B30" s="6"/>
      <c r="C30" s="6"/>
      <c r="D30" s="6"/>
      <c r="E30" s="6"/>
      <c r="F30" s="6"/>
      <c r="G30" s="6"/>
      <c r="H30" s="6"/>
      <c r="I30" s="6"/>
      <c r="J30" s="6"/>
      <c r="K30" s="6"/>
      <c r="L30" s="6"/>
      <c r="M30" s="6"/>
    </row>
    <row r="31" spans="1:13" x14ac:dyDescent="0.3">
      <c r="A31" s="6"/>
      <c r="B31" s="6"/>
      <c r="C31" s="6"/>
      <c r="D31" s="6"/>
      <c r="E31" s="6"/>
      <c r="F31" s="6"/>
      <c r="G31" s="6"/>
      <c r="H31" s="6"/>
      <c r="I31" s="6"/>
      <c r="J31" s="6"/>
      <c r="K31" s="6"/>
      <c r="L31" s="6"/>
      <c r="M31" s="6"/>
    </row>
    <row r="32" spans="1:13" x14ac:dyDescent="0.3">
      <c r="A32" s="6"/>
      <c r="B32" s="6"/>
      <c r="C32" s="6"/>
      <c r="D32" s="6"/>
      <c r="E32" s="6"/>
      <c r="F32" s="6"/>
      <c r="G32" s="6"/>
      <c r="H32" s="6"/>
      <c r="I32" s="6"/>
      <c r="J32" s="6"/>
      <c r="K32" s="6"/>
      <c r="L32" s="6"/>
      <c r="M32" s="6"/>
    </row>
    <row r="33" spans="1:13" x14ac:dyDescent="0.3">
      <c r="A33" s="6"/>
      <c r="B33" s="6"/>
      <c r="C33" s="6"/>
      <c r="D33" s="6"/>
      <c r="E33" s="6"/>
      <c r="F33" s="6"/>
      <c r="G33" s="6"/>
      <c r="H33" s="6"/>
      <c r="I33" s="6"/>
      <c r="J33" s="6"/>
      <c r="K33" s="6"/>
      <c r="L33" s="6"/>
      <c r="M33" s="6"/>
    </row>
    <row r="34" spans="1:13" x14ac:dyDescent="0.3">
      <c r="A34" s="6"/>
      <c r="B34" s="6"/>
      <c r="C34" s="6"/>
      <c r="D34" s="6"/>
      <c r="E34" s="6"/>
      <c r="F34" s="6"/>
      <c r="G34" s="6"/>
      <c r="H34" s="6"/>
      <c r="I34" s="6"/>
      <c r="J34" s="6"/>
      <c r="K34" s="6"/>
      <c r="L34" s="6"/>
      <c r="M34" s="6"/>
    </row>
    <row r="35" spans="1:13" x14ac:dyDescent="0.3">
      <c r="A35" s="6"/>
      <c r="B35" s="6"/>
      <c r="C35" s="6"/>
      <c r="D35" s="6"/>
      <c r="E35" s="6"/>
      <c r="F35" s="6"/>
      <c r="G35" s="6"/>
      <c r="H35" s="6"/>
      <c r="I35" s="6"/>
      <c r="J35" s="6"/>
      <c r="K35" s="6"/>
      <c r="L35" s="6"/>
      <c r="M35" s="6"/>
    </row>
    <row r="36" spans="1:13" x14ac:dyDescent="0.3">
      <c r="A36" s="6"/>
      <c r="B36" s="6"/>
      <c r="C36" s="6"/>
      <c r="D36" s="6"/>
      <c r="E36" s="6"/>
      <c r="F36" s="6"/>
      <c r="G36" s="6"/>
      <c r="H36" s="6"/>
      <c r="I36" s="6"/>
      <c r="J36" s="6"/>
      <c r="K36" s="6"/>
      <c r="L36" s="6"/>
      <c r="M36" s="6"/>
    </row>
    <row r="37" spans="1:13" x14ac:dyDescent="0.3">
      <c r="A37" s="6"/>
      <c r="B37" s="6"/>
      <c r="C37" s="6"/>
      <c r="D37" s="6"/>
      <c r="E37" s="6"/>
      <c r="F37" s="6"/>
      <c r="G37" s="6"/>
      <c r="H37" s="6"/>
      <c r="I37" s="6"/>
      <c r="J37" s="6"/>
      <c r="K37" s="6"/>
      <c r="L37" s="6"/>
      <c r="M37" s="6"/>
    </row>
    <row r="38" spans="1:13" x14ac:dyDescent="0.3">
      <c r="A38" s="6"/>
      <c r="B38" s="6"/>
      <c r="C38" s="6"/>
      <c r="D38" s="6"/>
      <c r="E38" s="6"/>
      <c r="F38" s="6"/>
      <c r="G38" s="6"/>
      <c r="H38" s="6"/>
      <c r="I38" s="6"/>
      <c r="J38" s="6"/>
      <c r="K38" s="6"/>
      <c r="L38" s="6"/>
      <c r="M38" s="6"/>
    </row>
    <row r="39" spans="1:13" x14ac:dyDescent="0.3">
      <c r="A39" s="6"/>
      <c r="B39" s="6"/>
      <c r="C39" s="6"/>
      <c r="D39" s="6"/>
      <c r="E39" s="6"/>
      <c r="F39" s="6"/>
      <c r="G39" s="6"/>
      <c r="H39" s="6"/>
      <c r="I39" s="6"/>
      <c r="J39" s="6"/>
      <c r="K39" s="6"/>
      <c r="L39" s="6"/>
      <c r="M39" s="6"/>
    </row>
    <row r="40" spans="1:13" x14ac:dyDescent="0.3">
      <c r="A40" s="6"/>
      <c r="B40" s="6"/>
      <c r="C40" s="6"/>
      <c r="D40" s="6"/>
      <c r="E40" s="6"/>
      <c r="F40" s="6"/>
      <c r="G40" s="6"/>
      <c r="H40" s="6"/>
      <c r="I40" s="6"/>
      <c r="J40" s="6"/>
      <c r="K40" s="6"/>
      <c r="L40" s="6"/>
      <c r="M40" s="6"/>
    </row>
    <row r="41" spans="1:13" x14ac:dyDescent="0.3">
      <c r="A41" s="6"/>
      <c r="B41" s="6"/>
      <c r="C41" s="6"/>
      <c r="D41" s="6"/>
      <c r="E41" s="6"/>
      <c r="F41" s="6"/>
      <c r="G41" s="6"/>
      <c r="H41" s="6"/>
      <c r="I41" s="6"/>
      <c r="J41" s="6"/>
      <c r="K41" s="6"/>
      <c r="L41" s="6"/>
      <c r="M41" s="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E11A-A60E-47EC-AEC9-D9F99B6B1628}">
  <sheetPr>
    <pageSetUpPr autoPageBreaks="0"/>
  </sheetPr>
  <dimension ref="A1:M41"/>
  <sheetViews>
    <sheetView showFormulas="1" showGridLines="0" defaultGridColor="0" colorId="16" zoomScale="70" zoomScaleNormal="70" workbookViewId="0">
      <selection activeCell="P20" sqref="P20"/>
    </sheetView>
  </sheetViews>
  <sheetFormatPr defaultRowHeight="14.4" x14ac:dyDescent="0.3"/>
  <sheetData>
    <row r="1" spans="1:13" x14ac:dyDescent="0.3">
      <c r="A1" s="6"/>
      <c r="B1" s="6"/>
      <c r="C1" s="6"/>
      <c r="D1" s="6"/>
      <c r="E1" s="6"/>
      <c r="F1" s="6"/>
      <c r="G1" s="6"/>
      <c r="H1" s="6"/>
      <c r="I1" s="6"/>
      <c r="J1" s="6"/>
      <c r="K1" s="6"/>
      <c r="L1" s="6"/>
      <c r="M1" s="6"/>
    </row>
    <row r="2" spans="1:13" x14ac:dyDescent="0.3">
      <c r="A2" s="6"/>
      <c r="B2" s="6"/>
      <c r="C2" s="6"/>
      <c r="D2" s="6"/>
      <c r="E2" s="6"/>
      <c r="F2" s="6"/>
      <c r="G2" s="6"/>
      <c r="H2" s="6"/>
      <c r="I2" s="6"/>
      <c r="J2" s="6"/>
      <c r="K2" s="6"/>
      <c r="L2" s="6"/>
      <c r="M2" s="6"/>
    </row>
    <row r="3" spans="1:13" x14ac:dyDescent="0.3">
      <c r="A3" s="6"/>
      <c r="B3" s="6"/>
      <c r="C3" s="6"/>
      <c r="D3" s="6"/>
      <c r="E3" s="6"/>
      <c r="F3" s="6"/>
      <c r="G3" s="6"/>
      <c r="H3" s="6"/>
      <c r="I3" s="6"/>
      <c r="J3" s="6"/>
      <c r="K3" s="6"/>
      <c r="L3" s="6"/>
      <c r="M3" s="6"/>
    </row>
    <row r="4" spans="1:13" x14ac:dyDescent="0.3">
      <c r="A4" s="6"/>
      <c r="B4" s="6"/>
      <c r="C4" s="6"/>
      <c r="D4" s="6"/>
      <c r="E4" s="6"/>
      <c r="F4" s="6"/>
      <c r="G4" s="6"/>
      <c r="H4" s="6"/>
      <c r="I4" s="6"/>
      <c r="J4" s="6"/>
      <c r="K4" s="6"/>
      <c r="L4" s="6"/>
      <c r="M4" s="6"/>
    </row>
    <row r="5" spans="1:13" x14ac:dyDescent="0.3">
      <c r="A5" s="6"/>
      <c r="B5" s="6"/>
      <c r="C5" s="6"/>
      <c r="D5" s="6"/>
      <c r="E5" s="6"/>
      <c r="F5" s="6"/>
      <c r="G5" s="6"/>
      <c r="H5" s="6"/>
      <c r="I5" s="6"/>
      <c r="J5" s="6"/>
      <c r="K5" s="6"/>
      <c r="L5" s="6"/>
      <c r="M5" s="6"/>
    </row>
    <row r="6" spans="1:13" x14ac:dyDescent="0.3">
      <c r="A6" s="6"/>
      <c r="B6" s="6"/>
      <c r="C6" s="6"/>
      <c r="D6" s="6"/>
      <c r="E6" s="6"/>
      <c r="F6" s="6"/>
      <c r="G6" s="6"/>
      <c r="H6" s="6"/>
      <c r="I6" s="6"/>
      <c r="J6" s="6"/>
      <c r="K6" s="6"/>
      <c r="L6" s="6"/>
      <c r="M6" s="6"/>
    </row>
    <row r="7" spans="1:13" x14ac:dyDescent="0.3">
      <c r="A7" s="6"/>
      <c r="B7" s="6"/>
      <c r="C7" s="6"/>
      <c r="D7" s="6"/>
      <c r="E7" s="6"/>
      <c r="F7" s="6"/>
      <c r="G7" s="6"/>
      <c r="H7" s="6"/>
      <c r="I7" s="6"/>
      <c r="J7" s="6"/>
      <c r="K7" s="6"/>
      <c r="L7" s="6"/>
      <c r="M7" s="6"/>
    </row>
    <row r="8" spans="1:13" x14ac:dyDescent="0.3">
      <c r="A8" s="6"/>
      <c r="B8" s="6"/>
      <c r="C8" s="6"/>
      <c r="D8" s="6"/>
      <c r="E8" s="6"/>
      <c r="F8" s="6"/>
      <c r="G8" s="6"/>
      <c r="H8" s="6"/>
      <c r="I8" s="6"/>
      <c r="J8" s="6"/>
      <c r="K8" s="6"/>
      <c r="L8" s="6"/>
      <c r="M8" s="6"/>
    </row>
    <row r="9" spans="1:13" x14ac:dyDescent="0.3">
      <c r="A9" s="6"/>
      <c r="B9" s="6"/>
      <c r="C9" s="6"/>
      <c r="D9" s="6"/>
      <c r="E9" s="6"/>
      <c r="F9" s="6"/>
      <c r="G9" s="6"/>
      <c r="H9" s="6"/>
      <c r="I9" s="6"/>
      <c r="J9" s="6"/>
      <c r="K9" s="6"/>
      <c r="L9" s="6"/>
      <c r="M9" s="6"/>
    </row>
    <row r="10" spans="1:13" x14ac:dyDescent="0.3">
      <c r="A10" s="6"/>
      <c r="B10" s="6"/>
      <c r="C10" s="6"/>
      <c r="D10" s="6"/>
      <c r="E10" s="6"/>
      <c r="F10" s="6"/>
      <c r="G10" s="6"/>
      <c r="H10" s="6"/>
      <c r="I10" s="6"/>
      <c r="J10" s="6"/>
      <c r="K10" s="6"/>
      <c r="L10" s="6"/>
      <c r="M10" s="6"/>
    </row>
    <row r="11" spans="1:13" x14ac:dyDescent="0.3">
      <c r="A11" s="6"/>
      <c r="B11" s="6"/>
      <c r="C11" s="6"/>
      <c r="D11" s="6"/>
      <c r="E11" s="6"/>
      <c r="F11" s="6"/>
      <c r="G11" s="6"/>
      <c r="H11" s="6"/>
      <c r="I11" s="6"/>
      <c r="J11" s="6"/>
      <c r="K11" s="6"/>
      <c r="L11" s="6"/>
      <c r="M11" s="6"/>
    </row>
    <row r="12" spans="1:13" x14ac:dyDescent="0.3">
      <c r="A12" s="6"/>
      <c r="B12" s="6"/>
      <c r="C12" s="6"/>
      <c r="D12" s="6"/>
      <c r="E12" s="6"/>
      <c r="F12" s="6"/>
      <c r="G12" s="6"/>
      <c r="H12" s="6"/>
      <c r="I12" s="6"/>
      <c r="J12" s="6"/>
      <c r="K12" s="6"/>
      <c r="L12" s="6"/>
      <c r="M12" s="6"/>
    </row>
    <row r="13" spans="1:13" x14ac:dyDescent="0.3">
      <c r="A13" s="6"/>
      <c r="B13" s="6"/>
      <c r="C13" s="6"/>
      <c r="D13" s="6"/>
      <c r="E13" s="6"/>
      <c r="F13" s="6"/>
      <c r="G13" s="6"/>
      <c r="H13" s="6"/>
      <c r="I13" s="6"/>
      <c r="J13" s="6"/>
      <c r="K13" s="6"/>
      <c r="L13" s="6"/>
      <c r="M13" s="6"/>
    </row>
    <row r="14" spans="1:13" x14ac:dyDescent="0.3">
      <c r="A14" s="6"/>
      <c r="B14" s="6"/>
      <c r="C14" s="6"/>
      <c r="D14" s="6"/>
      <c r="E14" s="6"/>
      <c r="F14" s="6"/>
      <c r="G14" s="6"/>
      <c r="H14" s="6"/>
      <c r="I14" s="6"/>
      <c r="J14" s="6"/>
      <c r="K14" s="6"/>
      <c r="L14" s="6"/>
      <c r="M14" s="6"/>
    </row>
    <row r="15" spans="1:13" x14ac:dyDescent="0.3">
      <c r="A15" s="6"/>
      <c r="B15" s="6"/>
      <c r="C15" s="6"/>
      <c r="D15" s="6"/>
      <c r="E15" s="6"/>
      <c r="F15" s="6"/>
      <c r="G15" s="6"/>
      <c r="H15" s="6"/>
      <c r="I15" s="6"/>
      <c r="J15" s="6"/>
      <c r="K15" s="6"/>
      <c r="L15" s="6"/>
      <c r="M15" s="6"/>
    </row>
    <row r="16" spans="1:13" x14ac:dyDescent="0.3">
      <c r="A16" s="6"/>
      <c r="B16" s="6"/>
      <c r="C16" s="6"/>
      <c r="D16" s="6"/>
      <c r="E16" s="6"/>
      <c r="F16" s="6"/>
      <c r="G16" s="6"/>
      <c r="H16" s="6"/>
      <c r="I16" s="6"/>
      <c r="J16" s="6"/>
      <c r="K16" s="6"/>
      <c r="L16" s="6"/>
      <c r="M16" s="6"/>
    </row>
    <row r="17" spans="1:13" x14ac:dyDescent="0.3">
      <c r="A17" s="6"/>
      <c r="B17" s="6"/>
      <c r="C17" s="6"/>
      <c r="D17" s="6"/>
      <c r="E17" s="6"/>
      <c r="F17" s="6"/>
      <c r="G17" s="6"/>
      <c r="H17" s="6"/>
      <c r="I17" s="6"/>
      <c r="J17" s="6"/>
      <c r="K17" s="6"/>
      <c r="L17" s="6"/>
      <c r="M17" s="6"/>
    </row>
    <row r="18" spans="1:13" x14ac:dyDescent="0.3">
      <c r="A18" s="6"/>
      <c r="B18" s="6"/>
      <c r="C18" s="6"/>
      <c r="D18" s="6"/>
      <c r="E18" s="6"/>
      <c r="F18" s="6"/>
      <c r="G18" s="6"/>
      <c r="H18" s="6"/>
      <c r="I18" s="6"/>
      <c r="J18" s="6"/>
      <c r="K18" s="6"/>
      <c r="L18" s="6"/>
      <c r="M18" s="6"/>
    </row>
    <row r="19" spans="1:13" x14ac:dyDescent="0.3">
      <c r="A19" s="6"/>
      <c r="B19" s="6"/>
      <c r="C19" s="6"/>
      <c r="D19" s="6"/>
      <c r="E19" s="6"/>
      <c r="F19" s="6"/>
      <c r="G19" s="6"/>
      <c r="H19" s="6"/>
      <c r="I19" s="6"/>
      <c r="J19" s="6"/>
      <c r="K19" s="6"/>
      <c r="L19" s="6"/>
      <c r="M19" s="6"/>
    </row>
    <row r="20" spans="1:13" x14ac:dyDescent="0.3">
      <c r="A20" s="6"/>
      <c r="B20" s="6"/>
      <c r="C20" s="6"/>
      <c r="D20" s="6"/>
      <c r="E20" s="6"/>
      <c r="F20" s="6"/>
      <c r="G20" s="6"/>
      <c r="H20" s="6"/>
      <c r="I20" s="6"/>
      <c r="J20" s="6"/>
      <c r="K20" s="6"/>
      <c r="L20" s="6"/>
      <c r="M20" s="6"/>
    </row>
    <row r="21" spans="1:13" x14ac:dyDescent="0.3">
      <c r="A21" s="6"/>
      <c r="B21" s="6"/>
      <c r="C21" s="6"/>
      <c r="D21" s="6"/>
      <c r="E21" s="6"/>
      <c r="F21" s="6"/>
      <c r="G21" s="6"/>
      <c r="H21" s="6"/>
      <c r="I21" s="6"/>
      <c r="J21" s="6"/>
      <c r="K21" s="6"/>
      <c r="L21" s="6"/>
      <c r="M21" s="6"/>
    </row>
    <row r="22" spans="1:13" x14ac:dyDescent="0.3">
      <c r="A22" s="6"/>
      <c r="B22" s="6"/>
      <c r="C22" s="6"/>
      <c r="D22" s="6"/>
      <c r="E22" s="6"/>
      <c r="F22" s="6"/>
      <c r="G22" s="6"/>
      <c r="H22" s="6"/>
      <c r="I22" s="6"/>
      <c r="J22" s="6"/>
      <c r="K22" s="6"/>
      <c r="L22" s="6"/>
      <c r="M22" s="6"/>
    </row>
    <row r="23" spans="1:13" x14ac:dyDescent="0.3">
      <c r="A23" s="6"/>
      <c r="B23" s="6"/>
      <c r="C23" s="6"/>
      <c r="D23" s="6"/>
      <c r="E23" s="6"/>
      <c r="F23" s="6"/>
      <c r="G23" s="6"/>
      <c r="H23" s="6"/>
      <c r="I23" s="6"/>
      <c r="J23" s="6"/>
      <c r="K23" s="6"/>
      <c r="L23" s="6"/>
      <c r="M23" s="6"/>
    </row>
    <row r="24" spans="1:13" x14ac:dyDescent="0.3">
      <c r="A24" s="6"/>
      <c r="B24" s="6"/>
      <c r="C24" s="6"/>
      <c r="D24" s="6"/>
      <c r="E24" s="6"/>
      <c r="F24" s="6"/>
      <c r="G24" s="6"/>
      <c r="H24" s="6"/>
      <c r="I24" s="6"/>
      <c r="J24" s="6"/>
      <c r="K24" s="6"/>
      <c r="L24" s="6"/>
      <c r="M24" s="6"/>
    </row>
    <row r="25" spans="1:13" x14ac:dyDescent="0.3">
      <c r="A25" s="6"/>
      <c r="B25" s="6"/>
      <c r="C25" s="6"/>
      <c r="D25" s="6"/>
      <c r="E25" s="6"/>
      <c r="F25" s="6"/>
      <c r="G25" s="6"/>
      <c r="H25" s="6"/>
      <c r="I25" s="6"/>
      <c r="J25" s="6"/>
      <c r="K25" s="6"/>
      <c r="L25" s="6"/>
      <c r="M25" s="6"/>
    </row>
    <row r="26" spans="1:13" x14ac:dyDescent="0.3">
      <c r="A26" s="6"/>
      <c r="B26" s="6"/>
      <c r="C26" s="6"/>
      <c r="D26" s="6"/>
      <c r="E26" s="6"/>
      <c r="F26" s="6"/>
      <c r="G26" s="6"/>
      <c r="H26" s="6"/>
      <c r="I26" s="6"/>
      <c r="J26" s="6"/>
      <c r="K26" s="6"/>
      <c r="L26" s="6"/>
      <c r="M26" s="6"/>
    </row>
    <row r="27" spans="1:13" x14ac:dyDescent="0.3">
      <c r="A27" s="6"/>
      <c r="B27" s="6"/>
      <c r="C27" s="6"/>
      <c r="D27" s="6"/>
      <c r="E27" s="6"/>
      <c r="F27" s="6"/>
      <c r="G27" s="6"/>
      <c r="H27" s="6"/>
      <c r="I27" s="6"/>
      <c r="J27" s="6"/>
      <c r="K27" s="6"/>
      <c r="L27" s="6"/>
      <c r="M27" s="6"/>
    </row>
    <row r="28" spans="1:13" x14ac:dyDescent="0.3">
      <c r="A28" s="6"/>
      <c r="B28" s="6"/>
      <c r="C28" s="6"/>
      <c r="D28" s="6"/>
      <c r="E28" s="6"/>
      <c r="F28" s="6"/>
      <c r="G28" s="6"/>
      <c r="H28" s="6"/>
      <c r="I28" s="6"/>
      <c r="J28" s="6"/>
      <c r="K28" s="6"/>
      <c r="L28" s="6"/>
      <c r="M28" s="6"/>
    </row>
    <row r="29" spans="1:13" x14ac:dyDescent="0.3">
      <c r="A29" s="6"/>
      <c r="B29" s="6"/>
      <c r="C29" s="6"/>
      <c r="D29" s="6"/>
      <c r="E29" s="6"/>
      <c r="F29" s="6"/>
      <c r="G29" s="6"/>
      <c r="H29" s="6"/>
      <c r="I29" s="6"/>
      <c r="J29" s="6"/>
      <c r="K29" s="6"/>
      <c r="L29" s="6"/>
      <c r="M29" s="6"/>
    </row>
    <row r="30" spans="1:13" x14ac:dyDescent="0.3">
      <c r="A30" s="6"/>
      <c r="B30" s="6"/>
      <c r="C30" s="6"/>
      <c r="D30" s="6"/>
      <c r="E30" s="6"/>
      <c r="F30" s="6"/>
      <c r="G30" s="6"/>
      <c r="H30" s="6"/>
      <c r="I30" s="6"/>
      <c r="J30" s="6"/>
      <c r="K30" s="6"/>
      <c r="L30" s="6"/>
      <c r="M30" s="6"/>
    </row>
    <row r="31" spans="1:13" x14ac:dyDescent="0.3">
      <c r="A31" s="6"/>
      <c r="B31" s="6"/>
      <c r="C31" s="6"/>
      <c r="D31" s="6"/>
      <c r="E31" s="6"/>
      <c r="F31" s="6"/>
      <c r="G31" s="6"/>
      <c r="H31" s="6"/>
      <c r="I31" s="6"/>
      <c r="J31" s="6"/>
      <c r="K31" s="6"/>
      <c r="L31" s="6"/>
      <c r="M31" s="6"/>
    </row>
    <row r="32" spans="1:13" x14ac:dyDescent="0.3">
      <c r="A32" s="6"/>
      <c r="B32" s="6"/>
      <c r="C32" s="6"/>
      <c r="D32" s="6"/>
      <c r="E32" s="6"/>
      <c r="F32" s="6"/>
      <c r="G32" s="6"/>
      <c r="H32" s="6"/>
      <c r="I32" s="6"/>
      <c r="J32" s="6"/>
      <c r="K32" s="6"/>
      <c r="L32" s="6"/>
      <c r="M32" s="6"/>
    </row>
    <row r="33" spans="1:13" x14ac:dyDescent="0.3">
      <c r="A33" s="6"/>
      <c r="B33" s="6"/>
      <c r="C33" s="6"/>
      <c r="D33" s="6"/>
      <c r="E33" s="6"/>
      <c r="F33" s="6"/>
      <c r="G33" s="6"/>
      <c r="H33" s="6"/>
      <c r="I33" s="6"/>
      <c r="J33" s="6"/>
      <c r="K33" s="6"/>
      <c r="L33" s="6"/>
      <c r="M33" s="6"/>
    </row>
    <row r="34" spans="1:13" x14ac:dyDescent="0.3">
      <c r="A34" s="6"/>
      <c r="B34" s="6"/>
      <c r="C34" s="6"/>
      <c r="D34" s="6"/>
      <c r="E34" s="6"/>
      <c r="F34" s="6"/>
      <c r="G34" s="6"/>
      <c r="H34" s="6"/>
      <c r="I34" s="6"/>
      <c r="J34" s="6"/>
      <c r="K34" s="6"/>
      <c r="L34" s="6"/>
      <c r="M34" s="6"/>
    </row>
    <row r="35" spans="1:13" x14ac:dyDescent="0.3">
      <c r="A35" s="6"/>
      <c r="B35" s="6"/>
      <c r="C35" s="6"/>
      <c r="D35" s="6"/>
      <c r="E35" s="6"/>
      <c r="F35" s="6"/>
      <c r="G35" s="6"/>
      <c r="H35" s="6"/>
      <c r="I35" s="6"/>
      <c r="J35" s="6"/>
      <c r="K35" s="6"/>
      <c r="L35" s="6"/>
      <c r="M35" s="6"/>
    </row>
    <row r="36" spans="1:13" x14ac:dyDescent="0.3">
      <c r="A36" s="6"/>
      <c r="B36" s="6"/>
      <c r="C36" s="6"/>
      <c r="D36" s="6"/>
      <c r="E36" s="6"/>
      <c r="F36" s="6"/>
      <c r="G36" s="6"/>
      <c r="H36" s="6"/>
      <c r="I36" s="6"/>
      <c r="J36" s="6"/>
      <c r="K36" s="6"/>
      <c r="L36" s="6"/>
      <c r="M36" s="6"/>
    </row>
    <row r="37" spans="1:13" x14ac:dyDescent="0.3">
      <c r="A37" s="6"/>
      <c r="B37" s="6"/>
      <c r="C37" s="6"/>
      <c r="D37" s="6"/>
      <c r="E37" s="6"/>
      <c r="F37" s="6"/>
      <c r="G37" s="6"/>
      <c r="H37" s="6"/>
      <c r="I37" s="6"/>
      <c r="J37" s="6"/>
      <c r="K37" s="6"/>
      <c r="L37" s="6"/>
      <c r="M37" s="6"/>
    </row>
    <row r="38" spans="1:13" x14ac:dyDescent="0.3">
      <c r="A38" s="6"/>
      <c r="B38" s="6"/>
      <c r="C38" s="6"/>
      <c r="D38" s="6"/>
      <c r="E38" s="6"/>
      <c r="F38" s="6"/>
      <c r="G38" s="6"/>
      <c r="H38" s="6"/>
      <c r="I38" s="6"/>
      <c r="J38" s="6"/>
      <c r="K38" s="6"/>
      <c r="L38" s="6"/>
      <c r="M38" s="6"/>
    </row>
    <row r="39" spans="1:13" x14ac:dyDescent="0.3">
      <c r="A39" s="6"/>
      <c r="B39" s="6"/>
      <c r="C39" s="6"/>
      <c r="D39" s="6"/>
      <c r="E39" s="6"/>
      <c r="F39" s="6"/>
      <c r="G39" s="6"/>
      <c r="H39" s="6"/>
      <c r="I39" s="6"/>
      <c r="J39" s="6"/>
      <c r="K39" s="6"/>
      <c r="L39" s="6"/>
      <c r="M39" s="6"/>
    </row>
    <row r="40" spans="1:13" x14ac:dyDescent="0.3">
      <c r="A40" s="6"/>
      <c r="B40" s="6"/>
      <c r="C40" s="6"/>
      <c r="D40" s="6"/>
      <c r="E40" s="6"/>
      <c r="F40" s="6"/>
      <c r="G40" s="6"/>
      <c r="H40" s="6"/>
      <c r="I40" s="6"/>
      <c r="J40" s="6"/>
      <c r="K40" s="6"/>
      <c r="L40" s="6"/>
      <c r="M40" s="6"/>
    </row>
    <row r="41" spans="1:13" x14ac:dyDescent="0.3">
      <c r="A41" s="6"/>
      <c r="B41" s="6"/>
      <c r="C41" s="6"/>
      <c r="D41" s="6"/>
      <c r="E41" s="6"/>
      <c r="F41" s="6"/>
      <c r="G41" s="6"/>
      <c r="H41" s="6"/>
      <c r="I41" s="6"/>
      <c r="J41" s="6"/>
      <c r="K41" s="6"/>
      <c r="L41" s="6"/>
      <c r="M41"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93CDD-D52F-4EBE-92A5-08F47407F2CF}">
  <sheetPr>
    <pageSetUpPr autoPageBreaks="0"/>
  </sheetPr>
  <dimension ref="A1:M41"/>
  <sheetViews>
    <sheetView showFormulas="1" showGridLines="0" defaultGridColor="0" colorId="16" zoomScale="70" zoomScaleNormal="70" workbookViewId="0">
      <selection activeCell="O13" sqref="O13"/>
    </sheetView>
  </sheetViews>
  <sheetFormatPr defaultRowHeight="14.4" x14ac:dyDescent="0.3"/>
  <sheetData>
    <row r="1" spans="1:13" x14ac:dyDescent="0.3">
      <c r="A1" s="6"/>
      <c r="B1" s="6"/>
      <c r="C1" s="6"/>
      <c r="D1" s="6"/>
      <c r="E1" s="6"/>
      <c r="F1" s="6"/>
      <c r="G1" s="6"/>
      <c r="H1" s="6"/>
      <c r="I1" s="6"/>
      <c r="J1" s="6"/>
      <c r="K1" s="6"/>
      <c r="L1" s="6"/>
      <c r="M1" s="6"/>
    </row>
    <row r="2" spans="1:13" x14ac:dyDescent="0.3">
      <c r="A2" s="6"/>
      <c r="B2" s="6"/>
      <c r="C2" s="6"/>
      <c r="D2" s="6"/>
      <c r="E2" s="6"/>
      <c r="F2" s="6"/>
      <c r="G2" s="6"/>
      <c r="H2" s="6"/>
      <c r="I2" s="6"/>
      <c r="J2" s="6"/>
      <c r="K2" s="6"/>
      <c r="L2" s="6"/>
      <c r="M2" s="6"/>
    </row>
    <row r="3" spans="1:13" x14ac:dyDescent="0.3">
      <c r="A3" s="6"/>
      <c r="B3" s="6"/>
      <c r="C3" s="6"/>
      <c r="D3" s="6"/>
      <c r="E3" s="6"/>
      <c r="F3" s="6"/>
      <c r="G3" s="6"/>
      <c r="H3" s="6"/>
      <c r="I3" s="6"/>
      <c r="J3" s="6"/>
      <c r="K3" s="6"/>
      <c r="L3" s="6"/>
      <c r="M3" s="6"/>
    </row>
    <row r="4" spans="1:13" x14ac:dyDescent="0.3">
      <c r="A4" s="6"/>
      <c r="B4" s="6"/>
      <c r="C4" s="6"/>
      <c r="D4" s="6"/>
      <c r="E4" s="6"/>
      <c r="F4" s="6"/>
      <c r="G4" s="6"/>
      <c r="H4" s="6"/>
      <c r="I4" s="6"/>
      <c r="J4" s="6"/>
      <c r="K4" s="6"/>
      <c r="L4" s="6"/>
      <c r="M4" s="6"/>
    </row>
    <row r="5" spans="1:13" x14ac:dyDescent="0.3">
      <c r="A5" s="6"/>
      <c r="B5" s="6"/>
      <c r="C5" s="6"/>
      <c r="D5" s="6"/>
      <c r="E5" s="6"/>
      <c r="F5" s="6"/>
      <c r="G5" s="6"/>
      <c r="H5" s="6"/>
      <c r="I5" s="6"/>
      <c r="J5" s="6"/>
      <c r="K5" s="6"/>
      <c r="L5" s="6"/>
      <c r="M5" s="6"/>
    </row>
    <row r="6" spans="1:13" x14ac:dyDescent="0.3">
      <c r="A6" s="6"/>
      <c r="B6" s="6"/>
      <c r="C6" s="6"/>
      <c r="D6" s="6"/>
      <c r="E6" s="6"/>
      <c r="F6" s="6"/>
      <c r="G6" s="6"/>
      <c r="H6" s="6"/>
      <c r="I6" s="6"/>
      <c r="J6" s="6"/>
      <c r="K6" s="6"/>
      <c r="L6" s="6"/>
      <c r="M6" s="6"/>
    </row>
    <row r="7" spans="1:13" x14ac:dyDescent="0.3">
      <c r="A7" s="6"/>
      <c r="B7" s="6"/>
      <c r="C7" s="6"/>
      <c r="D7" s="6"/>
      <c r="E7" s="6"/>
      <c r="F7" s="6"/>
      <c r="G7" s="6"/>
      <c r="H7" s="6"/>
      <c r="I7" s="6"/>
      <c r="J7" s="6"/>
      <c r="K7" s="6"/>
      <c r="L7" s="6"/>
      <c r="M7" s="6"/>
    </row>
    <row r="8" spans="1:13" x14ac:dyDescent="0.3">
      <c r="A8" s="6"/>
      <c r="B8" s="6"/>
      <c r="C8" s="6"/>
      <c r="D8" s="6"/>
      <c r="E8" s="6"/>
      <c r="F8" s="6"/>
      <c r="G8" s="6"/>
      <c r="H8" s="6"/>
      <c r="I8" s="6"/>
      <c r="J8" s="6"/>
      <c r="K8" s="6"/>
      <c r="L8" s="6"/>
      <c r="M8" s="6"/>
    </row>
    <row r="9" spans="1:13" x14ac:dyDescent="0.3">
      <c r="A9" s="6"/>
      <c r="B9" s="6"/>
      <c r="C9" s="6"/>
      <c r="D9" s="6"/>
      <c r="E9" s="6"/>
      <c r="F9" s="6"/>
      <c r="G9" s="6"/>
      <c r="H9" s="6"/>
      <c r="I9" s="6"/>
      <c r="J9" s="6"/>
      <c r="K9" s="6"/>
      <c r="L9" s="6"/>
      <c r="M9" s="6"/>
    </row>
    <row r="10" spans="1:13" x14ac:dyDescent="0.3">
      <c r="A10" s="6"/>
      <c r="B10" s="6"/>
      <c r="C10" s="6"/>
      <c r="D10" s="6"/>
      <c r="E10" s="6"/>
      <c r="F10" s="6"/>
      <c r="G10" s="6"/>
      <c r="H10" s="6"/>
      <c r="I10" s="6"/>
      <c r="J10" s="6"/>
      <c r="K10" s="6"/>
      <c r="L10" s="6"/>
      <c r="M10" s="6"/>
    </row>
    <row r="11" spans="1:13" x14ac:dyDescent="0.3">
      <c r="A11" s="6"/>
      <c r="B11" s="6"/>
      <c r="C11" s="6"/>
      <c r="D11" s="6"/>
      <c r="E11" s="6"/>
      <c r="F11" s="6"/>
      <c r="G11" s="6"/>
      <c r="H11" s="6"/>
      <c r="I11" s="6"/>
      <c r="J11" s="6"/>
      <c r="K11" s="6"/>
      <c r="L11" s="6"/>
      <c r="M11" s="6"/>
    </row>
    <row r="12" spans="1:13" x14ac:dyDescent="0.3">
      <c r="A12" s="6"/>
      <c r="B12" s="6"/>
      <c r="C12" s="6"/>
      <c r="D12" s="6"/>
      <c r="E12" s="6"/>
      <c r="F12" s="6"/>
      <c r="G12" s="6"/>
      <c r="H12" s="6"/>
      <c r="I12" s="6"/>
      <c r="J12" s="6"/>
      <c r="K12" s="6"/>
      <c r="L12" s="6"/>
      <c r="M12" s="6"/>
    </row>
    <row r="13" spans="1:13" x14ac:dyDescent="0.3">
      <c r="A13" s="6"/>
      <c r="B13" s="6"/>
      <c r="C13" s="6"/>
      <c r="D13" s="6"/>
      <c r="E13" s="6"/>
      <c r="F13" s="6"/>
      <c r="G13" s="6"/>
      <c r="H13" s="6"/>
      <c r="I13" s="6"/>
      <c r="J13" s="6"/>
      <c r="K13" s="6"/>
      <c r="L13" s="6"/>
      <c r="M13" s="6"/>
    </row>
    <row r="14" spans="1:13" x14ac:dyDescent="0.3">
      <c r="A14" s="6"/>
      <c r="B14" s="6"/>
      <c r="C14" s="6"/>
      <c r="D14" s="6"/>
      <c r="E14" s="6"/>
      <c r="F14" s="6"/>
      <c r="G14" s="6"/>
      <c r="H14" s="6"/>
      <c r="I14" s="6"/>
      <c r="J14" s="6"/>
      <c r="K14" s="6"/>
      <c r="L14" s="6"/>
      <c r="M14" s="6"/>
    </row>
    <row r="15" spans="1:13" x14ac:dyDescent="0.3">
      <c r="A15" s="6"/>
      <c r="B15" s="6"/>
      <c r="C15" s="6"/>
      <c r="D15" s="6"/>
      <c r="E15" s="6"/>
      <c r="F15" s="6"/>
      <c r="G15" s="6"/>
      <c r="H15" s="6"/>
      <c r="I15" s="6"/>
      <c r="J15" s="6"/>
      <c r="K15" s="6"/>
      <c r="L15" s="6"/>
      <c r="M15" s="6"/>
    </row>
    <row r="16" spans="1:13" x14ac:dyDescent="0.3">
      <c r="A16" s="6"/>
      <c r="B16" s="6"/>
      <c r="C16" s="6"/>
      <c r="D16" s="6"/>
      <c r="E16" s="6"/>
      <c r="F16" s="6"/>
      <c r="G16" s="6"/>
      <c r="H16" s="6"/>
      <c r="I16" s="6"/>
      <c r="J16" s="6"/>
      <c r="K16" s="6"/>
      <c r="L16" s="6"/>
      <c r="M16" s="6"/>
    </row>
    <row r="17" spans="1:13" x14ac:dyDescent="0.3">
      <c r="A17" s="6"/>
      <c r="B17" s="6"/>
      <c r="C17" s="6"/>
      <c r="D17" s="6"/>
      <c r="E17" s="6"/>
      <c r="F17" s="6"/>
      <c r="G17" s="6"/>
      <c r="H17" s="6"/>
      <c r="I17" s="6"/>
      <c r="J17" s="6"/>
      <c r="K17" s="6"/>
      <c r="L17" s="6"/>
      <c r="M17" s="6"/>
    </row>
    <row r="18" spans="1:13" x14ac:dyDescent="0.3">
      <c r="A18" s="6"/>
      <c r="B18" s="6"/>
      <c r="C18" s="6"/>
      <c r="D18" s="6"/>
      <c r="E18" s="6"/>
      <c r="F18" s="6"/>
      <c r="G18" s="6"/>
      <c r="H18" s="6"/>
      <c r="I18" s="6"/>
      <c r="J18" s="6"/>
      <c r="K18" s="6"/>
      <c r="L18" s="6"/>
      <c r="M18" s="6"/>
    </row>
    <row r="19" spans="1:13" x14ac:dyDescent="0.3">
      <c r="A19" s="6"/>
      <c r="B19" s="6"/>
      <c r="C19" s="6"/>
      <c r="D19" s="6"/>
      <c r="E19" s="6"/>
      <c r="F19" s="6"/>
      <c r="G19" s="6"/>
      <c r="H19" s="6"/>
      <c r="I19" s="6"/>
      <c r="J19" s="6"/>
      <c r="K19" s="6"/>
      <c r="L19" s="6"/>
      <c r="M19" s="6"/>
    </row>
    <row r="20" spans="1:13" x14ac:dyDescent="0.3">
      <c r="A20" s="6"/>
      <c r="B20" s="6"/>
      <c r="C20" s="6"/>
      <c r="D20" s="6"/>
      <c r="E20" s="6"/>
      <c r="F20" s="6"/>
      <c r="G20" s="6"/>
      <c r="H20" s="6"/>
      <c r="I20" s="6"/>
      <c r="J20" s="6"/>
      <c r="K20" s="6"/>
      <c r="L20" s="6"/>
      <c r="M20" s="6"/>
    </row>
    <row r="21" spans="1:13" x14ac:dyDescent="0.3">
      <c r="A21" s="6"/>
      <c r="B21" s="6"/>
      <c r="C21" s="6"/>
      <c r="D21" s="6"/>
      <c r="E21" s="6"/>
      <c r="F21" s="6"/>
      <c r="G21" s="6"/>
      <c r="H21" s="6"/>
      <c r="I21" s="6"/>
      <c r="J21" s="6"/>
      <c r="K21" s="6"/>
      <c r="L21" s="6"/>
      <c r="M21" s="6"/>
    </row>
    <row r="22" spans="1:13" x14ac:dyDescent="0.3">
      <c r="A22" s="6"/>
      <c r="B22" s="6"/>
      <c r="C22" s="6"/>
      <c r="D22" s="6"/>
      <c r="E22" s="6"/>
      <c r="F22" s="6"/>
      <c r="G22" s="6"/>
      <c r="H22" s="6"/>
      <c r="I22" s="6"/>
      <c r="J22" s="6"/>
      <c r="K22" s="6"/>
      <c r="L22" s="6"/>
      <c r="M22" s="6"/>
    </row>
    <row r="23" spans="1:13" x14ac:dyDescent="0.3">
      <c r="A23" s="6"/>
      <c r="B23" s="6"/>
      <c r="C23" s="6"/>
      <c r="D23" s="6"/>
      <c r="E23" s="6"/>
      <c r="F23" s="6"/>
      <c r="G23" s="6"/>
      <c r="H23" s="6"/>
      <c r="I23" s="6"/>
      <c r="J23" s="6"/>
      <c r="K23" s="6"/>
      <c r="L23" s="6"/>
      <c r="M23" s="6"/>
    </row>
    <row r="24" spans="1:13" x14ac:dyDescent="0.3">
      <c r="A24" s="6"/>
      <c r="B24" s="6"/>
      <c r="C24" s="6"/>
      <c r="D24" s="6"/>
      <c r="E24" s="6"/>
      <c r="F24" s="6"/>
      <c r="G24" s="6"/>
      <c r="H24" s="6"/>
      <c r="I24" s="6"/>
      <c r="J24" s="6"/>
      <c r="K24" s="6"/>
      <c r="L24" s="6"/>
      <c r="M24" s="6"/>
    </row>
    <row r="25" spans="1:13" x14ac:dyDescent="0.3">
      <c r="A25" s="6"/>
      <c r="B25" s="6"/>
      <c r="C25" s="6"/>
      <c r="D25" s="6"/>
      <c r="E25" s="6"/>
      <c r="F25" s="6"/>
      <c r="G25" s="6"/>
      <c r="H25" s="6"/>
      <c r="I25" s="6"/>
      <c r="J25" s="6"/>
      <c r="K25" s="6"/>
      <c r="L25" s="6"/>
      <c r="M25" s="6"/>
    </row>
    <row r="26" spans="1:13" x14ac:dyDescent="0.3">
      <c r="A26" s="6"/>
      <c r="B26" s="6"/>
      <c r="C26" s="6"/>
      <c r="D26" s="6"/>
      <c r="E26" s="6"/>
      <c r="F26" s="6"/>
      <c r="G26" s="6"/>
      <c r="H26" s="6"/>
      <c r="I26" s="6"/>
      <c r="J26" s="6"/>
      <c r="K26" s="6"/>
      <c r="L26" s="6"/>
      <c r="M26" s="6"/>
    </row>
    <row r="27" spans="1:13" x14ac:dyDescent="0.3">
      <c r="A27" s="6"/>
      <c r="B27" s="6"/>
      <c r="C27" s="6"/>
      <c r="D27" s="6"/>
      <c r="E27" s="6"/>
      <c r="F27" s="6"/>
      <c r="G27" s="6"/>
      <c r="H27" s="6"/>
      <c r="I27" s="6"/>
      <c r="J27" s="6"/>
      <c r="K27" s="6"/>
      <c r="L27" s="6"/>
      <c r="M27" s="6"/>
    </row>
    <row r="28" spans="1:13" x14ac:dyDescent="0.3">
      <c r="A28" s="6"/>
      <c r="B28" s="6"/>
      <c r="C28" s="6"/>
      <c r="D28" s="6"/>
      <c r="E28" s="6"/>
      <c r="F28" s="6"/>
      <c r="G28" s="6"/>
      <c r="H28" s="6"/>
      <c r="I28" s="6"/>
      <c r="J28" s="6"/>
      <c r="K28" s="6"/>
      <c r="L28" s="6"/>
      <c r="M28" s="6"/>
    </row>
    <row r="29" spans="1:13" x14ac:dyDescent="0.3">
      <c r="A29" s="6"/>
      <c r="B29" s="6"/>
      <c r="C29" s="6"/>
      <c r="D29" s="6"/>
      <c r="E29" s="6"/>
      <c r="F29" s="6"/>
      <c r="G29" s="6"/>
      <c r="H29" s="6"/>
      <c r="I29" s="6"/>
      <c r="J29" s="6"/>
      <c r="K29" s="6"/>
      <c r="L29" s="6"/>
      <c r="M29" s="6"/>
    </row>
    <row r="30" spans="1:13" x14ac:dyDescent="0.3">
      <c r="A30" s="6"/>
      <c r="B30" s="6"/>
      <c r="C30" s="6"/>
      <c r="D30" s="6"/>
      <c r="E30" s="6"/>
      <c r="F30" s="6"/>
      <c r="G30" s="6"/>
      <c r="H30" s="6"/>
      <c r="I30" s="6"/>
      <c r="J30" s="6"/>
      <c r="K30" s="6"/>
      <c r="L30" s="6"/>
      <c r="M30" s="6"/>
    </row>
    <row r="31" spans="1:13" x14ac:dyDescent="0.3">
      <c r="A31" s="6"/>
      <c r="B31" s="6"/>
      <c r="C31" s="6"/>
      <c r="D31" s="6"/>
      <c r="E31" s="6"/>
      <c r="F31" s="6"/>
      <c r="G31" s="6"/>
      <c r="H31" s="6"/>
      <c r="I31" s="6"/>
      <c r="J31" s="6"/>
      <c r="K31" s="6"/>
      <c r="L31" s="6"/>
      <c r="M31" s="6"/>
    </row>
    <row r="32" spans="1:13" x14ac:dyDescent="0.3">
      <c r="A32" s="6"/>
      <c r="B32" s="6"/>
      <c r="C32" s="6"/>
      <c r="D32" s="6"/>
      <c r="E32" s="6"/>
      <c r="F32" s="6"/>
      <c r="G32" s="6"/>
      <c r="H32" s="6"/>
      <c r="I32" s="6"/>
      <c r="J32" s="6"/>
      <c r="K32" s="6"/>
      <c r="L32" s="6"/>
      <c r="M32" s="6"/>
    </row>
    <row r="33" spans="1:13" x14ac:dyDescent="0.3">
      <c r="A33" s="6"/>
      <c r="B33" s="6"/>
      <c r="C33" s="6"/>
      <c r="D33" s="6"/>
      <c r="E33" s="6"/>
      <c r="F33" s="6"/>
      <c r="G33" s="6"/>
      <c r="H33" s="6"/>
      <c r="I33" s="6"/>
      <c r="J33" s="6"/>
      <c r="K33" s="6"/>
      <c r="L33" s="6"/>
      <c r="M33" s="6"/>
    </row>
    <row r="34" spans="1:13" x14ac:dyDescent="0.3">
      <c r="A34" s="6"/>
      <c r="B34" s="6"/>
      <c r="C34" s="6"/>
      <c r="D34" s="6"/>
      <c r="E34" s="6"/>
      <c r="F34" s="6"/>
      <c r="G34" s="6"/>
      <c r="H34" s="6"/>
      <c r="I34" s="6"/>
      <c r="J34" s="6"/>
      <c r="K34" s="6"/>
      <c r="L34" s="6"/>
      <c r="M34" s="6"/>
    </row>
    <row r="35" spans="1:13" x14ac:dyDescent="0.3">
      <c r="A35" s="6"/>
      <c r="B35" s="6"/>
      <c r="C35" s="6"/>
      <c r="D35" s="6"/>
      <c r="E35" s="6"/>
      <c r="F35" s="6"/>
      <c r="G35" s="6"/>
      <c r="H35" s="6"/>
      <c r="I35" s="6"/>
      <c r="J35" s="6"/>
      <c r="K35" s="6"/>
      <c r="L35" s="6"/>
      <c r="M35" s="6"/>
    </row>
    <row r="36" spans="1:13" x14ac:dyDescent="0.3">
      <c r="A36" s="6"/>
      <c r="B36" s="6"/>
      <c r="C36" s="6"/>
      <c r="D36" s="6"/>
      <c r="E36" s="6"/>
      <c r="F36" s="6"/>
      <c r="G36" s="6"/>
      <c r="H36" s="6"/>
      <c r="I36" s="6"/>
      <c r="J36" s="6"/>
      <c r="K36" s="6"/>
      <c r="L36" s="6"/>
      <c r="M36" s="6"/>
    </row>
    <row r="37" spans="1:13" x14ac:dyDescent="0.3">
      <c r="A37" s="6"/>
      <c r="B37" s="6"/>
      <c r="C37" s="6"/>
      <c r="D37" s="6"/>
      <c r="E37" s="6"/>
      <c r="F37" s="6"/>
      <c r="G37" s="6"/>
      <c r="H37" s="6"/>
      <c r="I37" s="6"/>
      <c r="J37" s="6"/>
      <c r="K37" s="6"/>
      <c r="L37" s="6"/>
      <c r="M37" s="6"/>
    </row>
    <row r="38" spans="1:13" x14ac:dyDescent="0.3">
      <c r="A38" s="6"/>
      <c r="B38" s="6"/>
      <c r="C38" s="6"/>
      <c r="D38" s="6"/>
      <c r="E38" s="6"/>
      <c r="F38" s="6"/>
      <c r="G38" s="6"/>
      <c r="H38" s="6"/>
      <c r="I38" s="6"/>
      <c r="J38" s="6"/>
      <c r="K38" s="6"/>
      <c r="L38" s="6"/>
      <c r="M38" s="6"/>
    </row>
    <row r="39" spans="1:13" x14ac:dyDescent="0.3">
      <c r="A39" s="6"/>
      <c r="B39" s="6"/>
      <c r="C39" s="6"/>
      <c r="D39" s="6"/>
      <c r="E39" s="6"/>
      <c r="F39" s="6"/>
      <c r="G39" s="6"/>
      <c r="H39" s="6"/>
      <c r="I39" s="6"/>
      <c r="J39" s="6"/>
      <c r="K39" s="6"/>
      <c r="L39" s="6"/>
      <c r="M39" s="6"/>
    </row>
    <row r="40" spans="1:13" x14ac:dyDescent="0.3">
      <c r="A40" s="6"/>
      <c r="B40" s="6"/>
      <c r="C40" s="6"/>
      <c r="D40" s="6"/>
      <c r="E40" s="6"/>
      <c r="F40" s="6"/>
      <c r="G40" s="6"/>
      <c r="H40" s="6"/>
      <c r="I40" s="6"/>
      <c r="J40" s="6"/>
      <c r="K40" s="6"/>
      <c r="L40" s="6"/>
      <c r="M40" s="6"/>
    </row>
    <row r="41" spans="1:13" x14ac:dyDescent="0.3">
      <c r="A41" s="6"/>
      <c r="B41" s="6"/>
      <c r="C41" s="6"/>
      <c r="D41" s="6"/>
      <c r="E41" s="6"/>
      <c r="F41" s="6"/>
      <c r="G41" s="6"/>
      <c r="H41" s="6"/>
      <c r="I41" s="6"/>
      <c r="J41" s="6"/>
      <c r="K41" s="6"/>
      <c r="L41" s="6"/>
      <c r="M41"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0461A-8C73-41AD-933F-567F8667A46D}">
  <sheetPr>
    <pageSetUpPr autoPageBreaks="0"/>
  </sheetPr>
  <dimension ref="A1:O41"/>
  <sheetViews>
    <sheetView showFormulas="1" showGridLines="0" defaultGridColor="0" colorId="16" zoomScale="70" zoomScaleNormal="70" workbookViewId="0">
      <selection activeCell="O12" sqref="O12"/>
    </sheetView>
  </sheetViews>
  <sheetFormatPr defaultRowHeight="14.4" x14ac:dyDescent="0.3"/>
  <sheetData>
    <row r="1" spans="1:13" x14ac:dyDescent="0.3">
      <c r="A1" s="6"/>
      <c r="B1" s="6"/>
      <c r="C1" s="6"/>
      <c r="D1" s="6"/>
      <c r="E1" s="6"/>
      <c r="F1" s="6"/>
      <c r="G1" s="6"/>
      <c r="H1" s="6"/>
      <c r="I1" s="6"/>
      <c r="J1" s="6"/>
      <c r="K1" s="6"/>
      <c r="L1" s="6"/>
      <c r="M1" s="6"/>
    </row>
    <row r="2" spans="1:13" x14ac:dyDescent="0.3">
      <c r="A2" s="6"/>
      <c r="B2" s="6"/>
      <c r="C2" s="6"/>
      <c r="D2" s="6"/>
      <c r="E2" s="6"/>
      <c r="F2" s="6"/>
      <c r="G2" s="6"/>
      <c r="H2" s="6"/>
      <c r="I2" s="6"/>
      <c r="J2" s="6"/>
      <c r="K2" s="6"/>
      <c r="L2" s="6"/>
      <c r="M2" s="6"/>
    </row>
    <row r="3" spans="1:13" x14ac:dyDescent="0.3">
      <c r="A3" s="6"/>
      <c r="B3" s="6"/>
      <c r="C3" s="6"/>
      <c r="D3" s="6"/>
      <c r="E3" s="6"/>
      <c r="F3" s="6"/>
      <c r="G3" s="6"/>
      <c r="H3" s="6"/>
      <c r="I3" s="6"/>
      <c r="J3" s="6"/>
      <c r="K3" s="6"/>
      <c r="L3" s="6"/>
      <c r="M3" s="6"/>
    </row>
    <row r="4" spans="1:13" x14ac:dyDescent="0.3">
      <c r="A4" s="6"/>
      <c r="B4" s="6"/>
      <c r="C4" s="6"/>
      <c r="D4" s="6"/>
      <c r="E4" s="6"/>
      <c r="F4" s="6"/>
      <c r="G4" s="6"/>
      <c r="H4" s="6"/>
      <c r="I4" s="6"/>
      <c r="J4" s="6"/>
      <c r="K4" s="6"/>
      <c r="L4" s="6"/>
      <c r="M4" s="6"/>
    </row>
    <row r="5" spans="1:13" x14ac:dyDescent="0.3">
      <c r="A5" s="6"/>
      <c r="B5" s="6"/>
      <c r="C5" s="6"/>
      <c r="D5" s="6"/>
      <c r="E5" s="6"/>
      <c r="F5" s="6"/>
      <c r="G5" s="6"/>
      <c r="H5" s="6"/>
      <c r="I5" s="6"/>
      <c r="J5" s="6"/>
      <c r="K5" s="6"/>
      <c r="L5" s="6"/>
      <c r="M5" s="6"/>
    </row>
    <row r="6" spans="1:13" x14ac:dyDescent="0.3">
      <c r="A6" s="6"/>
      <c r="B6" s="6"/>
      <c r="C6" s="6"/>
      <c r="D6" s="6"/>
      <c r="E6" s="6"/>
      <c r="F6" s="6"/>
      <c r="G6" s="6"/>
      <c r="H6" s="6"/>
      <c r="I6" s="6"/>
      <c r="J6" s="6"/>
      <c r="K6" s="6"/>
      <c r="L6" s="6"/>
      <c r="M6" s="6"/>
    </row>
    <row r="7" spans="1:13" x14ac:dyDescent="0.3">
      <c r="A7" s="6"/>
      <c r="B7" s="6"/>
      <c r="C7" s="6"/>
      <c r="D7" s="6"/>
      <c r="E7" s="6"/>
      <c r="F7" s="6"/>
      <c r="G7" s="6"/>
      <c r="H7" s="6"/>
      <c r="I7" s="6"/>
      <c r="J7" s="6"/>
      <c r="K7" s="6"/>
      <c r="L7" s="6"/>
      <c r="M7" s="6"/>
    </row>
    <row r="8" spans="1:13" x14ac:dyDescent="0.3">
      <c r="A8" s="6"/>
      <c r="B8" s="6"/>
      <c r="C8" s="6"/>
      <c r="D8" s="6"/>
      <c r="E8" s="6"/>
      <c r="F8" s="6"/>
      <c r="G8" s="6"/>
      <c r="H8" s="6"/>
      <c r="I8" s="6"/>
      <c r="J8" s="6"/>
      <c r="K8" s="6"/>
      <c r="L8" s="6"/>
      <c r="M8" s="6"/>
    </row>
    <row r="9" spans="1:13" x14ac:dyDescent="0.3">
      <c r="A9" s="6"/>
      <c r="B9" s="6"/>
      <c r="C9" s="6"/>
      <c r="D9" s="6"/>
      <c r="E9" s="6"/>
      <c r="F9" s="6"/>
      <c r="G9" s="6"/>
      <c r="H9" s="6"/>
      <c r="I9" s="6"/>
      <c r="J9" s="6"/>
      <c r="K9" s="6"/>
      <c r="L9" s="6"/>
      <c r="M9" s="6"/>
    </row>
    <row r="10" spans="1:13" x14ac:dyDescent="0.3">
      <c r="A10" s="6"/>
      <c r="B10" s="6"/>
      <c r="C10" s="6"/>
      <c r="D10" s="6"/>
      <c r="E10" s="6"/>
      <c r="F10" s="6"/>
      <c r="G10" s="6"/>
      <c r="H10" s="6"/>
      <c r="I10" s="6"/>
      <c r="J10" s="6"/>
      <c r="K10" s="6"/>
      <c r="L10" s="6"/>
      <c r="M10" s="6"/>
    </row>
    <row r="11" spans="1:13" x14ac:dyDescent="0.3">
      <c r="A11" s="6"/>
      <c r="B11" s="6"/>
      <c r="C11" s="6"/>
      <c r="D11" s="6"/>
      <c r="E11" s="6"/>
      <c r="F11" s="6"/>
      <c r="G11" s="6"/>
      <c r="H11" s="6"/>
      <c r="I11" s="6"/>
      <c r="J11" s="6"/>
      <c r="K11" s="6"/>
      <c r="L11" s="6"/>
      <c r="M11" s="6"/>
    </row>
    <row r="12" spans="1:13" x14ac:dyDescent="0.3">
      <c r="A12" s="6"/>
      <c r="B12" s="6"/>
      <c r="C12" s="6"/>
      <c r="D12" s="6"/>
      <c r="E12" s="6"/>
      <c r="F12" s="6"/>
      <c r="G12" s="6"/>
      <c r="H12" s="6"/>
      <c r="I12" s="6"/>
      <c r="J12" s="6"/>
      <c r="K12" s="6"/>
      <c r="L12" s="6"/>
      <c r="M12" s="6"/>
    </row>
    <row r="13" spans="1:13" x14ac:dyDescent="0.3">
      <c r="A13" s="6"/>
      <c r="B13" s="6"/>
      <c r="C13" s="6"/>
      <c r="D13" s="6"/>
      <c r="E13" s="6"/>
      <c r="F13" s="6"/>
      <c r="G13" s="6"/>
      <c r="H13" s="6"/>
      <c r="I13" s="6"/>
      <c r="J13" s="6"/>
      <c r="K13" s="6"/>
      <c r="L13" s="6"/>
      <c r="M13" s="6"/>
    </row>
    <row r="14" spans="1:13" x14ac:dyDescent="0.3">
      <c r="A14" s="6"/>
      <c r="B14" s="6"/>
      <c r="C14" s="6"/>
      <c r="D14" s="6"/>
      <c r="E14" s="6"/>
      <c r="F14" s="6"/>
      <c r="G14" s="6"/>
      <c r="H14" s="6"/>
      <c r="I14" s="6"/>
      <c r="J14" s="6"/>
      <c r="K14" s="6"/>
      <c r="L14" s="6"/>
      <c r="M14" s="6"/>
    </row>
    <row r="15" spans="1:13" x14ac:dyDescent="0.3">
      <c r="A15" s="6"/>
      <c r="B15" s="6"/>
      <c r="C15" s="6"/>
      <c r="D15" s="6"/>
      <c r="E15" s="6"/>
      <c r="F15" s="6"/>
      <c r="G15" s="6"/>
      <c r="H15" s="6"/>
      <c r="I15" s="6"/>
      <c r="J15" s="6"/>
      <c r="K15" s="6"/>
      <c r="L15" s="6"/>
      <c r="M15" s="6"/>
    </row>
    <row r="16" spans="1:13" x14ac:dyDescent="0.3">
      <c r="A16" s="6"/>
      <c r="B16" s="6"/>
      <c r="C16" s="6"/>
      <c r="D16" s="6"/>
      <c r="E16" s="6"/>
      <c r="F16" s="6"/>
      <c r="G16" s="6"/>
      <c r="H16" s="6"/>
      <c r="I16" s="6"/>
      <c r="J16" s="6"/>
      <c r="K16" s="6"/>
      <c r="L16" s="6"/>
      <c r="M16" s="6"/>
    </row>
    <row r="17" spans="1:15" x14ac:dyDescent="0.3">
      <c r="A17" s="6"/>
      <c r="B17" s="6"/>
      <c r="C17" s="6"/>
      <c r="D17" s="6"/>
      <c r="E17" s="6"/>
      <c r="F17" s="6"/>
      <c r="G17" s="6"/>
      <c r="H17" s="6"/>
      <c r="I17" s="6"/>
      <c r="J17" s="6"/>
      <c r="K17" s="6"/>
      <c r="L17" s="6"/>
      <c r="M17" s="6"/>
    </row>
    <row r="18" spans="1:15" x14ac:dyDescent="0.3">
      <c r="A18" s="6"/>
      <c r="B18" s="6"/>
      <c r="C18" s="6"/>
      <c r="D18" s="6"/>
      <c r="E18" s="6"/>
      <c r="F18" s="6"/>
      <c r="G18" s="6"/>
      <c r="H18" s="6"/>
      <c r="I18" s="6"/>
      <c r="J18" s="6"/>
      <c r="K18" s="6"/>
      <c r="L18" s="6"/>
      <c r="M18" s="6"/>
    </row>
    <row r="19" spans="1:15" x14ac:dyDescent="0.3">
      <c r="A19" s="6"/>
      <c r="B19" s="6"/>
      <c r="C19" s="6"/>
      <c r="D19" s="6"/>
      <c r="E19" s="6"/>
      <c r="F19" s="6"/>
      <c r="G19" s="6"/>
      <c r="H19" s="6"/>
      <c r="I19" s="6"/>
      <c r="J19" s="6"/>
      <c r="K19" s="6"/>
      <c r="L19" s="6"/>
      <c r="M19" s="6"/>
      <c r="O19" s="44" t="s">
        <v>104</v>
      </c>
    </row>
    <row r="20" spans="1:15" x14ac:dyDescent="0.3">
      <c r="A20" s="6"/>
      <c r="B20" s="6"/>
      <c r="C20" s="6"/>
      <c r="D20" s="6"/>
      <c r="E20" s="6"/>
      <c r="F20" s="6"/>
      <c r="G20" s="6"/>
      <c r="H20" s="6"/>
      <c r="I20" s="6"/>
      <c r="J20" s="6"/>
      <c r="K20" s="6"/>
      <c r="L20" s="6"/>
      <c r="M20" s="6"/>
    </row>
    <row r="21" spans="1:15" x14ac:dyDescent="0.3">
      <c r="A21" s="6"/>
      <c r="B21" s="6"/>
      <c r="C21" s="6"/>
      <c r="D21" s="6"/>
      <c r="E21" s="6"/>
      <c r="F21" s="6"/>
      <c r="G21" s="6"/>
      <c r="H21" s="6"/>
      <c r="I21" s="6"/>
      <c r="J21" s="6"/>
      <c r="K21" s="6"/>
      <c r="L21" s="6"/>
      <c r="M21" s="6"/>
    </row>
    <row r="22" spans="1:15" x14ac:dyDescent="0.3">
      <c r="A22" s="6"/>
      <c r="B22" s="6"/>
      <c r="C22" s="6"/>
      <c r="D22" s="6"/>
      <c r="E22" s="6"/>
      <c r="F22" s="6"/>
      <c r="G22" s="6"/>
      <c r="H22" s="6"/>
      <c r="I22" s="6"/>
      <c r="J22" s="6"/>
      <c r="K22" s="6"/>
      <c r="L22" s="6"/>
      <c r="M22" s="6"/>
    </row>
    <row r="23" spans="1:15" x14ac:dyDescent="0.3">
      <c r="A23" s="6"/>
      <c r="B23" s="6"/>
      <c r="C23" s="6"/>
      <c r="D23" s="6"/>
      <c r="E23" s="6"/>
      <c r="F23" s="6"/>
      <c r="G23" s="6"/>
      <c r="H23" s="6"/>
      <c r="I23" s="6"/>
      <c r="J23" s="6"/>
      <c r="K23" s="6"/>
      <c r="L23" s="6"/>
      <c r="M23" s="6"/>
    </row>
    <row r="24" spans="1:15" x14ac:dyDescent="0.3">
      <c r="A24" s="6"/>
      <c r="B24" s="6"/>
      <c r="C24" s="6"/>
      <c r="D24" s="6"/>
      <c r="E24" s="6"/>
      <c r="F24" s="6"/>
      <c r="G24" s="6"/>
      <c r="H24" s="6"/>
      <c r="I24" s="6"/>
      <c r="J24" s="6"/>
      <c r="K24" s="6"/>
      <c r="L24" s="6"/>
      <c r="M24" s="6"/>
    </row>
    <row r="25" spans="1:15" x14ac:dyDescent="0.3">
      <c r="A25" s="6"/>
      <c r="B25" s="6"/>
      <c r="C25" s="6"/>
      <c r="D25" s="6"/>
      <c r="E25" s="6"/>
      <c r="F25" s="6"/>
      <c r="G25" s="6"/>
      <c r="H25" s="6"/>
      <c r="I25" s="6"/>
      <c r="J25" s="6"/>
      <c r="K25" s="6"/>
      <c r="L25" s="6"/>
      <c r="M25" s="6"/>
    </row>
    <row r="26" spans="1:15" x14ac:dyDescent="0.3">
      <c r="A26" s="6"/>
      <c r="B26" s="6"/>
      <c r="C26" s="6"/>
      <c r="D26" s="6"/>
      <c r="E26" s="6"/>
      <c r="F26" s="6"/>
      <c r="G26" s="6"/>
      <c r="H26" s="6"/>
      <c r="I26" s="6"/>
      <c r="J26" s="6"/>
      <c r="K26" s="6"/>
      <c r="L26" s="6"/>
      <c r="M26" s="6"/>
    </row>
    <row r="27" spans="1:15" x14ac:dyDescent="0.3">
      <c r="A27" s="6"/>
      <c r="B27" s="6"/>
      <c r="C27" s="6"/>
      <c r="D27" s="6"/>
      <c r="E27" s="6"/>
      <c r="F27" s="6"/>
      <c r="G27" s="6"/>
      <c r="H27" s="6"/>
      <c r="I27" s="6"/>
      <c r="J27" s="6"/>
      <c r="K27" s="6"/>
      <c r="L27" s="6"/>
      <c r="M27" s="6"/>
    </row>
    <row r="28" spans="1:15" x14ac:dyDescent="0.3">
      <c r="A28" s="6"/>
      <c r="B28" s="6"/>
      <c r="C28" s="6"/>
      <c r="D28" s="6"/>
      <c r="E28" s="6"/>
      <c r="F28" s="6"/>
      <c r="G28" s="6"/>
      <c r="H28" s="6"/>
      <c r="I28" s="6"/>
      <c r="J28" s="6"/>
      <c r="K28" s="6"/>
      <c r="L28" s="6"/>
      <c r="M28" s="6"/>
    </row>
    <row r="29" spans="1:15" x14ac:dyDescent="0.3">
      <c r="A29" s="6"/>
      <c r="B29" s="6"/>
      <c r="C29" s="6"/>
      <c r="D29" s="6"/>
      <c r="E29" s="6"/>
      <c r="F29" s="6"/>
      <c r="G29" s="6"/>
      <c r="H29" s="6"/>
      <c r="I29" s="6"/>
      <c r="J29" s="6"/>
      <c r="K29" s="6"/>
      <c r="L29" s="6"/>
      <c r="M29" s="6"/>
    </row>
    <row r="30" spans="1:15" x14ac:dyDescent="0.3">
      <c r="A30" s="6"/>
      <c r="B30" s="6"/>
      <c r="C30" s="6"/>
      <c r="D30" s="6"/>
      <c r="E30" s="6"/>
      <c r="F30" s="6"/>
      <c r="G30" s="6"/>
      <c r="H30" s="6"/>
      <c r="I30" s="6"/>
      <c r="J30" s="6"/>
      <c r="K30" s="6"/>
      <c r="L30" s="6"/>
      <c r="M30" s="6"/>
    </row>
    <row r="31" spans="1:15" x14ac:dyDescent="0.3">
      <c r="A31" s="6"/>
      <c r="B31" s="6"/>
      <c r="C31" s="6"/>
      <c r="D31" s="6"/>
      <c r="E31" s="6"/>
      <c r="F31" s="6"/>
      <c r="G31" s="6"/>
      <c r="H31" s="6"/>
      <c r="I31" s="6"/>
      <c r="J31" s="6"/>
      <c r="K31" s="6"/>
      <c r="L31" s="6"/>
      <c r="M31" s="6"/>
    </row>
    <row r="32" spans="1:15" x14ac:dyDescent="0.3">
      <c r="A32" s="6"/>
      <c r="B32" s="6"/>
      <c r="C32" s="6"/>
      <c r="D32" s="6"/>
      <c r="E32" s="6"/>
      <c r="F32" s="6"/>
      <c r="G32" s="6"/>
      <c r="H32" s="6"/>
      <c r="I32" s="6"/>
      <c r="J32" s="6"/>
      <c r="K32" s="6"/>
      <c r="L32" s="6"/>
      <c r="M32" s="6"/>
    </row>
    <row r="33" spans="1:13" x14ac:dyDescent="0.3">
      <c r="A33" s="6"/>
      <c r="B33" s="6"/>
      <c r="C33" s="6"/>
      <c r="D33" s="6"/>
      <c r="E33" s="6"/>
      <c r="F33" s="6"/>
      <c r="G33" s="6"/>
      <c r="H33" s="6"/>
      <c r="I33" s="6"/>
      <c r="J33" s="6"/>
      <c r="K33" s="6"/>
      <c r="L33" s="6"/>
      <c r="M33" s="6"/>
    </row>
    <row r="34" spans="1:13" x14ac:dyDescent="0.3">
      <c r="A34" s="6"/>
      <c r="B34" s="6"/>
      <c r="C34" s="6"/>
      <c r="D34" s="6"/>
      <c r="E34" s="6"/>
      <c r="F34" s="6"/>
      <c r="G34" s="6"/>
      <c r="H34" s="6"/>
      <c r="I34" s="6"/>
      <c r="J34" s="6"/>
      <c r="K34" s="6"/>
      <c r="L34" s="6"/>
      <c r="M34" s="6"/>
    </row>
    <row r="35" spans="1:13" x14ac:dyDescent="0.3">
      <c r="A35" s="6"/>
      <c r="B35" s="6"/>
      <c r="C35" s="6"/>
      <c r="D35" s="6"/>
      <c r="E35" s="6"/>
      <c r="F35" s="6"/>
      <c r="G35" s="6"/>
      <c r="H35" s="6"/>
      <c r="I35" s="6"/>
      <c r="J35" s="6"/>
      <c r="K35" s="6"/>
      <c r="L35" s="6"/>
      <c r="M35" s="6"/>
    </row>
    <row r="36" spans="1:13" x14ac:dyDescent="0.3">
      <c r="A36" s="6"/>
      <c r="B36" s="6"/>
      <c r="C36" s="6"/>
      <c r="D36" s="6"/>
      <c r="E36" s="6"/>
      <c r="F36" s="6"/>
      <c r="G36" s="6"/>
      <c r="H36" s="6"/>
      <c r="I36" s="6"/>
      <c r="J36" s="6"/>
      <c r="K36" s="6"/>
      <c r="L36" s="6"/>
      <c r="M36" s="6"/>
    </row>
    <row r="37" spans="1:13" x14ac:dyDescent="0.3">
      <c r="A37" s="6"/>
      <c r="B37" s="6"/>
      <c r="C37" s="6"/>
      <c r="D37" s="6"/>
      <c r="E37" s="6"/>
      <c r="F37" s="6"/>
      <c r="G37" s="6"/>
      <c r="H37" s="6"/>
      <c r="I37" s="6"/>
      <c r="J37" s="6"/>
      <c r="K37" s="6"/>
      <c r="L37" s="6"/>
      <c r="M37" s="6"/>
    </row>
    <row r="38" spans="1:13" x14ac:dyDescent="0.3">
      <c r="A38" s="6"/>
      <c r="B38" s="6"/>
      <c r="C38" s="6"/>
      <c r="D38" s="6"/>
      <c r="E38" s="6"/>
      <c r="F38" s="6"/>
      <c r="G38" s="6"/>
      <c r="H38" s="6"/>
      <c r="I38" s="6"/>
      <c r="J38" s="6"/>
      <c r="K38" s="6"/>
      <c r="L38" s="6"/>
      <c r="M38" s="6"/>
    </row>
    <row r="39" spans="1:13" x14ac:dyDescent="0.3">
      <c r="A39" s="6"/>
      <c r="B39" s="6"/>
      <c r="C39" s="6"/>
      <c r="D39" s="6"/>
      <c r="E39" s="6"/>
      <c r="F39" s="6"/>
      <c r="G39" s="6"/>
      <c r="H39" s="6"/>
      <c r="I39" s="6"/>
      <c r="J39" s="6"/>
      <c r="K39" s="6"/>
      <c r="L39" s="6"/>
      <c r="M39" s="6"/>
    </row>
    <row r="40" spans="1:13" x14ac:dyDescent="0.3">
      <c r="A40" s="6"/>
      <c r="B40" s="6"/>
      <c r="C40" s="6"/>
      <c r="D40" s="6"/>
      <c r="E40" s="6"/>
      <c r="F40" s="6"/>
      <c r="G40" s="6"/>
      <c r="H40" s="6"/>
      <c r="I40" s="6"/>
      <c r="J40" s="6"/>
      <c r="K40" s="6"/>
      <c r="L40" s="6"/>
      <c r="M40" s="6"/>
    </row>
    <row r="41" spans="1:13" x14ac:dyDescent="0.3">
      <c r="A41" s="6"/>
      <c r="B41" s="6"/>
      <c r="C41" s="6"/>
      <c r="D41" s="6"/>
      <c r="E41" s="6"/>
      <c r="F41" s="6"/>
      <c r="G41" s="6"/>
      <c r="H41" s="6"/>
      <c r="I41" s="6"/>
      <c r="J41" s="6"/>
      <c r="K41" s="6"/>
      <c r="L41" s="6"/>
      <c r="M41"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49616-3F10-4C24-8819-4E522E077B9A}">
  <dimension ref="A1:P40"/>
  <sheetViews>
    <sheetView showGridLines="0" zoomScale="90" zoomScaleNormal="90" workbookViewId="0">
      <selection activeCell="S18" sqref="S18"/>
    </sheetView>
  </sheetViews>
  <sheetFormatPr defaultRowHeight="14.4" x14ac:dyDescent="0.3"/>
  <cols>
    <col min="1" max="13" width="11.77734375" customWidth="1"/>
  </cols>
  <sheetData>
    <row r="1" spans="1:16" x14ac:dyDescent="0.3">
      <c r="A1" s="6"/>
      <c r="B1" s="6"/>
      <c r="C1" s="6"/>
      <c r="D1" s="6"/>
      <c r="E1" s="6"/>
      <c r="F1" s="6"/>
      <c r="G1" s="6"/>
      <c r="H1" s="6"/>
      <c r="I1" s="6"/>
      <c r="J1" s="6"/>
      <c r="K1" s="6"/>
      <c r="L1" s="6"/>
      <c r="M1" s="6"/>
      <c r="N1" s="6"/>
      <c r="O1" s="6"/>
      <c r="P1" s="6"/>
    </row>
    <row r="2" spans="1:16" x14ac:dyDescent="0.3">
      <c r="A2" s="6"/>
      <c r="B2" s="6"/>
      <c r="C2" s="6"/>
      <c r="D2" s="6"/>
      <c r="E2" s="6"/>
      <c r="F2" s="6"/>
      <c r="G2" s="6"/>
      <c r="H2" s="6"/>
      <c r="I2" s="6"/>
      <c r="J2" s="6"/>
      <c r="K2" s="6"/>
      <c r="L2" s="6"/>
      <c r="M2" s="6"/>
      <c r="N2" s="6"/>
      <c r="O2" s="6"/>
      <c r="P2" s="6"/>
    </row>
    <row r="3" spans="1:16" x14ac:dyDescent="0.3">
      <c r="A3" s="6"/>
      <c r="B3" s="6"/>
      <c r="C3" s="6"/>
      <c r="D3" s="6"/>
      <c r="E3" s="6"/>
      <c r="F3" s="6"/>
      <c r="G3" s="6"/>
      <c r="H3" s="6"/>
      <c r="I3" s="6"/>
      <c r="J3" s="6"/>
      <c r="K3" s="6"/>
      <c r="L3" s="6"/>
      <c r="M3" s="6"/>
      <c r="N3" s="6"/>
      <c r="O3" s="6"/>
      <c r="P3" s="6"/>
    </row>
    <row r="4" spans="1:16" x14ac:dyDescent="0.3">
      <c r="A4" s="6"/>
      <c r="B4" s="6"/>
      <c r="C4" s="6"/>
      <c r="D4" s="6"/>
      <c r="E4" s="6"/>
      <c r="F4" s="6"/>
      <c r="G4" s="6"/>
      <c r="H4" s="6"/>
      <c r="I4" s="6"/>
      <c r="J4" s="6"/>
      <c r="K4" s="6"/>
      <c r="L4" s="6"/>
      <c r="M4" s="6"/>
      <c r="N4" s="6"/>
      <c r="O4" s="6"/>
      <c r="P4" s="6"/>
    </row>
    <row r="5" spans="1:16" x14ac:dyDescent="0.3">
      <c r="A5" s="6"/>
      <c r="B5" s="6"/>
      <c r="C5" s="6"/>
      <c r="D5" s="6"/>
      <c r="E5" s="6"/>
      <c r="F5" s="6"/>
      <c r="G5" s="6"/>
      <c r="H5" s="6"/>
      <c r="I5" s="6"/>
      <c r="J5" s="6"/>
      <c r="K5" s="6"/>
      <c r="L5" s="6"/>
      <c r="M5" s="6"/>
      <c r="N5" s="6"/>
      <c r="O5" s="6"/>
      <c r="P5" s="6"/>
    </row>
    <row r="6" spans="1:16" x14ac:dyDescent="0.3">
      <c r="A6" s="6"/>
      <c r="B6" s="6"/>
      <c r="C6" s="6"/>
      <c r="D6" s="6"/>
      <c r="E6" s="6"/>
      <c r="F6" s="6"/>
      <c r="G6" s="6"/>
      <c r="H6" s="6"/>
      <c r="I6" s="6"/>
      <c r="J6" s="6"/>
      <c r="K6" s="6"/>
      <c r="L6" s="6"/>
      <c r="M6" s="6"/>
      <c r="N6" s="6"/>
      <c r="O6" s="6"/>
      <c r="P6" s="6"/>
    </row>
    <row r="7" spans="1:16" x14ac:dyDescent="0.3">
      <c r="A7" s="6"/>
      <c r="B7" s="6"/>
      <c r="C7" s="6"/>
      <c r="D7" s="6"/>
      <c r="E7" s="6"/>
      <c r="F7" s="6"/>
      <c r="G7" s="6"/>
      <c r="H7" s="6"/>
      <c r="I7" s="6"/>
      <c r="J7" s="6"/>
      <c r="K7" s="6"/>
      <c r="L7" s="6"/>
      <c r="M7" s="6"/>
      <c r="N7" s="6"/>
      <c r="O7" s="6"/>
      <c r="P7" s="6"/>
    </row>
    <row r="8" spans="1:16" x14ac:dyDescent="0.3">
      <c r="A8" s="6"/>
      <c r="B8" s="6"/>
      <c r="C8" s="6"/>
      <c r="D8" s="6"/>
      <c r="E8" s="6"/>
      <c r="F8" s="6"/>
      <c r="G8" s="6"/>
      <c r="H8" s="6"/>
      <c r="I8" s="6"/>
      <c r="J8" s="6"/>
      <c r="K8" s="6"/>
      <c r="L8" s="6"/>
      <c r="M8" s="6"/>
      <c r="N8" s="6"/>
      <c r="O8" s="6"/>
      <c r="P8" s="6"/>
    </row>
    <row r="9" spans="1:16" x14ac:dyDescent="0.3">
      <c r="A9" s="6"/>
      <c r="B9" s="6"/>
      <c r="C9" s="6"/>
      <c r="D9" s="6"/>
      <c r="E9" s="6"/>
      <c r="F9" s="6"/>
      <c r="G9" s="6"/>
      <c r="H9" s="6"/>
      <c r="I9" s="6"/>
      <c r="J9" s="6"/>
      <c r="K9" s="6"/>
      <c r="L9" s="6"/>
      <c r="M9" s="6"/>
      <c r="N9" s="6"/>
      <c r="O9" s="6"/>
      <c r="P9" s="6"/>
    </row>
    <row r="10" spans="1:16" x14ac:dyDescent="0.3">
      <c r="A10" s="6"/>
      <c r="B10" s="6"/>
      <c r="C10" s="6"/>
      <c r="D10" s="6"/>
      <c r="E10" s="6"/>
      <c r="F10" s="6"/>
      <c r="G10" s="6"/>
      <c r="H10" s="6"/>
      <c r="I10" s="6"/>
      <c r="J10" s="6"/>
      <c r="K10" s="6"/>
      <c r="L10" s="6"/>
      <c r="M10" s="6"/>
      <c r="N10" s="6"/>
      <c r="O10" s="6"/>
      <c r="P10" s="6"/>
    </row>
    <row r="11" spans="1:16" x14ac:dyDescent="0.3">
      <c r="A11" s="6"/>
      <c r="B11" s="6"/>
      <c r="C11" s="6"/>
      <c r="D11" s="6"/>
      <c r="E11" s="6"/>
      <c r="F11" s="6"/>
      <c r="G11" s="6"/>
      <c r="H11" s="6"/>
      <c r="I11" s="6"/>
      <c r="J11" s="6"/>
      <c r="K11" s="6"/>
      <c r="L11" s="6"/>
      <c r="M11" s="6"/>
      <c r="N11" s="6"/>
      <c r="O11" s="6"/>
      <c r="P11" s="6"/>
    </row>
    <row r="12" spans="1:16" x14ac:dyDescent="0.3">
      <c r="A12" s="6"/>
      <c r="B12" s="6"/>
      <c r="C12" s="6"/>
      <c r="D12" s="6"/>
      <c r="E12" s="6"/>
      <c r="F12" s="6"/>
      <c r="G12" s="6"/>
      <c r="H12" s="6"/>
      <c r="I12" s="6"/>
      <c r="J12" s="6"/>
      <c r="K12" s="6"/>
      <c r="L12" s="6"/>
      <c r="M12" s="6"/>
      <c r="N12" s="6"/>
      <c r="O12" s="6"/>
      <c r="P12" s="6"/>
    </row>
    <row r="13" spans="1:16" x14ac:dyDescent="0.3">
      <c r="A13" s="6"/>
      <c r="B13" s="6"/>
      <c r="C13" s="6"/>
      <c r="D13" s="6"/>
      <c r="E13" s="6"/>
      <c r="F13" s="6"/>
      <c r="G13" s="6"/>
      <c r="H13" s="6"/>
      <c r="I13" s="6"/>
      <c r="J13" s="6"/>
      <c r="K13" s="6"/>
      <c r="L13" s="6"/>
      <c r="M13" s="6"/>
      <c r="N13" s="6"/>
      <c r="O13" s="6"/>
      <c r="P13" s="6"/>
    </row>
    <row r="14" spans="1:16" x14ac:dyDescent="0.3">
      <c r="A14" s="6"/>
      <c r="B14" s="6"/>
      <c r="C14" s="6"/>
      <c r="D14" s="6"/>
      <c r="E14" s="6"/>
      <c r="F14" s="6"/>
      <c r="G14" s="6"/>
      <c r="H14" s="6"/>
      <c r="I14" s="6"/>
      <c r="J14" s="6"/>
      <c r="K14" s="6"/>
      <c r="L14" s="6"/>
      <c r="M14" s="6"/>
      <c r="N14" s="6"/>
      <c r="O14" s="6"/>
      <c r="P14" s="6"/>
    </row>
    <row r="15" spans="1:16" x14ac:dyDescent="0.3">
      <c r="A15" s="6"/>
      <c r="B15" s="6"/>
      <c r="C15" s="6"/>
      <c r="D15" s="6"/>
      <c r="E15" s="6"/>
      <c r="F15" s="6"/>
      <c r="G15" s="6"/>
      <c r="H15" s="6"/>
      <c r="I15" s="6"/>
      <c r="J15" s="6"/>
      <c r="K15" s="6"/>
      <c r="L15" s="6"/>
      <c r="M15" s="6"/>
      <c r="N15" s="6"/>
      <c r="O15" s="6"/>
      <c r="P15" s="6"/>
    </row>
    <row r="16" spans="1:16" x14ac:dyDescent="0.3">
      <c r="A16" s="6"/>
      <c r="B16" s="6"/>
      <c r="C16" s="6"/>
      <c r="D16" s="6"/>
      <c r="E16" s="6"/>
      <c r="F16" s="6"/>
      <c r="G16" s="6"/>
      <c r="H16" s="6"/>
      <c r="I16" s="6"/>
      <c r="J16" s="6"/>
      <c r="K16" s="6"/>
      <c r="L16" s="6"/>
      <c r="M16" s="6"/>
      <c r="N16" s="6"/>
      <c r="O16" s="6"/>
      <c r="P16" s="6"/>
    </row>
    <row r="17" spans="1:16" x14ac:dyDescent="0.3">
      <c r="A17" s="6"/>
      <c r="B17" s="6"/>
      <c r="C17" s="6"/>
      <c r="D17" s="6"/>
      <c r="E17" s="6"/>
      <c r="F17" s="6"/>
      <c r="G17" s="6"/>
      <c r="H17" s="6"/>
      <c r="I17" s="6"/>
      <c r="J17" s="6"/>
      <c r="K17" s="6"/>
      <c r="L17" s="6"/>
      <c r="M17" s="6"/>
      <c r="N17" s="6"/>
      <c r="O17" s="6"/>
      <c r="P17" s="6"/>
    </row>
    <row r="18" spans="1:16" x14ac:dyDescent="0.3">
      <c r="A18" s="6"/>
      <c r="B18" s="6"/>
      <c r="C18" s="6"/>
      <c r="D18" s="6"/>
      <c r="E18" s="6"/>
      <c r="F18" s="6"/>
      <c r="G18" s="6"/>
      <c r="H18" s="6"/>
      <c r="I18" s="6"/>
      <c r="J18" s="6"/>
      <c r="K18" s="6"/>
      <c r="L18" s="6"/>
      <c r="M18" s="6"/>
      <c r="N18" s="6"/>
      <c r="O18" s="6"/>
      <c r="P18" s="6"/>
    </row>
    <row r="19" spans="1:16" x14ac:dyDescent="0.3">
      <c r="A19" s="6"/>
      <c r="B19" s="6"/>
      <c r="C19" s="6"/>
      <c r="D19" s="6"/>
      <c r="E19" s="6"/>
      <c r="F19" s="6"/>
      <c r="G19" s="6"/>
      <c r="H19" s="6"/>
      <c r="I19" s="6"/>
      <c r="J19" s="6"/>
      <c r="K19" s="6"/>
      <c r="L19" s="6"/>
      <c r="M19" s="6"/>
      <c r="N19" s="6"/>
      <c r="O19" s="6"/>
      <c r="P19" s="6"/>
    </row>
    <row r="20" spans="1:16" x14ac:dyDescent="0.3">
      <c r="A20" s="6"/>
      <c r="B20" s="6"/>
      <c r="C20" s="6"/>
      <c r="D20" s="6"/>
      <c r="E20" s="6"/>
      <c r="F20" s="6"/>
      <c r="G20" s="6"/>
      <c r="H20" s="6"/>
      <c r="I20" s="6"/>
      <c r="J20" s="6"/>
      <c r="K20" s="6"/>
      <c r="L20" s="6"/>
      <c r="M20" s="6"/>
      <c r="N20" s="6"/>
      <c r="O20" s="6"/>
      <c r="P20" s="6"/>
    </row>
    <row r="21" spans="1:16" x14ac:dyDescent="0.3">
      <c r="A21" s="6"/>
      <c r="B21" s="6"/>
      <c r="C21" s="6"/>
      <c r="D21" s="6"/>
      <c r="E21" s="6"/>
      <c r="F21" s="6"/>
      <c r="G21" s="6"/>
      <c r="H21" s="6"/>
      <c r="I21" s="6"/>
      <c r="J21" s="6"/>
      <c r="K21" s="6"/>
      <c r="L21" s="6"/>
      <c r="M21" s="6"/>
      <c r="N21" s="6"/>
      <c r="O21" s="6"/>
      <c r="P21" s="6"/>
    </row>
    <row r="22" spans="1:16" x14ac:dyDescent="0.3">
      <c r="A22" s="6"/>
      <c r="B22" s="6"/>
      <c r="C22" s="6"/>
      <c r="D22" s="6"/>
      <c r="E22" s="6"/>
      <c r="F22" s="6"/>
      <c r="G22" s="6"/>
      <c r="H22" s="6"/>
      <c r="I22" s="6"/>
      <c r="J22" s="6"/>
      <c r="K22" s="6"/>
      <c r="L22" s="6"/>
      <c r="M22" s="6"/>
      <c r="N22" s="6"/>
      <c r="O22" s="6"/>
      <c r="P22" s="6"/>
    </row>
    <row r="23" spans="1:16" x14ac:dyDescent="0.3">
      <c r="A23" s="6"/>
      <c r="B23" s="6"/>
      <c r="C23" s="6"/>
      <c r="D23" s="6"/>
      <c r="E23" s="6"/>
      <c r="F23" s="6"/>
      <c r="G23" s="6"/>
      <c r="H23" s="6"/>
      <c r="I23" s="6"/>
      <c r="J23" s="6"/>
      <c r="K23" s="6"/>
      <c r="L23" s="6"/>
      <c r="M23" s="6"/>
      <c r="N23" s="6"/>
      <c r="O23" s="6"/>
      <c r="P23" s="6"/>
    </row>
    <row r="24" spans="1:16" x14ac:dyDescent="0.3">
      <c r="A24" s="6"/>
      <c r="B24" s="6"/>
      <c r="C24" s="6"/>
      <c r="D24" s="6"/>
      <c r="E24" s="6"/>
      <c r="F24" s="37"/>
      <c r="G24" s="6"/>
      <c r="H24" s="6"/>
      <c r="I24" s="6"/>
      <c r="J24" s="6"/>
      <c r="K24" s="6"/>
      <c r="L24" s="6"/>
      <c r="M24" s="6"/>
      <c r="N24" s="6"/>
      <c r="O24" s="6"/>
      <c r="P24" s="6"/>
    </row>
    <row r="25" spans="1:16" x14ac:dyDescent="0.3">
      <c r="A25" s="6"/>
      <c r="B25" s="6"/>
      <c r="C25" s="6"/>
      <c r="D25" s="6"/>
      <c r="E25" s="6"/>
      <c r="F25" s="6"/>
      <c r="G25" s="6"/>
      <c r="H25" s="6"/>
      <c r="I25" s="6"/>
      <c r="J25" s="6"/>
      <c r="K25" s="6"/>
      <c r="L25" s="6"/>
      <c r="M25" s="6"/>
      <c r="N25" s="6"/>
      <c r="O25" s="6"/>
      <c r="P25" s="6"/>
    </row>
    <row r="26" spans="1:16" x14ac:dyDescent="0.3">
      <c r="A26" s="6"/>
      <c r="B26" s="6"/>
      <c r="C26" s="6"/>
      <c r="D26" s="6"/>
      <c r="E26" s="6"/>
      <c r="F26" s="6"/>
      <c r="G26" s="6"/>
      <c r="H26" s="6"/>
      <c r="I26" s="6"/>
      <c r="J26" s="6"/>
      <c r="K26" s="6"/>
      <c r="L26" s="6"/>
      <c r="M26" s="6"/>
      <c r="N26" s="6"/>
      <c r="O26" s="6"/>
      <c r="P26" s="6"/>
    </row>
    <row r="27" spans="1:16" x14ac:dyDescent="0.3">
      <c r="A27" s="6"/>
      <c r="B27" s="6"/>
      <c r="C27" s="6"/>
      <c r="D27" s="6"/>
      <c r="E27" s="6"/>
      <c r="F27" s="6"/>
      <c r="G27" s="6"/>
      <c r="H27" s="6"/>
      <c r="I27" s="6"/>
      <c r="J27" s="6"/>
      <c r="K27" s="6"/>
      <c r="L27" s="6"/>
      <c r="M27" s="6"/>
      <c r="N27" s="6"/>
      <c r="O27" s="6"/>
      <c r="P27" s="6"/>
    </row>
    <row r="28" spans="1:16" x14ac:dyDescent="0.3">
      <c r="A28" s="6"/>
      <c r="B28" s="6"/>
      <c r="C28" s="6"/>
      <c r="D28" s="6"/>
      <c r="E28" s="6"/>
      <c r="F28" s="6"/>
      <c r="G28" s="6"/>
      <c r="H28" s="6"/>
      <c r="I28" s="6"/>
      <c r="J28" s="6"/>
      <c r="K28" s="6"/>
      <c r="L28" s="6"/>
      <c r="M28" s="6"/>
      <c r="N28" s="6"/>
      <c r="O28" s="6"/>
      <c r="P28" s="6"/>
    </row>
    <row r="29" spans="1:16" x14ac:dyDescent="0.3">
      <c r="A29" s="6"/>
      <c r="B29" s="6"/>
      <c r="C29" s="6"/>
      <c r="D29" s="6"/>
      <c r="E29" s="6"/>
      <c r="F29" s="6"/>
      <c r="G29" s="6"/>
      <c r="H29" s="6"/>
      <c r="I29" s="6"/>
      <c r="J29" s="6"/>
      <c r="K29" s="6"/>
      <c r="L29" s="6"/>
      <c r="M29" s="6"/>
      <c r="N29" s="6"/>
      <c r="O29" s="6"/>
      <c r="P29" s="6"/>
    </row>
    <row r="30" spans="1:16" x14ac:dyDescent="0.3">
      <c r="A30" s="6"/>
      <c r="B30" s="6"/>
      <c r="C30" s="6"/>
      <c r="D30" s="6"/>
      <c r="E30" s="6"/>
      <c r="F30" s="6"/>
      <c r="G30" s="6"/>
      <c r="H30" s="6"/>
      <c r="I30" s="6"/>
      <c r="J30" s="6"/>
      <c r="K30" s="6"/>
      <c r="L30" s="6"/>
      <c r="M30" s="6"/>
      <c r="N30" s="6"/>
      <c r="O30" s="6"/>
      <c r="P30" s="6"/>
    </row>
    <row r="31" spans="1:16" x14ac:dyDescent="0.3">
      <c r="A31" s="6"/>
      <c r="B31" s="6"/>
      <c r="C31" s="6"/>
      <c r="D31" s="6"/>
      <c r="E31" s="6"/>
      <c r="F31" s="6"/>
      <c r="G31" s="6"/>
      <c r="H31" s="6"/>
      <c r="I31" s="6"/>
      <c r="J31" s="6"/>
      <c r="K31" s="6"/>
      <c r="L31" s="6"/>
      <c r="M31" s="6"/>
      <c r="N31" s="6"/>
      <c r="O31" s="6"/>
      <c r="P31" s="6"/>
    </row>
    <row r="32" spans="1:16" x14ac:dyDescent="0.3">
      <c r="A32" s="6"/>
      <c r="B32" s="6"/>
      <c r="C32" s="6"/>
      <c r="D32" s="6"/>
      <c r="E32" s="6"/>
      <c r="F32" s="6"/>
      <c r="G32" s="6"/>
      <c r="H32" s="6"/>
      <c r="I32" s="6"/>
      <c r="J32" s="6"/>
      <c r="K32" s="6"/>
      <c r="L32" s="6"/>
      <c r="M32" s="6"/>
      <c r="N32" s="6"/>
      <c r="O32" s="6"/>
      <c r="P32" s="6"/>
    </row>
    <row r="33" spans="1:16" x14ac:dyDescent="0.3">
      <c r="A33" s="6"/>
      <c r="B33" s="6"/>
      <c r="C33" s="6"/>
      <c r="D33" s="6"/>
      <c r="E33" s="6"/>
      <c r="F33" s="6"/>
      <c r="G33" s="6"/>
      <c r="H33" s="6"/>
      <c r="I33" s="6"/>
      <c r="J33" s="6"/>
      <c r="K33" s="6"/>
      <c r="L33" s="6"/>
      <c r="M33" s="6"/>
      <c r="N33" s="6"/>
      <c r="O33" s="6"/>
      <c r="P33" s="6"/>
    </row>
    <row r="34" spans="1:16" x14ac:dyDescent="0.3">
      <c r="A34" s="6"/>
      <c r="B34" s="6"/>
      <c r="C34" s="6"/>
      <c r="D34" s="6"/>
      <c r="E34" s="6"/>
      <c r="F34" s="6"/>
      <c r="G34" s="6"/>
      <c r="H34" s="6"/>
      <c r="I34" s="6"/>
      <c r="J34" s="6"/>
      <c r="K34" s="6"/>
      <c r="L34" s="6"/>
      <c r="M34" s="6"/>
      <c r="N34" s="6"/>
      <c r="O34" s="6"/>
      <c r="P34" s="6"/>
    </row>
    <row r="35" spans="1:16" x14ac:dyDescent="0.3">
      <c r="A35" s="6"/>
      <c r="B35" s="6"/>
      <c r="C35" s="6"/>
      <c r="D35" s="6"/>
      <c r="E35" s="6"/>
      <c r="F35" s="6"/>
      <c r="G35" s="6"/>
      <c r="H35" s="6"/>
      <c r="I35" s="6"/>
      <c r="J35" s="6"/>
      <c r="K35" s="6"/>
      <c r="L35" s="6"/>
      <c r="M35" s="6"/>
      <c r="N35" s="6"/>
      <c r="O35" s="6"/>
      <c r="P35" s="6"/>
    </row>
    <row r="36" spans="1:16" x14ac:dyDescent="0.3">
      <c r="A36" s="6"/>
      <c r="B36" s="6"/>
      <c r="C36" s="6"/>
      <c r="D36" s="6"/>
      <c r="E36" s="6"/>
      <c r="F36" s="6"/>
      <c r="G36" s="6"/>
      <c r="H36" s="6"/>
      <c r="I36" s="6"/>
      <c r="J36" s="6"/>
      <c r="K36" s="6"/>
      <c r="L36" s="6"/>
      <c r="M36" s="6"/>
      <c r="N36" s="6"/>
      <c r="O36" s="6"/>
      <c r="P36" s="6"/>
    </row>
    <row r="37" spans="1:16" x14ac:dyDescent="0.3">
      <c r="A37" s="6"/>
      <c r="B37" s="6"/>
      <c r="C37" s="6"/>
      <c r="D37" s="6"/>
      <c r="E37" s="6"/>
      <c r="F37" s="6"/>
      <c r="G37" s="6"/>
      <c r="H37" s="6"/>
      <c r="I37" s="6"/>
      <c r="J37" s="6"/>
      <c r="K37" s="6"/>
      <c r="L37" s="6"/>
      <c r="M37" s="6"/>
      <c r="N37" s="6"/>
      <c r="O37" s="6"/>
      <c r="P37" s="6"/>
    </row>
    <row r="38" spans="1:16" x14ac:dyDescent="0.3">
      <c r="A38" s="6"/>
      <c r="B38" s="6"/>
      <c r="C38" s="6"/>
      <c r="D38" s="6"/>
      <c r="E38" s="6"/>
      <c r="F38" s="6"/>
      <c r="G38" s="6"/>
      <c r="H38" s="6"/>
      <c r="I38" s="6"/>
      <c r="J38" s="6"/>
      <c r="K38" s="6"/>
      <c r="L38" s="6"/>
      <c r="M38" s="6"/>
      <c r="N38" s="6"/>
      <c r="O38" s="6"/>
      <c r="P38" s="6"/>
    </row>
    <row r="39" spans="1:16" x14ac:dyDescent="0.3">
      <c r="A39" s="6"/>
      <c r="B39" s="6"/>
      <c r="C39" s="6"/>
      <c r="D39" s="6"/>
      <c r="E39" s="6"/>
      <c r="F39" s="6"/>
      <c r="G39" s="6"/>
      <c r="H39" s="6"/>
      <c r="I39" s="6"/>
      <c r="J39" s="6"/>
      <c r="K39" s="6"/>
      <c r="L39" s="6"/>
      <c r="M39" s="6"/>
      <c r="N39" s="6"/>
      <c r="O39" s="6"/>
      <c r="P39" s="6"/>
    </row>
    <row r="40" spans="1:16" x14ac:dyDescent="0.3">
      <c r="A40" s="6"/>
      <c r="B40" s="6"/>
      <c r="C40" s="6"/>
      <c r="D40" s="6"/>
      <c r="E40" s="6"/>
      <c r="F40" s="6"/>
      <c r="G40" s="6"/>
      <c r="H40" s="6"/>
      <c r="I40" s="6"/>
      <c r="J40" s="6"/>
      <c r="K40" s="6"/>
      <c r="L40" s="6"/>
      <c r="M40" s="6"/>
      <c r="N40" s="6"/>
      <c r="O40" s="6"/>
      <c r="P40"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D7F2B-3B9E-4A7A-971D-A9F00293E667}">
  <dimension ref="A1:Q35"/>
  <sheetViews>
    <sheetView zoomScale="90" zoomScaleNormal="90" workbookViewId="0">
      <selection activeCell="U20" sqref="U20"/>
    </sheetView>
  </sheetViews>
  <sheetFormatPr defaultRowHeight="14.4" x14ac:dyDescent="0.3"/>
  <cols>
    <col min="1" max="13" width="11.77734375" customWidth="1"/>
  </cols>
  <sheetData>
    <row r="1" spans="1:16" x14ac:dyDescent="0.3">
      <c r="A1" s="6"/>
      <c r="B1" s="6"/>
      <c r="C1" s="6"/>
      <c r="D1" s="6"/>
      <c r="E1" s="6"/>
      <c r="F1" s="6"/>
      <c r="G1" s="6"/>
      <c r="H1" s="6"/>
      <c r="I1" s="6"/>
      <c r="J1" s="6"/>
      <c r="K1" s="6"/>
      <c r="L1" s="6"/>
      <c r="M1" s="6"/>
      <c r="N1" s="6"/>
      <c r="O1" s="6"/>
      <c r="P1" s="6"/>
    </row>
    <row r="2" spans="1:16" x14ac:dyDescent="0.3">
      <c r="A2" s="6"/>
      <c r="B2" s="6"/>
      <c r="C2" s="6"/>
      <c r="D2" s="6"/>
      <c r="E2" s="6"/>
      <c r="F2" s="6"/>
      <c r="G2" s="6"/>
      <c r="H2" s="6"/>
      <c r="I2" s="6"/>
      <c r="J2" s="6"/>
      <c r="K2" s="6"/>
      <c r="L2" s="6"/>
      <c r="M2" s="6"/>
      <c r="N2" s="6"/>
      <c r="O2" s="6"/>
      <c r="P2" s="6"/>
    </row>
    <row r="3" spans="1:16" x14ac:dyDescent="0.3">
      <c r="A3" s="6"/>
      <c r="B3" s="6"/>
      <c r="C3" s="6"/>
      <c r="D3" s="6"/>
      <c r="E3" s="6"/>
      <c r="F3" s="6"/>
      <c r="G3" s="6"/>
      <c r="H3" s="6"/>
      <c r="I3" s="6"/>
      <c r="J3" s="6"/>
      <c r="K3" s="6"/>
      <c r="L3" s="6"/>
      <c r="M3" s="6"/>
      <c r="N3" s="6"/>
      <c r="O3" s="6"/>
      <c r="P3" s="6"/>
    </row>
    <row r="4" spans="1:16" x14ac:dyDescent="0.3">
      <c r="A4" s="6"/>
      <c r="B4" s="6"/>
      <c r="C4" s="6"/>
      <c r="D4" s="6"/>
      <c r="E4" s="6"/>
      <c r="F4" s="6"/>
      <c r="G4" s="6"/>
      <c r="H4" s="6"/>
      <c r="I4" s="6"/>
      <c r="J4" s="6"/>
      <c r="K4" s="6"/>
      <c r="L4" s="6"/>
      <c r="M4" s="6"/>
      <c r="N4" s="6"/>
      <c r="O4" s="6"/>
      <c r="P4" s="6"/>
    </row>
    <row r="5" spans="1:16" x14ac:dyDescent="0.3">
      <c r="A5" s="6"/>
      <c r="B5" s="6"/>
      <c r="C5" s="6"/>
      <c r="D5" s="6"/>
      <c r="E5" s="6"/>
      <c r="F5" s="6"/>
      <c r="G5" s="6"/>
      <c r="H5" s="6"/>
      <c r="I5" s="6"/>
      <c r="J5" s="6"/>
      <c r="K5" s="6"/>
      <c r="L5" s="6"/>
      <c r="M5" s="6"/>
      <c r="N5" s="6"/>
      <c r="O5" s="6"/>
      <c r="P5" s="6"/>
    </row>
    <row r="6" spans="1:16" x14ac:dyDescent="0.3">
      <c r="A6" s="6"/>
      <c r="B6" s="6"/>
      <c r="C6" s="6"/>
      <c r="D6" s="6"/>
      <c r="E6" s="6"/>
      <c r="F6" s="6"/>
      <c r="G6" s="6"/>
      <c r="H6" s="6"/>
      <c r="I6" s="6"/>
      <c r="J6" s="6"/>
      <c r="K6" s="6"/>
      <c r="L6" s="6"/>
      <c r="M6" s="6"/>
      <c r="N6" s="6"/>
      <c r="O6" s="6"/>
      <c r="P6" s="6"/>
    </row>
    <row r="7" spans="1:16" x14ac:dyDescent="0.3">
      <c r="A7" s="6"/>
      <c r="B7" s="6"/>
      <c r="C7" s="6"/>
      <c r="D7" s="6"/>
      <c r="E7" s="6"/>
      <c r="F7" s="6"/>
      <c r="G7" s="6"/>
      <c r="H7" s="6"/>
      <c r="I7" s="6"/>
      <c r="J7" s="6"/>
      <c r="K7" s="6"/>
      <c r="L7" s="6"/>
      <c r="M7" s="6"/>
      <c r="N7" s="6"/>
      <c r="O7" s="6"/>
      <c r="P7" s="6"/>
    </row>
    <row r="8" spans="1:16" x14ac:dyDescent="0.3">
      <c r="A8" s="6"/>
      <c r="B8" s="6"/>
      <c r="C8" s="6"/>
      <c r="D8" s="6"/>
      <c r="E8" s="6"/>
      <c r="F8" s="6"/>
      <c r="G8" s="6"/>
      <c r="H8" s="6"/>
      <c r="I8" s="6"/>
      <c r="J8" s="6"/>
      <c r="K8" s="6"/>
      <c r="L8" s="6"/>
      <c r="M8" s="6"/>
      <c r="N8" s="6"/>
      <c r="O8" s="6"/>
      <c r="P8" s="6"/>
    </row>
    <row r="9" spans="1:16" x14ac:dyDescent="0.3">
      <c r="A9" s="6"/>
      <c r="B9" s="6"/>
      <c r="C9" s="6"/>
      <c r="D9" s="6"/>
      <c r="E9" s="6"/>
      <c r="F9" s="6"/>
      <c r="G9" s="6"/>
      <c r="H9" s="6"/>
      <c r="I9" s="6"/>
      <c r="J9" s="6"/>
      <c r="K9" s="6"/>
      <c r="L9" s="6"/>
      <c r="M9" s="6"/>
      <c r="N9" s="6"/>
      <c r="O9" s="6"/>
      <c r="P9" s="6"/>
    </row>
    <row r="10" spans="1:16" x14ac:dyDescent="0.3">
      <c r="A10" s="6"/>
      <c r="B10" s="6"/>
      <c r="C10" s="6"/>
      <c r="D10" s="6"/>
      <c r="E10" s="6"/>
      <c r="F10" s="6"/>
      <c r="G10" s="6"/>
      <c r="H10" s="6"/>
      <c r="I10" s="6"/>
      <c r="J10" s="6"/>
      <c r="K10" s="6"/>
      <c r="L10" s="6"/>
      <c r="M10" s="6"/>
      <c r="N10" s="6"/>
      <c r="O10" s="6"/>
      <c r="P10" s="6"/>
    </row>
    <row r="11" spans="1:16" x14ac:dyDescent="0.3">
      <c r="A11" s="6"/>
      <c r="B11" s="6"/>
      <c r="C11" s="6"/>
      <c r="D11" s="6"/>
      <c r="E11" s="6"/>
      <c r="F11" s="6"/>
      <c r="G11" s="6"/>
      <c r="H11" s="6"/>
      <c r="I11" s="6"/>
      <c r="J11" s="6"/>
      <c r="K11" s="6"/>
      <c r="L11" s="6"/>
      <c r="M11" s="6"/>
      <c r="N11" s="6"/>
      <c r="O11" s="6"/>
      <c r="P11" s="6"/>
    </row>
    <row r="12" spans="1:16" x14ac:dyDescent="0.3">
      <c r="A12" s="6"/>
      <c r="B12" s="6"/>
      <c r="C12" s="6"/>
      <c r="D12" s="6"/>
      <c r="E12" s="6"/>
      <c r="F12" s="6"/>
      <c r="G12" s="6"/>
      <c r="H12" s="6"/>
      <c r="I12" s="6"/>
      <c r="J12" s="6"/>
      <c r="K12" s="6"/>
      <c r="L12" s="6"/>
      <c r="M12" s="6"/>
      <c r="N12" s="6"/>
      <c r="O12" s="6"/>
      <c r="P12" s="6"/>
    </row>
    <row r="13" spans="1:16" x14ac:dyDescent="0.3">
      <c r="A13" s="6"/>
      <c r="B13" s="6"/>
      <c r="C13" s="6"/>
      <c r="D13" s="6"/>
      <c r="E13" s="6"/>
      <c r="F13" s="6"/>
      <c r="G13" s="6"/>
      <c r="H13" s="6"/>
      <c r="I13" s="6"/>
      <c r="J13" s="6"/>
      <c r="K13" s="6"/>
      <c r="L13" s="6"/>
      <c r="M13" s="6"/>
      <c r="N13" s="6"/>
      <c r="O13" s="6"/>
      <c r="P13" s="6"/>
    </row>
    <row r="14" spans="1:16" x14ac:dyDescent="0.3">
      <c r="A14" s="6"/>
      <c r="B14" s="6"/>
      <c r="C14" s="6"/>
      <c r="D14" s="6"/>
      <c r="E14" s="6"/>
      <c r="F14" s="6"/>
      <c r="G14" s="6"/>
      <c r="H14" s="6"/>
      <c r="I14" s="6"/>
      <c r="J14" s="6"/>
      <c r="K14" s="6"/>
      <c r="L14" s="6"/>
      <c r="M14" s="6"/>
      <c r="N14" s="6"/>
      <c r="O14" s="6"/>
      <c r="P14" s="6"/>
    </row>
    <row r="15" spans="1:16" x14ac:dyDescent="0.3">
      <c r="A15" s="6"/>
      <c r="B15" s="6"/>
      <c r="C15" s="6"/>
      <c r="D15" s="6"/>
      <c r="E15" s="6"/>
      <c r="F15" s="6"/>
      <c r="G15" s="6"/>
      <c r="H15" s="6"/>
      <c r="I15" s="6"/>
      <c r="J15" s="6"/>
      <c r="K15" s="6"/>
      <c r="L15" s="6"/>
      <c r="M15" s="6"/>
      <c r="N15" s="6"/>
      <c r="O15" s="6"/>
      <c r="P15" s="6"/>
    </row>
    <row r="16" spans="1:16" x14ac:dyDescent="0.3">
      <c r="A16" s="6"/>
      <c r="B16" s="6"/>
      <c r="C16" s="6"/>
      <c r="D16" s="6"/>
      <c r="E16" s="6"/>
      <c r="F16" s="6"/>
      <c r="G16" s="6"/>
      <c r="H16" s="6"/>
      <c r="I16" s="6"/>
      <c r="J16" s="6"/>
      <c r="K16" s="6"/>
      <c r="L16" s="6"/>
      <c r="M16" s="6"/>
      <c r="N16" s="6"/>
      <c r="O16" s="6"/>
      <c r="P16" s="6"/>
    </row>
    <row r="17" spans="1:16" x14ac:dyDescent="0.3">
      <c r="A17" s="6"/>
      <c r="B17" s="6"/>
      <c r="C17" s="6"/>
      <c r="D17" s="6"/>
      <c r="E17" s="6"/>
      <c r="F17" s="6"/>
      <c r="G17" s="6"/>
      <c r="H17" s="6"/>
      <c r="I17" s="6"/>
      <c r="J17" s="6"/>
      <c r="K17" s="6"/>
      <c r="L17" s="6"/>
      <c r="M17" s="6"/>
      <c r="N17" s="6"/>
      <c r="O17" s="6"/>
      <c r="P17" s="6"/>
    </row>
    <row r="18" spans="1:16" x14ac:dyDescent="0.3">
      <c r="A18" s="6"/>
      <c r="B18" s="6"/>
      <c r="C18" s="6"/>
      <c r="D18" s="6"/>
      <c r="E18" s="6"/>
      <c r="F18" s="6"/>
      <c r="G18" s="6"/>
      <c r="H18" s="6"/>
      <c r="I18" s="6"/>
      <c r="J18" s="6"/>
      <c r="K18" s="6"/>
      <c r="L18" s="6"/>
      <c r="M18" s="6"/>
      <c r="N18" s="6"/>
      <c r="O18" s="6"/>
      <c r="P18" s="6"/>
    </row>
    <row r="19" spans="1:16" x14ac:dyDescent="0.3">
      <c r="A19" s="6"/>
      <c r="B19" s="6"/>
      <c r="C19" s="6"/>
      <c r="D19" s="6"/>
      <c r="E19" s="6"/>
      <c r="F19" s="6"/>
      <c r="G19" s="6"/>
      <c r="H19" s="6"/>
      <c r="I19" s="6"/>
      <c r="J19" s="6"/>
      <c r="K19" s="6"/>
      <c r="L19" s="6"/>
      <c r="M19" s="6"/>
      <c r="N19" s="6"/>
      <c r="O19" s="6"/>
      <c r="P19" s="6"/>
    </row>
    <row r="20" spans="1:16" x14ac:dyDescent="0.3">
      <c r="A20" s="6"/>
      <c r="B20" s="6"/>
      <c r="C20" s="6"/>
      <c r="D20" s="6"/>
      <c r="E20" s="6"/>
      <c r="F20" s="6"/>
      <c r="G20" s="6"/>
      <c r="H20" s="6"/>
      <c r="I20" s="6"/>
      <c r="J20" s="6"/>
      <c r="K20" s="6"/>
      <c r="L20" s="6"/>
      <c r="M20" s="6"/>
      <c r="N20" s="6"/>
      <c r="O20" s="6"/>
      <c r="P20" s="6"/>
    </row>
    <row r="21" spans="1:16" x14ac:dyDescent="0.3">
      <c r="A21" s="6"/>
      <c r="B21" s="6"/>
      <c r="C21" s="6"/>
      <c r="D21" s="6"/>
      <c r="E21" s="6"/>
      <c r="F21" s="6"/>
      <c r="G21" s="6"/>
      <c r="H21" s="6"/>
      <c r="I21" s="6"/>
      <c r="J21" s="6"/>
      <c r="K21" s="6"/>
      <c r="L21" s="6"/>
      <c r="M21" s="6"/>
      <c r="N21" s="6"/>
      <c r="O21" s="6"/>
      <c r="P21" s="6"/>
    </row>
    <row r="22" spans="1:16" x14ac:dyDescent="0.3">
      <c r="A22" s="6"/>
      <c r="B22" s="6"/>
      <c r="C22" s="6"/>
      <c r="D22" s="6"/>
      <c r="E22" s="6"/>
      <c r="F22" s="6"/>
      <c r="G22" s="6"/>
      <c r="H22" s="6"/>
      <c r="I22" s="6"/>
      <c r="J22" s="6"/>
      <c r="K22" s="6"/>
      <c r="L22" s="6"/>
      <c r="M22" s="6"/>
      <c r="N22" s="6"/>
      <c r="O22" s="6"/>
      <c r="P22" s="6"/>
    </row>
    <row r="23" spans="1:16" x14ac:dyDescent="0.3">
      <c r="A23" s="6"/>
      <c r="B23" s="6"/>
      <c r="C23" s="6"/>
      <c r="D23" s="6"/>
      <c r="E23" s="6"/>
      <c r="F23" s="6"/>
      <c r="G23" s="6"/>
      <c r="H23" s="6"/>
      <c r="I23" s="6"/>
      <c r="J23" s="6"/>
      <c r="K23" s="6"/>
      <c r="L23" s="6"/>
      <c r="M23" s="6"/>
      <c r="N23" s="6"/>
      <c r="O23" s="6"/>
      <c r="P23" s="6"/>
    </row>
    <row r="24" spans="1:16" x14ac:dyDescent="0.3">
      <c r="A24" s="6"/>
      <c r="B24" s="6"/>
      <c r="C24" s="6"/>
      <c r="D24" s="6"/>
      <c r="E24" s="6"/>
      <c r="F24" s="6"/>
      <c r="G24" s="6"/>
      <c r="H24" s="6"/>
      <c r="I24" s="6"/>
      <c r="J24" s="6"/>
      <c r="K24" s="6"/>
      <c r="L24" s="6"/>
      <c r="M24" s="6"/>
      <c r="N24" s="6"/>
      <c r="O24" s="6"/>
      <c r="P24" s="6"/>
    </row>
    <row r="25" spans="1:16" x14ac:dyDescent="0.3">
      <c r="A25" s="6"/>
      <c r="B25" s="6"/>
      <c r="C25" s="6"/>
      <c r="D25" s="6"/>
      <c r="E25" s="6"/>
      <c r="F25" s="6"/>
      <c r="G25" s="6"/>
      <c r="H25" s="6"/>
      <c r="I25" s="6"/>
      <c r="J25" s="6"/>
      <c r="K25" s="6"/>
      <c r="L25" s="6"/>
      <c r="M25" s="6"/>
      <c r="N25" s="6"/>
      <c r="O25" s="6"/>
      <c r="P25" s="6"/>
    </row>
    <row r="26" spans="1:16" x14ac:dyDescent="0.3">
      <c r="A26" s="6"/>
      <c r="B26" s="6"/>
      <c r="C26" s="6"/>
      <c r="D26" s="6"/>
      <c r="E26" s="6"/>
      <c r="F26" s="6"/>
      <c r="G26" s="6"/>
      <c r="H26" s="6"/>
      <c r="I26" s="6"/>
      <c r="J26" s="6"/>
      <c r="K26" s="6"/>
      <c r="L26" s="6"/>
      <c r="M26" s="6"/>
      <c r="N26" s="6"/>
      <c r="O26" s="6"/>
      <c r="P26" s="6"/>
    </row>
    <row r="27" spans="1:16" x14ac:dyDescent="0.3">
      <c r="A27" s="6"/>
      <c r="B27" s="6"/>
      <c r="C27" s="6"/>
      <c r="D27" s="6"/>
      <c r="E27" s="6"/>
      <c r="F27" s="6"/>
      <c r="G27" s="6"/>
      <c r="H27" s="6"/>
      <c r="I27" s="6"/>
      <c r="J27" s="6"/>
      <c r="K27" s="6"/>
      <c r="L27" s="6"/>
      <c r="M27" s="6"/>
      <c r="N27" s="6"/>
      <c r="O27" s="6"/>
      <c r="P27" s="6"/>
    </row>
    <row r="28" spans="1:16" x14ac:dyDescent="0.3">
      <c r="A28" s="6"/>
      <c r="B28" s="6"/>
      <c r="C28" s="6"/>
      <c r="D28" s="6"/>
      <c r="E28" s="6"/>
      <c r="F28" s="6"/>
      <c r="G28" s="6"/>
      <c r="H28" s="6"/>
      <c r="I28" s="6"/>
      <c r="J28" s="6"/>
      <c r="K28" s="6"/>
      <c r="L28" s="6"/>
      <c r="M28" s="6"/>
      <c r="N28" s="6"/>
      <c r="O28" s="6"/>
      <c r="P28" s="6"/>
    </row>
    <row r="29" spans="1:16" x14ac:dyDescent="0.3">
      <c r="A29" s="6"/>
      <c r="B29" s="6"/>
      <c r="C29" s="6"/>
      <c r="D29" s="6"/>
      <c r="E29" s="6"/>
      <c r="F29" s="6"/>
      <c r="G29" s="6"/>
      <c r="H29" s="6"/>
      <c r="I29" s="6"/>
      <c r="J29" s="6"/>
      <c r="K29" s="6"/>
      <c r="L29" s="6"/>
      <c r="M29" s="6"/>
      <c r="N29" s="6"/>
      <c r="O29" s="6"/>
      <c r="P29" s="6"/>
    </row>
    <row r="30" spans="1:16" x14ac:dyDescent="0.3">
      <c r="A30" s="6"/>
      <c r="B30" s="6"/>
      <c r="C30" s="6"/>
      <c r="D30" s="6"/>
      <c r="E30" s="6"/>
      <c r="F30" s="6"/>
      <c r="G30" s="6"/>
      <c r="H30" s="6"/>
      <c r="I30" s="6"/>
      <c r="J30" s="6"/>
      <c r="K30" s="6"/>
      <c r="L30" s="6"/>
      <c r="M30" s="6"/>
      <c r="N30" s="6"/>
      <c r="O30" s="6"/>
      <c r="P30" s="6"/>
    </row>
    <row r="31" spans="1:16" x14ac:dyDescent="0.3">
      <c r="A31" s="6"/>
      <c r="B31" s="6"/>
      <c r="C31" s="6"/>
      <c r="D31" s="6"/>
      <c r="E31" s="6"/>
      <c r="F31" s="6"/>
      <c r="G31" s="6"/>
      <c r="H31" s="6"/>
      <c r="I31" s="6"/>
      <c r="J31" s="6"/>
      <c r="K31" s="6"/>
      <c r="L31" s="6"/>
      <c r="M31" s="6"/>
      <c r="N31" s="6"/>
      <c r="O31" s="6"/>
      <c r="P31" s="6"/>
    </row>
    <row r="32" spans="1:16" x14ac:dyDescent="0.3">
      <c r="A32" s="6"/>
      <c r="B32" s="6"/>
      <c r="C32" s="6"/>
      <c r="D32" s="6"/>
      <c r="E32" s="6"/>
      <c r="F32" s="6"/>
      <c r="G32" s="6"/>
      <c r="H32" s="6"/>
      <c r="I32" s="6"/>
      <c r="J32" s="6"/>
      <c r="K32" s="6"/>
      <c r="L32" s="6"/>
      <c r="M32" s="6"/>
      <c r="N32" s="6"/>
      <c r="O32" s="6"/>
      <c r="P32" s="6"/>
    </row>
    <row r="33" spans="1:17" x14ac:dyDescent="0.3">
      <c r="A33" s="6"/>
      <c r="B33" s="6"/>
      <c r="C33" s="6"/>
      <c r="D33" s="6"/>
      <c r="E33" s="6"/>
      <c r="F33" s="6"/>
      <c r="G33" s="6"/>
      <c r="H33" s="6"/>
      <c r="I33" s="6"/>
      <c r="J33" s="6"/>
      <c r="K33" s="6"/>
      <c r="L33" s="6"/>
      <c r="M33" s="6"/>
      <c r="N33" s="6"/>
      <c r="O33" s="6"/>
      <c r="P33" s="6"/>
    </row>
    <row r="34" spans="1:17" x14ac:dyDescent="0.3">
      <c r="A34" s="6"/>
      <c r="B34" s="6"/>
      <c r="C34" s="6"/>
      <c r="D34" s="6"/>
      <c r="E34" s="6"/>
      <c r="F34" s="6"/>
      <c r="G34" s="6"/>
      <c r="H34" s="6"/>
      <c r="I34" s="6"/>
      <c r="J34" s="6"/>
      <c r="K34" s="6"/>
      <c r="L34" s="6"/>
      <c r="M34" s="6"/>
      <c r="N34" s="6"/>
      <c r="O34" s="6"/>
      <c r="P34" s="6"/>
      <c r="Q34" s="6"/>
    </row>
    <row r="35" spans="1:17" x14ac:dyDescent="0.3">
      <c r="A35" s="6"/>
      <c r="B35" s="6"/>
      <c r="C35" s="6"/>
      <c r="D35" s="6"/>
      <c r="E35" s="6"/>
      <c r="F35" s="6"/>
      <c r="G35" s="6"/>
      <c r="H35" s="6"/>
      <c r="I35" s="6"/>
      <c r="J35" s="6"/>
      <c r="K35" s="6"/>
      <c r="L35" s="6"/>
      <c r="M35" s="6"/>
      <c r="N35" s="6"/>
      <c r="O35" s="6"/>
      <c r="P35" s="6"/>
      <c r="Q35" s="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27860-253A-4E3E-BFF5-B06FD7E884F2}">
  <dimension ref="A1:Q35"/>
  <sheetViews>
    <sheetView zoomScale="90" zoomScaleNormal="90" workbookViewId="0">
      <selection activeCell="U22" sqref="U22"/>
    </sheetView>
  </sheetViews>
  <sheetFormatPr defaultRowHeight="14.4" x14ac:dyDescent="0.3"/>
  <cols>
    <col min="1" max="13" width="11.77734375" customWidth="1"/>
  </cols>
  <sheetData>
    <row r="1" spans="1:16" x14ac:dyDescent="0.3">
      <c r="A1" s="6"/>
      <c r="B1" s="6"/>
      <c r="C1" s="6"/>
      <c r="D1" s="6"/>
      <c r="E1" s="6"/>
      <c r="F1" s="6"/>
      <c r="G1" s="6"/>
      <c r="H1" s="6"/>
      <c r="I1" s="6"/>
      <c r="J1" s="6"/>
      <c r="K1" s="6"/>
      <c r="L1" s="6"/>
      <c r="M1" s="6"/>
      <c r="N1" s="6"/>
      <c r="O1" s="6"/>
      <c r="P1" s="6"/>
    </row>
    <row r="2" spans="1:16" x14ac:dyDescent="0.3">
      <c r="A2" s="6"/>
      <c r="B2" s="6"/>
      <c r="C2" s="6"/>
      <c r="D2" s="6"/>
      <c r="E2" s="6"/>
      <c r="F2" s="6"/>
      <c r="G2" s="6"/>
      <c r="H2" s="6"/>
      <c r="I2" s="6"/>
      <c r="J2" s="6"/>
      <c r="K2" s="6"/>
      <c r="L2" s="6"/>
      <c r="M2" s="6"/>
      <c r="N2" s="6"/>
      <c r="O2" s="6"/>
      <c r="P2" s="6"/>
    </row>
    <row r="3" spans="1:16" x14ac:dyDescent="0.3">
      <c r="A3" s="6"/>
      <c r="B3" s="6"/>
      <c r="C3" s="6"/>
      <c r="D3" s="6"/>
      <c r="E3" s="6"/>
      <c r="F3" s="6"/>
      <c r="G3" s="6"/>
      <c r="H3" s="6"/>
      <c r="I3" s="6"/>
      <c r="J3" s="6"/>
      <c r="K3" s="6"/>
      <c r="L3" s="6"/>
      <c r="M3" s="6"/>
      <c r="N3" s="6"/>
      <c r="O3" s="6"/>
      <c r="P3" s="6"/>
    </row>
    <row r="4" spans="1:16" x14ac:dyDescent="0.3">
      <c r="A4" s="6"/>
      <c r="B4" s="6"/>
      <c r="C4" s="6"/>
      <c r="D4" s="6"/>
      <c r="E4" s="6"/>
      <c r="F4" s="6"/>
      <c r="G4" s="6"/>
      <c r="H4" s="6"/>
      <c r="I4" s="6"/>
      <c r="J4" s="6"/>
      <c r="K4" s="6"/>
      <c r="L4" s="6"/>
      <c r="M4" s="6"/>
      <c r="N4" s="6"/>
      <c r="O4" s="6"/>
      <c r="P4" s="6"/>
    </row>
    <row r="5" spans="1:16" x14ac:dyDescent="0.3">
      <c r="A5" s="6"/>
      <c r="B5" s="6"/>
      <c r="C5" s="6"/>
      <c r="D5" s="6"/>
      <c r="E5" s="6"/>
      <c r="F5" s="6"/>
      <c r="G5" s="6"/>
      <c r="H5" s="6"/>
      <c r="I5" s="6"/>
      <c r="J5" s="6"/>
      <c r="K5" s="6"/>
      <c r="L5" s="6"/>
      <c r="M5" s="6"/>
      <c r="N5" s="6"/>
      <c r="O5" s="6"/>
      <c r="P5" s="6"/>
    </row>
    <row r="6" spans="1:16" x14ac:dyDescent="0.3">
      <c r="A6" s="6"/>
      <c r="B6" s="6"/>
      <c r="C6" s="6"/>
      <c r="D6" s="6"/>
      <c r="E6" s="6"/>
      <c r="F6" s="6"/>
      <c r="G6" s="6"/>
      <c r="H6" s="6"/>
      <c r="I6" s="6"/>
      <c r="J6" s="6"/>
      <c r="K6" s="6"/>
      <c r="L6" s="6"/>
      <c r="M6" s="6"/>
      <c r="N6" s="6"/>
      <c r="O6" s="6"/>
      <c r="P6" s="6"/>
    </row>
    <row r="7" spans="1:16" x14ac:dyDescent="0.3">
      <c r="A7" s="6"/>
      <c r="B7" s="6"/>
      <c r="C7" s="6"/>
      <c r="D7" s="6"/>
      <c r="E7" s="6"/>
      <c r="F7" s="6"/>
      <c r="G7" s="6"/>
      <c r="H7" s="6"/>
      <c r="I7" s="6"/>
      <c r="J7" s="6"/>
      <c r="K7" s="6"/>
      <c r="L7" s="6"/>
      <c r="M7" s="6"/>
      <c r="N7" s="6"/>
      <c r="O7" s="6"/>
      <c r="P7" s="6"/>
    </row>
    <row r="8" spans="1:16" x14ac:dyDescent="0.3">
      <c r="A8" s="6"/>
      <c r="B8" s="6"/>
      <c r="C8" s="6"/>
      <c r="D8" s="6"/>
      <c r="E8" s="6"/>
      <c r="F8" s="6"/>
      <c r="G8" s="6"/>
      <c r="H8" s="6"/>
      <c r="I8" s="6"/>
      <c r="J8" s="6"/>
      <c r="K8" s="6"/>
      <c r="L8" s="6"/>
      <c r="M8" s="6"/>
      <c r="N8" s="6"/>
      <c r="O8" s="6"/>
      <c r="P8" s="6"/>
    </row>
    <row r="9" spans="1:16" x14ac:dyDescent="0.3">
      <c r="A9" s="6"/>
      <c r="B9" s="6"/>
      <c r="C9" s="6"/>
      <c r="D9" s="6"/>
      <c r="E9" s="6"/>
      <c r="F9" s="6"/>
      <c r="G9" s="6"/>
      <c r="H9" s="6"/>
      <c r="I9" s="6"/>
      <c r="J9" s="6"/>
      <c r="K9" s="6"/>
      <c r="L9" s="6"/>
      <c r="M9" s="6"/>
      <c r="N9" s="6"/>
      <c r="O9" s="6"/>
      <c r="P9" s="6"/>
    </row>
    <row r="10" spans="1:16" x14ac:dyDescent="0.3">
      <c r="A10" s="6"/>
      <c r="B10" s="6"/>
      <c r="C10" s="6"/>
      <c r="D10" s="6"/>
      <c r="E10" s="6"/>
      <c r="F10" s="6"/>
      <c r="G10" s="6"/>
      <c r="H10" s="6"/>
      <c r="I10" s="6"/>
      <c r="J10" s="6"/>
      <c r="K10" s="6"/>
      <c r="L10" s="6"/>
      <c r="M10" s="6"/>
      <c r="N10" s="6"/>
      <c r="O10" s="6"/>
      <c r="P10" s="6"/>
    </row>
    <row r="11" spans="1:16" x14ac:dyDescent="0.3">
      <c r="A11" s="6"/>
      <c r="B11" s="6"/>
      <c r="C11" s="6"/>
      <c r="D11" s="6"/>
      <c r="E11" s="6"/>
      <c r="F11" s="6"/>
      <c r="G11" s="6"/>
      <c r="H11" s="6"/>
      <c r="I11" s="6"/>
      <c r="J11" s="6"/>
      <c r="K11" s="6"/>
      <c r="L11" s="6"/>
      <c r="M11" s="6"/>
      <c r="N11" s="6"/>
      <c r="O11" s="6"/>
      <c r="P11" s="6"/>
    </row>
    <row r="12" spans="1:16" x14ac:dyDescent="0.3">
      <c r="A12" s="6"/>
      <c r="B12" s="6"/>
      <c r="C12" s="6"/>
      <c r="D12" s="6"/>
      <c r="E12" s="6"/>
      <c r="F12" s="6"/>
      <c r="G12" s="6"/>
      <c r="H12" s="6"/>
      <c r="I12" s="6"/>
      <c r="J12" s="6"/>
      <c r="K12" s="6"/>
      <c r="L12" s="6"/>
      <c r="M12" s="6"/>
      <c r="N12" s="6"/>
      <c r="O12" s="6"/>
      <c r="P12" s="6"/>
    </row>
    <row r="13" spans="1:16" x14ac:dyDescent="0.3">
      <c r="A13" s="6"/>
      <c r="B13" s="6"/>
      <c r="C13" s="6"/>
      <c r="D13" s="6"/>
      <c r="E13" s="6"/>
      <c r="F13" s="6"/>
      <c r="G13" s="6"/>
      <c r="H13" s="6"/>
      <c r="I13" s="6"/>
      <c r="J13" s="6"/>
      <c r="K13" s="6"/>
      <c r="L13" s="6"/>
      <c r="M13" s="6"/>
      <c r="N13" s="6"/>
      <c r="O13" s="6"/>
      <c r="P13" s="6"/>
    </row>
    <row r="14" spans="1:16" x14ac:dyDescent="0.3">
      <c r="A14" s="6"/>
      <c r="B14" s="6"/>
      <c r="C14" s="6"/>
      <c r="D14" s="6"/>
      <c r="E14" s="6"/>
      <c r="F14" s="6"/>
      <c r="G14" s="6"/>
      <c r="H14" s="6"/>
      <c r="I14" s="6"/>
      <c r="J14" s="6"/>
      <c r="K14" s="6"/>
      <c r="L14" s="6"/>
      <c r="M14" s="6"/>
      <c r="N14" s="6"/>
      <c r="O14" s="6"/>
      <c r="P14" s="6"/>
    </row>
    <row r="15" spans="1:16" x14ac:dyDescent="0.3">
      <c r="A15" s="6"/>
      <c r="B15" s="6"/>
      <c r="C15" s="6"/>
      <c r="D15" s="6"/>
      <c r="E15" s="6"/>
      <c r="F15" s="6"/>
      <c r="G15" s="6"/>
      <c r="H15" s="6"/>
      <c r="I15" s="6"/>
      <c r="J15" s="6"/>
      <c r="K15" s="6"/>
      <c r="L15" s="6"/>
      <c r="M15" s="6"/>
      <c r="N15" s="6"/>
      <c r="O15" s="6"/>
      <c r="P15" s="6"/>
    </row>
    <row r="16" spans="1:16" x14ac:dyDescent="0.3">
      <c r="A16" s="6"/>
      <c r="B16" s="6"/>
      <c r="C16" s="6"/>
      <c r="D16" s="6"/>
      <c r="E16" s="6"/>
      <c r="F16" s="6"/>
      <c r="G16" s="6"/>
      <c r="H16" s="6"/>
      <c r="I16" s="6"/>
      <c r="J16" s="6"/>
      <c r="K16" s="6"/>
      <c r="L16" s="6"/>
      <c r="M16" s="6"/>
      <c r="N16" s="6"/>
      <c r="O16" s="6"/>
      <c r="P16" s="6"/>
    </row>
    <row r="17" spans="1:16" x14ac:dyDescent="0.3">
      <c r="A17" s="6"/>
      <c r="B17" s="6"/>
      <c r="C17" s="6"/>
      <c r="D17" s="6"/>
      <c r="E17" s="6"/>
      <c r="F17" s="6"/>
      <c r="G17" s="6"/>
      <c r="H17" s="6"/>
      <c r="I17" s="6"/>
      <c r="J17" s="6"/>
      <c r="K17" s="6"/>
      <c r="L17" s="6"/>
      <c r="M17" s="6"/>
      <c r="N17" s="6"/>
      <c r="O17" s="6"/>
      <c r="P17" s="6"/>
    </row>
    <row r="18" spans="1:16" x14ac:dyDescent="0.3">
      <c r="A18" s="6"/>
      <c r="B18" s="6"/>
      <c r="C18" s="6"/>
      <c r="D18" s="6"/>
      <c r="E18" s="6"/>
      <c r="F18" s="6"/>
      <c r="G18" s="6"/>
      <c r="H18" s="6"/>
      <c r="I18" s="6"/>
      <c r="J18" s="6"/>
      <c r="K18" s="6"/>
      <c r="L18" s="6"/>
      <c r="M18" s="6"/>
      <c r="N18" s="6"/>
      <c r="O18" s="6"/>
      <c r="P18" s="6"/>
    </row>
    <row r="19" spans="1:16" x14ac:dyDescent="0.3">
      <c r="A19" s="6"/>
      <c r="B19" s="6"/>
      <c r="C19" s="6"/>
      <c r="D19" s="6"/>
      <c r="E19" s="6"/>
      <c r="F19" s="6"/>
      <c r="G19" s="6"/>
      <c r="H19" s="6"/>
      <c r="I19" s="6"/>
      <c r="J19" s="6"/>
      <c r="K19" s="6"/>
      <c r="L19" s="6"/>
      <c r="M19" s="6"/>
      <c r="N19" s="6"/>
      <c r="O19" s="6"/>
      <c r="P19" s="6"/>
    </row>
    <row r="20" spans="1:16" x14ac:dyDescent="0.3">
      <c r="A20" s="6"/>
      <c r="B20" s="6"/>
      <c r="C20" s="6"/>
      <c r="D20" s="6"/>
      <c r="E20" s="6"/>
      <c r="F20" s="6"/>
      <c r="G20" s="6"/>
      <c r="H20" s="6"/>
      <c r="I20" s="6"/>
      <c r="J20" s="6"/>
      <c r="K20" s="6"/>
      <c r="L20" s="6"/>
      <c r="M20" s="6"/>
      <c r="N20" s="6"/>
      <c r="O20" s="6"/>
      <c r="P20" s="6"/>
    </row>
    <row r="21" spans="1:16" x14ac:dyDescent="0.3">
      <c r="A21" s="6"/>
      <c r="B21" s="6"/>
      <c r="C21" s="6"/>
      <c r="D21" s="6"/>
      <c r="E21" s="6"/>
      <c r="F21" s="6"/>
      <c r="G21" s="6"/>
      <c r="H21" s="6"/>
      <c r="I21" s="6"/>
      <c r="J21" s="6"/>
      <c r="K21" s="6"/>
      <c r="L21" s="6"/>
      <c r="M21" s="6"/>
      <c r="N21" s="6"/>
      <c r="O21" s="6"/>
      <c r="P21" s="6"/>
    </row>
    <row r="22" spans="1:16" x14ac:dyDescent="0.3">
      <c r="A22" s="6"/>
      <c r="B22" s="6"/>
      <c r="C22" s="6"/>
      <c r="D22" s="6"/>
      <c r="E22" s="6"/>
      <c r="F22" s="6"/>
      <c r="G22" s="6"/>
      <c r="H22" s="6"/>
      <c r="I22" s="6"/>
      <c r="J22" s="6"/>
      <c r="K22" s="6"/>
      <c r="L22" s="6"/>
      <c r="M22" s="6"/>
      <c r="N22" s="6"/>
      <c r="O22" s="6"/>
      <c r="P22" s="6"/>
    </row>
    <row r="23" spans="1:16" x14ac:dyDescent="0.3">
      <c r="A23" s="6"/>
      <c r="B23" s="6"/>
      <c r="C23" s="6"/>
      <c r="D23" s="6"/>
      <c r="E23" s="6"/>
      <c r="F23" s="6"/>
      <c r="G23" s="6"/>
      <c r="H23" s="6"/>
      <c r="I23" s="6"/>
      <c r="J23" s="6"/>
      <c r="K23" s="6"/>
      <c r="L23" s="6"/>
      <c r="M23" s="6"/>
      <c r="N23" s="6"/>
      <c r="O23" s="6"/>
      <c r="P23" s="6"/>
    </row>
    <row r="24" spans="1:16" x14ac:dyDescent="0.3">
      <c r="A24" s="6"/>
      <c r="B24" s="6"/>
      <c r="C24" s="6"/>
      <c r="D24" s="6"/>
      <c r="E24" s="6"/>
      <c r="F24" s="6"/>
      <c r="G24" s="6"/>
      <c r="H24" s="6"/>
      <c r="I24" s="6"/>
      <c r="J24" s="6"/>
      <c r="K24" s="6"/>
      <c r="L24" s="6"/>
      <c r="M24" s="6"/>
      <c r="N24" s="6"/>
      <c r="O24" s="6"/>
      <c r="P24" s="6"/>
    </row>
    <row r="25" spans="1:16" x14ac:dyDescent="0.3">
      <c r="A25" s="6"/>
      <c r="B25" s="6"/>
      <c r="C25" s="6"/>
      <c r="D25" s="6"/>
      <c r="E25" s="6"/>
      <c r="F25" s="6"/>
      <c r="G25" s="6"/>
      <c r="H25" s="6"/>
      <c r="I25" s="6"/>
      <c r="J25" s="6"/>
      <c r="K25" s="6"/>
      <c r="L25" s="6"/>
      <c r="M25" s="6"/>
      <c r="N25" s="6"/>
      <c r="O25" s="6"/>
      <c r="P25" s="6"/>
    </row>
    <row r="26" spans="1:16" x14ac:dyDescent="0.3">
      <c r="A26" s="6"/>
      <c r="B26" s="6"/>
      <c r="C26" s="6"/>
      <c r="D26" s="6"/>
      <c r="E26" s="6"/>
      <c r="F26" s="6"/>
      <c r="G26" s="6"/>
      <c r="H26" s="6"/>
      <c r="I26" s="6"/>
      <c r="J26" s="6"/>
      <c r="K26" s="6"/>
      <c r="L26" s="6"/>
      <c r="M26" s="6"/>
      <c r="N26" s="6"/>
      <c r="O26" s="6"/>
      <c r="P26" s="6"/>
    </row>
    <row r="27" spans="1:16" x14ac:dyDescent="0.3">
      <c r="A27" s="6"/>
      <c r="B27" s="6"/>
      <c r="C27" s="6"/>
      <c r="D27" s="6"/>
      <c r="E27" s="6"/>
      <c r="F27" s="6"/>
      <c r="G27" s="6"/>
      <c r="H27" s="6"/>
      <c r="I27" s="6"/>
      <c r="J27" s="6"/>
      <c r="K27" s="6"/>
      <c r="L27" s="6"/>
      <c r="M27" s="6"/>
      <c r="N27" s="6"/>
      <c r="O27" s="6"/>
      <c r="P27" s="6"/>
    </row>
    <row r="28" spans="1:16" x14ac:dyDescent="0.3">
      <c r="A28" s="6"/>
      <c r="B28" s="6"/>
      <c r="C28" s="6"/>
      <c r="D28" s="6"/>
      <c r="E28" s="6"/>
      <c r="F28" s="6"/>
      <c r="G28" s="6"/>
      <c r="H28" s="6"/>
      <c r="I28" s="6"/>
      <c r="J28" s="6"/>
      <c r="K28" s="6"/>
      <c r="L28" s="6"/>
      <c r="M28" s="6"/>
      <c r="N28" s="6"/>
      <c r="O28" s="6"/>
      <c r="P28" s="6"/>
    </row>
    <row r="29" spans="1:16" x14ac:dyDescent="0.3">
      <c r="A29" s="6"/>
      <c r="B29" s="6"/>
      <c r="C29" s="6"/>
      <c r="D29" s="6"/>
      <c r="E29" s="6"/>
      <c r="F29" s="6"/>
      <c r="G29" s="6"/>
      <c r="H29" s="6"/>
      <c r="I29" s="6"/>
      <c r="J29" s="6"/>
      <c r="K29" s="6"/>
      <c r="L29" s="6"/>
      <c r="M29" s="6"/>
      <c r="N29" s="6"/>
      <c r="O29" s="6"/>
      <c r="P29" s="6"/>
    </row>
    <row r="30" spans="1:16" x14ac:dyDescent="0.3">
      <c r="A30" s="6"/>
      <c r="B30" s="6"/>
      <c r="C30" s="6"/>
      <c r="D30" s="6"/>
      <c r="E30" s="6"/>
      <c r="F30" s="6"/>
      <c r="G30" s="6"/>
      <c r="H30" s="6"/>
      <c r="I30" s="6"/>
      <c r="J30" s="6"/>
      <c r="K30" s="6"/>
      <c r="L30" s="6"/>
      <c r="M30" s="6"/>
      <c r="N30" s="6"/>
      <c r="O30" s="6"/>
      <c r="P30" s="6"/>
    </row>
    <row r="31" spans="1:16" x14ac:dyDescent="0.3">
      <c r="A31" s="6"/>
      <c r="B31" s="6"/>
      <c r="C31" s="6"/>
      <c r="D31" s="6"/>
      <c r="E31" s="6"/>
      <c r="F31" s="6"/>
      <c r="G31" s="6"/>
      <c r="H31" s="6"/>
      <c r="I31" s="6"/>
      <c r="J31" s="6"/>
      <c r="K31" s="6"/>
      <c r="L31" s="6"/>
      <c r="M31" s="6"/>
      <c r="N31" s="6"/>
      <c r="O31" s="6"/>
      <c r="P31" s="6"/>
    </row>
    <row r="32" spans="1:16" x14ac:dyDescent="0.3">
      <c r="A32" s="6"/>
      <c r="B32" s="6"/>
      <c r="C32" s="6"/>
      <c r="D32" s="6"/>
      <c r="E32" s="6"/>
      <c r="F32" s="6"/>
      <c r="G32" s="6"/>
      <c r="H32" s="6"/>
      <c r="I32" s="6"/>
      <c r="J32" s="6"/>
      <c r="K32" s="6"/>
      <c r="L32" s="6"/>
      <c r="M32" s="6"/>
      <c r="N32" s="6"/>
      <c r="O32" s="6"/>
      <c r="P32" s="6"/>
    </row>
    <row r="33" spans="1:17" x14ac:dyDescent="0.3">
      <c r="A33" s="6"/>
      <c r="B33" s="6"/>
      <c r="C33" s="6"/>
      <c r="D33" s="6"/>
      <c r="E33" s="6"/>
      <c r="F33" s="6"/>
      <c r="G33" s="6"/>
      <c r="H33" s="6"/>
      <c r="I33" s="6"/>
      <c r="J33" s="6"/>
      <c r="K33" s="6"/>
      <c r="L33" s="6"/>
      <c r="M33" s="6"/>
      <c r="N33" s="6"/>
      <c r="O33" s="6"/>
      <c r="P33" s="6"/>
    </row>
    <row r="34" spans="1:17" x14ac:dyDescent="0.3">
      <c r="A34" s="6"/>
      <c r="B34" s="6"/>
      <c r="C34" s="6"/>
      <c r="D34" s="6"/>
      <c r="E34" s="6"/>
      <c r="F34" s="6"/>
      <c r="G34" s="6"/>
      <c r="H34" s="6"/>
      <c r="I34" s="6"/>
      <c r="J34" s="6"/>
      <c r="K34" s="6"/>
      <c r="L34" s="6"/>
      <c r="M34" s="6"/>
      <c r="N34" s="6"/>
      <c r="O34" s="6"/>
      <c r="P34" s="6"/>
      <c r="Q34" s="6"/>
    </row>
    <row r="35" spans="1:17" x14ac:dyDescent="0.3">
      <c r="A35" s="6"/>
      <c r="B35" s="6"/>
      <c r="C35" s="6"/>
      <c r="D35" s="6"/>
      <c r="E35" s="6"/>
      <c r="F35" s="6"/>
      <c r="G35" s="6"/>
      <c r="H35" s="6"/>
      <c r="I35" s="6"/>
      <c r="J35" s="6"/>
      <c r="K35" s="6"/>
      <c r="L35" s="6"/>
      <c r="M35" s="6"/>
      <c r="N35" s="6"/>
      <c r="O35" s="6"/>
      <c r="P35" s="6"/>
      <c r="Q35"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B5E9F-5D68-43C2-9D6F-024503700338}">
  <dimension ref="A1:Q35"/>
  <sheetViews>
    <sheetView zoomScale="90" zoomScaleNormal="90" workbookViewId="0">
      <selection activeCell="S18" sqref="S18"/>
    </sheetView>
  </sheetViews>
  <sheetFormatPr defaultRowHeight="14.4" x14ac:dyDescent="0.3"/>
  <cols>
    <col min="1" max="13" width="11.77734375" customWidth="1"/>
  </cols>
  <sheetData>
    <row r="1" spans="1:16" x14ac:dyDescent="0.3">
      <c r="A1" s="6"/>
      <c r="B1" s="6"/>
      <c r="C1" s="6"/>
      <c r="D1" s="6"/>
      <c r="E1" s="6"/>
      <c r="F1" s="6"/>
      <c r="G1" s="6"/>
      <c r="H1" s="6"/>
      <c r="I1" s="6"/>
      <c r="J1" s="6"/>
      <c r="K1" s="6"/>
      <c r="L1" s="6"/>
      <c r="M1" s="6"/>
      <c r="N1" s="6"/>
      <c r="O1" s="6"/>
      <c r="P1" s="6"/>
    </row>
    <row r="2" spans="1:16" x14ac:dyDescent="0.3">
      <c r="A2" s="6"/>
      <c r="B2" s="6"/>
      <c r="C2" s="6"/>
      <c r="D2" s="6"/>
      <c r="E2" s="6"/>
      <c r="F2" s="6"/>
      <c r="G2" s="6"/>
      <c r="H2" s="6"/>
      <c r="I2" s="6"/>
      <c r="J2" s="6"/>
      <c r="K2" s="6"/>
      <c r="L2" s="6"/>
      <c r="M2" s="6"/>
      <c r="N2" s="6"/>
      <c r="O2" s="6"/>
      <c r="P2" s="6"/>
    </row>
    <row r="3" spans="1:16" x14ac:dyDescent="0.3">
      <c r="A3" s="6"/>
      <c r="B3" s="6"/>
      <c r="C3" s="6"/>
      <c r="D3" s="6"/>
      <c r="E3" s="6"/>
      <c r="F3" s="6"/>
      <c r="G3" s="6"/>
      <c r="H3" s="6"/>
      <c r="I3" s="6"/>
      <c r="J3" s="6"/>
      <c r="K3" s="6"/>
      <c r="L3" s="6"/>
      <c r="M3" s="6"/>
      <c r="N3" s="6"/>
      <c r="O3" s="6"/>
      <c r="P3" s="6"/>
    </row>
    <row r="4" spans="1:16" x14ac:dyDescent="0.3">
      <c r="A4" s="6"/>
      <c r="B4" s="6"/>
      <c r="C4" s="6"/>
      <c r="D4" s="6"/>
      <c r="E4" s="6"/>
      <c r="F4" s="6"/>
      <c r="G4" s="6"/>
      <c r="H4" s="6"/>
      <c r="I4" s="6"/>
      <c r="J4" s="6"/>
      <c r="K4" s="6"/>
      <c r="L4" s="6"/>
      <c r="M4" s="6"/>
      <c r="N4" s="6"/>
      <c r="O4" s="6"/>
      <c r="P4" s="6"/>
    </row>
    <row r="5" spans="1:16" x14ac:dyDescent="0.3">
      <c r="A5" s="6"/>
      <c r="B5" s="6"/>
      <c r="C5" s="6"/>
      <c r="D5" s="6"/>
      <c r="E5" s="6"/>
      <c r="F5" s="6"/>
      <c r="G5" s="6"/>
      <c r="H5" s="6"/>
      <c r="I5" s="6"/>
      <c r="J5" s="6"/>
      <c r="K5" s="6"/>
      <c r="L5" s="6"/>
      <c r="M5" s="6"/>
      <c r="N5" s="6"/>
      <c r="O5" s="6"/>
      <c r="P5" s="6"/>
    </row>
    <row r="6" spans="1:16" x14ac:dyDescent="0.3">
      <c r="A6" s="6"/>
      <c r="B6" s="6"/>
      <c r="C6" s="6"/>
      <c r="D6" s="6"/>
      <c r="E6" s="6"/>
      <c r="F6" s="6"/>
      <c r="G6" s="6"/>
      <c r="H6" s="6"/>
      <c r="I6" s="6"/>
      <c r="J6" s="6"/>
      <c r="K6" s="6"/>
      <c r="L6" s="6"/>
      <c r="M6" s="6"/>
      <c r="N6" s="6"/>
      <c r="O6" s="6"/>
      <c r="P6" s="6"/>
    </row>
    <row r="7" spans="1:16" x14ac:dyDescent="0.3">
      <c r="A7" s="6"/>
      <c r="B7" s="6"/>
      <c r="C7" s="6"/>
      <c r="D7" s="6"/>
      <c r="E7" s="6"/>
      <c r="F7" s="6"/>
      <c r="G7" s="6"/>
      <c r="H7" s="6"/>
      <c r="I7" s="6"/>
      <c r="J7" s="6"/>
      <c r="K7" s="6"/>
      <c r="L7" s="6"/>
      <c r="M7" s="6"/>
      <c r="N7" s="6"/>
      <c r="O7" s="6"/>
      <c r="P7" s="6"/>
    </row>
    <row r="8" spans="1:16" x14ac:dyDescent="0.3">
      <c r="A8" s="6"/>
      <c r="B8" s="6"/>
      <c r="C8" s="6"/>
      <c r="D8" s="6"/>
      <c r="E8" s="6"/>
      <c r="F8" s="6"/>
      <c r="G8" s="6"/>
      <c r="H8" s="6"/>
      <c r="I8" s="6"/>
      <c r="J8" s="6"/>
      <c r="K8" s="6"/>
      <c r="L8" s="6"/>
      <c r="M8" s="6"/>
      <c r="N8" s="6"/>
      <c r="O8" s="6"/>
      <c r="P8" s="6"/>
    </row>
    <row r="9" spans="1:16" x14ac:dyDescent="0.3">
      <c r="A9" s="6"/>
      <c r="B9" s="6"/>
      <c r="C9" s="6"/>
      <c r="D9" s="6"/>
      <c r="E9" s="6"/>
      <c r="F9" s="6"/>
      <c r="G9" s="6"/>
      <c r="H9" s="6"/>
      <c r="I9" s="6"/>
      <c r="J9" s="6"/>
      <c r="K9" s="6"/>
      <c r="L9" s="6"/>
      <c r="M9" s="6"/>
      <c r="N9" s="6"/>
      <c r="O9" s="6"/>
      <c r="P9" s="6"/>
    </row>
    <row r="10" spans="1:16" x14ac:dyDescent="0.3">
      <c r="A10" s="6"/>
      <c r="B10" s="6"/>
      <c r="C10" s="6"/>
      <c r="D10" s="6"/>
      <c r="E10" s="6"/>
      <c r="F10" s="6"/>
      <c r="G10" s="6"/>
      <c r="H10" s="6"/>
      <c r="I10" s="6"/>
      <c r="J10" s="6"/>
      <c r="K10" s="6"/>
      <c r="L10" s="6"/>
      <c r="M10" s="6"/>
      <c r="N10" s="6"/>
      <c r="O10" s="6"/>
      <c r="P10" s="6"/>
    </row>
    <row r="11" spans="1:16" x14ac:dyDescent="0.3">
      <c r="A11" s="6"/>
      <c r="B11" s="6"/>
      <c r="C11" s="6"/>
      <c r="D11" s="6"/>
      <c r="E11" s="6"/>
      <c r="F11" s="6"/>
      <c r="G11" s="6"/>
      <c r="H11" s="6"/>
      <c r="I11" s="6"/>
      <c r="J11" s="6"/>
      <c r="K11" s="6"/>
      <c r="L11" s="6"/>
      <c r="M11" s="6"/>
      <c r="N11" s="6"/>
      <c r="O11" s="6"/>
      <c r="P11" s="6"/>
    </row>
    <row r="12" spans="1:16" x14ac:dyDescent="0.3">
      <c r="A12" s="6"/>
      <c r="B12" s="6"/>
      <c r="C12" s="6"/>
      <c r="D12" s="6"/>
      <c r="E12" s="6"/>
      <c r="F12" s="6"/>
      <c r="G12" s="6"/>
      <c r="H12" s="6"/>
      <c r="I12" s="6"/>
      <c r="J12" s="6"/>
      <c r="K12" s="6"/>
      <c r="L12" s="6"/>
      <c r="M12" s="6"/>
      <c r="N12" s="6"/>
      <c r="O12" s="6"/>
      <c r="P12" s="6"/>
    </row>
    <row r="13" spans="1:16" x14ac:dyDescent="0.3">
      <c r="A13" s="6"/>
      <c r="B13" s="6"/>
      <c r="C13" s="6"/>
      <c r="D13" s="6"/>
      <c r="E13" s="6"/>
      <c r="F13" s="6"/>
      <c r="G13" s="6"/>
      <c r="H13" s="6"/>
      <c r="I13" s="6"/>
      <c r="J13" s="6"/>
      <c r="K13" s="6"/>
      <c r="L13" s="6"/>
      <c r="M13" s="6"/>
      <c r="N13" s="6"/>
      <c r="O13" s="6"/>
      <c r="P13" s="6"/>
    </row>
    <row r="14" spans="1:16" x14ac:dyDescent="0.3">
      <c r="A14" s="6"/>
      <c r="B14" s="6"/>
      <c r="C14" s="6"/>
      <c r="D14" s="6"/>
      <c r="E14" s="6"/>
      <c r="F14" s="6"/>
      <c r="G14" s="6"/>
      <c r="H14" s="6"/>
      <c r="I14" s="6"/>
      <c r="J14" s="6"/>
      <c r="K14" s="6"/>
      <c r="L14" s="6"/>
      <c r="M14" s="6"/>
      <c r="N14" s="6"/>
      <c r="O14" s="6"/>
      <c r="P14" s="6"/>
    </row>
    <row r="15" spans="1:16" x14ac:dyDescent="0.3">
      <c r="A15" s="6"/>
      <c r="B15" s="6"/>
      <c r="C15" s="6"/>
      <c r="D15" s="6"/>
      <c r="E15" s="6"/>
      <c r="F15" s="6"/>
      <c r="G15" s="6"/>
      <c r="H15" s="6"/>
      <c r="I15" s="6"/>
      <c r="J15" s="6"/>
      <c r="K15" s="6"/>
      <c r="L15" s="6"/>
      <c r="M15" s="6"/>
      <c r="N15" s="6"/>
      <c r="O15" s="6"/>
      <c r="P15" s="6"/>
    </row>
    <row r="16" spans="1:16" x14ac:dyDescent="0.3">
      <c r="A16" s="6"/>
      <c r="B16" s="6"/>
      <c r="C16" s="6"/>
      <c r="D16" s="6"/>
      <c r="E16" s="6"/>
      <c r="F16" s="6"/>
      <c r="G16" s="6"/>
      <c r="H16" s="6"/>
      <c r="I16" s="6"/>
      <c r="J16" s="6"/>
      <c r="K16" s="6"/>
      <c r="L16" s="6"/>
      <c r="M16" s="6"/>
      <c r="N16" s="6"/>
      <c r="O16" s="6"/>
      <c r="P16" s="6"/>
    </row>
    <row r="17" spans="1:16" x14ac:dyDescent="0.3">
      <c r="A17" s="6"/>
      <c r="B17" s="6"/>
      <c r="C17" s="6"/>
      <c r="D17" s="6"/>
      <c r="E17" s="6"/>
      <c r="F17" s="6"/>
      <c r="G17" s="6"/>
      <c r="H17" s="6"/>
      <c r="I17" s="6"/>
      <c r="J17" s="6"/>
      <c r="K17" s="6"/>
      <c r="L17" s="6"/>
      <c r="M17" s="6"/>
      <c r="N17" s="6"/>
      <c r="O17" s="6"/>
      <c r="P17" s="6"/>
    </row>
    <row r="18" spans="1:16" x14ac:dyDescent="0.3">
      <c r="A18" s="6"/>
      <c r="B18" s="6"/>
      <c r="C18" s="6"/>
      <c r="D18" s="6"/>
      <c r="E18" s="6"/>
      <c r="F18" s="6"/>
      <c r="G18" s="6"/>
      <c r="H18" s="6"/>
      <c r="I18" s="6"/>
      <c r="J18" s="6"/>
      <c r="K18" s="6"/>
      <c r="L18" s="6"/>
      <c r="M18" s="6"/>
      <c r="N18" s="6"/>
      <c r="O18" s="6"/>
      <c r="P18" s="6"/>
    </row>
    <row r="19" spans="1:16" x14ac:dyDescent="0.3">
      <c r="A19" s="6"/>
      <c r="B19" s="6"/>
      <c r="C19" s="6"/>
      <c r="D19" s="6"/>
      <c r="E19" s="6"/>
      <c r="F19" s="6"/>
      <c r="G19" s="6"/>
      <c r="H19" s="6"/>
      <c r="I19" s="6"/>
      <c r="J19" s="6"/>
      <c r="K19" s="6"/>
      <c r="L19" s="6"/>
      <c r="M19" s="6"/>
      <c r="N19" s="6"/>
      <c r="O19" s="6"/>
      <c r="P19" s="6"/>
    </row>
    <row r="20" spans="1:16" x14ac:dyDescent="0.3">
      <c r="A20" s="6"/>
      <c r="B20" s="6"/>
      <c r="C20" s="6"/>
      <c r="D20" s="6"/>
      <c r="E20" s="6"/>
      <c r="F20" s="6"/>
      <c r="G20" s="6"/>
      <c r="H20" s="6"/>
      <c r="I20" s="6"/>
      <c r="J20" s="6"/>
      <c r="K20" s="6"/>
      <c r="L20" s="6"/>
      <c r="M20" s="6"/>
      <c r="N20" s="6"/>
      <c r="O20" s="6"/>
      <c r="P20" s="6"/>
    </row>
    <row r="21" spans="1:16" x14ac:dyDescent="0.3">
      <c r="A21" s="6"/>
      <c r="B21" s="6"/>
      <c r="C21" s="6"/>
      <c r="D21" s="6"/>
      <c r="E21" s="6"/>
      <c r="F21" s="6"/>
      <c r="G21" s="6"/>
      <c r="H21" s="6"/>
      <c r="I21" s="6"/>
      <c r="J21" s="6"/>
      <c r="K21" s="6"/>
      <c r="L21" s="6"/>
      <c r="M21" s="6"/>
      <c r="N21" s="6"/>
      <c r="O21" s="6"/>
      <c r="P21" s="6"/>
    </row>
    <row r="22" spans="1:16" x14ac:dyDescent="0.3">
      <c r="A22" s="6"/>
      <c r="B22" s="6"/>
      <c r="C22" s="6"/>
      <c r="D22" s="6"/>
      <c r="E22" s="6"/>
      <c r="F22" s="6"/>
      <c r="G22" s="6"/>
      <c r="H22" s="6"/>
      <c r="I22" s="6"/>
      <c r="J22" s="6"/>
      <c r="K22" s="6"/>
      <c r="L22" s="6"/>
      <c r="M22" s="6"/>
      <c r="N22" s="6"/>
      <c r="O22" s="6"/>
      <c r="P22" s="6"/>
    </row>
    <row r="23" spans="1:16" x14ac:dyDescent="0.3">
      <c r="A23" s="6"/>
      <c r="B23" s="6"/>
      <c r="C23" s="6"/>
      <c r="D23" s="6"/>
      <c r="E23" s="6"/>
      <c r="F23" s="6"/>
      <c r="G23" s="6"/>
      <c r="H23" s="6"/>
      <c r="I23" s="6"/>
      <c r="J23" s="6"/>
      <c r="K23" s="6"/>
      <c r="L23" s="6"/>
      <c r="M23" s="6"/>
      <c r="N23" s="6"/>
      <c r="O23" s="6"/>
      <c r="P23" s="6"/>
    </row>
    <row r="24" spans="1:16" x14ac:dyDescent="0.3">
      <c r="A24" s="6"/>
      <c r="B24" s="6"/>
      <c r="C24" s="6"/>
      <c r="D24" s="6"/>
      <c r="E24" s="6"/>
      <c r="F24" s="6"/>
      <c r="G24" s="6"/>
      <c r="H24" s="6"/>
      <c r="I24" s="6"/>
      <c r="J24" s="6"/>
      <c r="K24" s="6"/>
      <c r="L24" s="6"/>
      <c r="M24" s="6"/>
      <c r="N24" s="6"/>
      <c r="O24" s="6"/>
      <c r="P24" s="6"/>
    </row>
    <row r="25" spans="1:16" x14ac:dyDescent="0.3">
      <c r="A25" s="6"/>
      <c r="B25" s="6"/>
      <c r="C25" s="6"/>
      <c r="D25" s="6"/>
      <c r="E25" s="6"/>
      <c r="F25" s="6"/>
      <c r="G25" s="6"/>
      <c r="H25" s="6"/>
      <c r="I25" s="6"/>
      <c r="J25" s="6"/>
      <c r="K25" s="6"/>
      <c r="L25" s="6"/>
      <c r="M25" s="6"/>
      <c r="N25" s="6"/>
      <c r="O25" s="6"/>
      <c r="P25" s="6"/>
    </row>
    <row r="26" spans="1:16" x14ac:dyDescent="0.3">
      <c r="A26" s="6"/>
      <c r="B26" s="6"/>
      <c r="C26" s="6"/>
      <c r="D26" s="6"/>
      <c r="E26" s="6"/>
      <c r="F26" s="6"/>
      <c r="G26" s="6"/>
      <c r="H26" s="6"/>
      <c r="I26" s="6"/>
      <c r="J26" s="6"/>
      <c r="K26" s="6"/>
      <c r="L26" s="6"/>
      <c r="M26" s="6"/>
      <c r="N26" s="6"/>
      <c r="O26" s="6"/>
      <c r="P26" s="6"/>
    </row>
    <row r="27" spans="1:16" x14ac:dyDescent="0.3">
      <c r="A27" s="6"/>
      <c r="B27" s="6"/>
      <c r="C27" s="6"/>
      <c r="D27" s="6"/>
      <c r="E27" s="6"/>
      <c r="F27" s="6"/>
      <c r="G27" s="6"/>
      <c r="H27" s="6"/>
      <c r="I27" s="6"/>
      <c r="J27" s="6"/>
      <c r="K27" s="6"/>
      <c r="L27" s="6"/>
      <c r="M27" s="6"/>
      <c r="N27" s="6"/>
      <c r="O27" s="6"/>
      <c r="P27" s="6"/>
    </row>
    <row r="28" spans="1:16" x14ac:dyDescent="0.3">
      <c r="A28" s="6"/>
      <c r="B28" s="6"/>
      <c r="C28" s="6"/>
      <c r="D28" s="6"/>
      <c r="E28" s="6"/>
      <c r="F28" s="6"/>
      <c r="G28" s="6"/>
      <c r="H28" s="6"/>
      <c r="I28" s="6"/>
      <c r="J28" s="6"/>
      <c r="K28" s="6"/>
      <c r="L28" s="6"/>
      <c r="M28" s="6"/>
      <c r="N28" s="6"/>
      <c r="O28" s="6"/>
      <c r="P28" s="6"/>
    </row>
    <row r="29" spans="1:16" x14ac:dyDescent="0.3">
      <c r="A29" s="6"/>
      <c r="B29" s="6"/>
      <c r="C29" s="6"/>
      <c r="D29" s="6"/>
      <c r="E29" s="6"/>
      <c r="F29" s="6"/>
      <c r="G29" s="6"/>
      <c r="H29" s="6"/>
      <c r="I29" s="6"/>
      <c r="J29" s="6"/>
      <c r="K29" s="6"/>
      <c r="L29" s="6"/>
      <c r="M29" s="6"/>
      <c r="N29" s="6"/>
      <c r="O29" s="6"/>
      <c r="P29" s="6"/>
    </row>
    <row r="30" spans="1:16" x14ac:dyDescent="0.3">
      <c r="A30" s="6"/>
      <c r="B30" s="6"/>
      <c r="C30" s="6"/>
      <c r="D30" s="6"/>
      <c r="E30" s="6"/>
      <c r="F30" s="6"/>
      <c r="G30" s="6"/>
      <c r="H30" s="6"/>
      <c r="I30" s="6"/>
      <c r="J30" s="6"/>
      <c r="K30" s="6"/>
      <c r="L30" s="6"/>
      <c r="M30" s="6"/>
      <c r="N30" s="6"/>
      <c r="O30" s="6"/>
      <c r="P30" s="6"/>
    </row>
    <row r="31" spans="1:16" x14ac:dyDescent="0.3">
      <c r="A31" s="6"/>
      <c r="B31" s="6"/>
      <c r="C31" s="6"/>
      <c r="D31" s="6"/>
      <c r="E31" s="6"/>
      <c r="F31" s="6"/>
      <c r="G31" s="6"/>
      <c r="H31" s="6"/>
      <c r="I31" s="6"/>
      <c r="J31" s="6"/>
      <c r="K31" s="6"/>
      <c r="L31" s="6"/>
      <c r="M31" s="6"/>
      <c r="N31" s="6"/>
      <c r="O31" s="6"/>
      <c r="P31" s="6"/>
    </row>
    <row r="32" spans="1:16" x14ac:dyDescent="0.3">
      <c r="A32" s="6"/>
      <c r="B32" s="6"/>
      <c r="C32" s="6"/>
      <c r="D32" s="6"/>
      <c r="E32" s="6"/>
      <c r="F32" s="6"/>
      <c r="G32" s="6"/>
      <c r="H32" s="6"/>
      <c r="I32" s="6"/>
      <c r="J32" s="6"/>
      <c r="K32" s="6"/>
      <c r="L32" s="6"/>
      <c r="M32" s="6"/>
      <c r="N32" s="6"/>
      <c r="O32" s="6"/>
      <c r="P32" s="6"/>
    </row>
    <row r="33" spans="1:17" x14ac:dyDescent="0.3">
      <c r="A33" s="6"/>
      <c r="B33" s="6"/>
      <c r="C33" s="6"/>
      <c r="D33" s="6"/>
      <c r="E33" s="6"/>
      <c r="F33" s="6"/>
      <c r="G33" s="6"/>
      <c r="H33" s="6"/>
      <c r="I33" s="6"/>
      <c r="J33" s="6"/>
      <c r="K33" s="6"/>
      <c r="L33" s="6"/>
      <c r="M33" s="6"/>
      <c r="N33" s="6"/>
      <c r="O33" s="6"/>
      <c r="P33" s="6"/>
    </row>
    <row r="34" spans="1:17" x14ac:dyDescent="0.3">
      <c r="A34" s="6"/>
      <c r="B34" s="6"/>
      <c r="C34" s="6"/>
      <c r="D34" s="6"/>
      <c r="E34" s="6"/>
      <c r="F34" s="6"/>
      <c r="G34" s="6"/>
      <c r="H34" s="6"/>
      <c r="I34" s="6"/>
      <c r="J34" s="6"/>
      <c r="K34" s="6"/>
      <c r="L34" s="6"/>
      <c r="M34" s="6"/>
      <c r="N34" s="6"/>
      <c r="O34" s="6"/>
      <c r="P34" s="6"/>
      <c r="Q34" s="6"/>
    </row>
    <row r="35" spans="1:17" x14ac:dyDescent="0.3">
      <c r="A35" s="6"/>
      <c r="B35" s="6"/>
      <c r="C35" s="6"/>
      <c r="D35" s="6"/>
      <c r="E35" s="6"/>
      <c r="F35" s="6"/>
      <c r="G35" s="6"/>
      <c r="H35" s="6"/>
      <c r="I35" s="6"/>
      <c r="J35" s="6"/>
      <c r="K35" s="6"/>
      <c r="L35" s="6"/>
      <c r="M35" s="6"/>
      <c r="N35" s="6"/>
      <c r="O35" s="6"/>
      <c r="P35" s="6"/>
      <c r="Q35" s="6"/>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D4B6-1F49-4623-83F0-67CEE6EC6CBB}">
  <dimension ref="A1"/>
  <sheetViews>
    <sheetView tabSelected="1" workbookViewId="0">
      <selection activeCell="V13" sqref="V13"/>
    </sheetView>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0AEA5-1940-4B4A-A171-F1DFA3AE8F19}">
  <dimension ref="A2:Y155"/>
  <sheetViews>
    <sheetView topLeftCell="I1" workbookViewId="0">
      <selection activeCell="H5" sqref="H5"/>
    </sheetView>
  </sheetViews>
  <sheetFormatPr defaultRowHeight="14.4" x14ac:dyDescent="0.3"/>
  <cols>
    <col min="2" max="2" width="10.77734375" bestFit="1" customWidth="1"/>
    <col min="3" max="3" width="9.33203125" bestFit="1" customWidth="1"/>
    <col min="4" max="4" width="10.77734375" bestFit="1" customWidth="1"/>
    <col min="5" max="5" width="11.44140625" bestFit="1" customWidth="1"/>
    <col min="6" max="6" width="12.109375" bestFit="1" customWidth="1"/>
    <col min="7" max="8" width="10.33203125" bestFit="1" customWidth="1"/>
    <col min="10" max="10" width="15.5546875" bestFit="1" customWidth="1"/>
    <col min="11" max="11" width="12.33203125" bestFit="1" customWidth="1"/>
    <col min="12" max="12" width="15.88671875" bestFit="1" customWidth="1"/>
    <col min="13" max="14" width="15.5546875" bestFit="1" customWidth="1"/>
    <col min="15" max="15" width="12.33203125" bestFit="1" customWidth="1"/>
    <col min="16" max="16" width="12.77734375" bestFit="1" customWidth="1"/>
    <col min="19" max="19" width="9.6640625" bestFit="1" customWidth="1"/>
    <col min="24" max="24" width="14.33203125" bestFit="1" customWidth="1"/>
    <col min="25" max="25" width="21.6640625" bestFit="1" customWidth="1"/>
  </cols>
  <sheetData>
    <row r="2" spans="2:25" ht="14.4" customHeight="1" x14ac:dyDescent="0.3">
      <c r="B2" s="45" t="s">
        <v>82</v>
      </c>
      <c r="C2" s="45"/>
      <c r="D2" s="45"/>
      <c r="F2" s="45" t="s">
        <v>81</v>
      </c>
      <c r="G2" s="45"/>
      <c r="H2" s="45"/>
      <c r="J2" s="46" t="s">
        <v>85</v>
      </c>
      <c r="K2" s="46"/>
      <c r="M2" s="13" t="s">
        <v>86</v>
      </c>
      <c r="N2" s="12"/>
    </row>
    <row r="3" spans="2:25" x14ac:dyDescent="0.3">
      <c r="X3" s="15" t="s">
        <v>89</v>
      </c>
    </row>
    <row r="4" spans="2:25" ht="15.6" x14ac:dyDescent="0.3">
      <c r="B4" s="4" t="s">
        <v>2</v>
      </c>
      <c r="C4" t="s">
        <v>101</v>
      </c>
      <c r="D4" t="s">
        <v>102</v>
      </c>
      <c r="F4" s="4" t="s">
        <v>2</v>
      </c>
      <c r="G4" t="s">
        <v>76</v>
      </c>
      <c r="H4" t="s">
        <v>103</v>
      </c>
      <c r="J4" s="4" t="s">
        <v>7</v>
      </c>
      <c r="K4" t="s">
        <v>80</v>
      </c>
      <c r="M4" s="4" t="s">
        <v>61</v>
      </c>
      <c r="S4" s="12" t="s">
        <v>84</v>
      </c>
      <c r="T4">
        <f>COUNT(S7:S155)</f>
        <v>149</v>
      </c>
    </row>
    <row r="5" spans="2:25" ht="15.6" x14ac:dyDescent="0.3">
      <c r="B5" s="7">
        <v>41183</v>
      </c>
      <c r="C5">
        <v>32849</v>
      </c>
      <c r="D5">
        <v>29563</v>
      </c>
      <c r="F5" s="7">
        <v>41183</v>
      </c>
      <c r="G5">
        <v>8674</v>
      </c>
      <c r="H5">
        <v>14642</v>
      </c>
      <c r="J5" s="5" t="s">
        <v>38</v>
      </c>
      <c r="K5" s="14">
        <v>0.24858757062146894</v>
      </c>
      <c r="M5" s="5" t="s">
        <v>43</v>
      </c>
      <c r="X5" s="31" t="s">
        <v>89</v>
      </c>
      <c r="Y5" s="31" t="s">
        <v>97</v>
      </c>
    </row>
    <row r="6" spans="2:25" x14ac:dyDescent="0.3">
      <c r="B6" s="7">
        <v>41214</v>
      </c>
      <c r="C6">
        <v>32003</v>
      </c>
      <c r="D6">
        <v>28867</v>
      </c>
      <c r="F6" s="7">
        <v>41214</v>
      </c>
      <c r="G6">
        <v>8399</v>
      </c>
      <c r="H6">
        <v>14205</v>
      </c>
      <c r="J6" s="5" t="s">
        <v>34</v>
      </c>
      <c r="K6" s="14">
        <v>0.2768361581920904</v>
      </c>
      <c r="M6" s="5" t="s">
        <v>47</v>
      </c>
      <c r="S6" s="4" t="s">
        <v>0</v>
      </c>
      <c r="X6" s="39" t="s">
        <v>31</v>
      </c>
      <c r="Y6" s="40">
        <v>0.18516252054299531</v>
      </c>
    </row>
    <row r="7" spans="2:25" x14ac:dyDescent="0.3">
      <c r="B7" s="7">
        <v>41244</v>
      </c>
      <c r="C7">
        <v>33373</v>
      </c>
      <c r="D7">
        <v>30071</v>
      </c>
      <c r="F7" s="7">
        <v>41244</v>
      </c>
      <c r="G7">
        <v>8811</v>
      </c>
      <c r="H7">
        <v>14907</v>
      </c>
      <c r="J7" s="5" t="s">
        <v>19</v>
      </c>
      <c r="K7" s="14">
        <v>0.24858757062146894</v>
      </c>
      <c r="M7" s="5" t="s">
        <v>46</v>
      </c>
      <c r="S7" s="5">
        <v>203</v>
      </c>
      <c r="X7" s="39" t="s">
        <v>21</v>
      </c>
      <c r="Y7" s="40">
        <v>0.32808756607452194</v>
      </c>
    </row>
    <row r="8" spans="2:25" x14ac:dyDescent="0.3">
      <c r="B8" s="7">
        <v>41548</v>
      </c>
      <c r="C8">
        <v>34987</v>
      </c>
      <c r="D8">
        <v>29563</v>
      </c>
      <c r="F8" s="7">
        <v>41548</v>
      </c>
      <c r="G8">
        <v>12878</v>
      </c>
      <c r="H8">
        <v>14642</v>
      </c>
      <c r="J8" s="5" t="s">
        <v>26</v>
      </c>
      <c r="K8" s="14">
        <v>0.22598870056497175</v>
      </c>
      <c r="M8" s="5" t="s">
        <v>50</v>
      </c>
      <c r="S8" s="5">
        <v>206</v>
      </c>
      <c r="X8" s="39" t="s">
        <v>37</v>
      </c>
      <c r="Y8" s="40">
        <v>0.29441267168754159</v>
      </c>
    </row>
    <row r="9" spans="2:25" ht="15.6" x14ac:dyDescent="0.3">
      <c r="B9" s="7">
        <v>41579</v>
      </c>
      <c r="C9">
        <v>34103</v>
      </c>
      <c r="D9">
        <v>28867</v>
      </c>
      <c r="F9" s="7">
        <v>41579</v>
      </c>
      <c r="G9">
        <v>12460</v>
      </c>
      <c r="H9">
        <v>14205</v>
      </c>
      <c r="J9" s="12"/>
      <c r="M9" s="5" t="s">
        <v>45</v>
      </c>
      <c r="S9" s="5">
        <v>209</v>
      </c>
      <c r="X9" s="39" t="s">
        <v>28</v>
      </c>
      <c r="Y9" s="40">
        <v>0.31705947301964438</v>
      </c>
    </row>
    <row r="10" spans="2:25" x14ac:dyDescent="0.3">
      <c r="B10" s="7">
        <v>41609</v>
      </c>
      <c r="C10">
        <v>35580</v>
      </c>
      <c r="D10">
        <v>30071</v>
      </c>
      <c r="F10" s="7">
        <v>41609</v>
      </c>
      <c r="G10">
        <v>13089</v>
      </c>
      <c r="H10">
        <v>14907</v>
      </c>
      <c r="M10" s="5" t="s">
        <v>27</v>
      </c>
      <c r="S10" s="5">
        <v>210</v>
      </c>
      <c r="X10" s="39" t="s">
        <v>56</v>
      </c>
      <c r="Y10" s="40">
        <v>0.43514337362120997</v>
      </c>
    </row>
    <row r="11" spans="2:25" x14ac:dyDescent="0.3">
      <c r="B11" s="7" t="s">
        <v>65</v>
      </c>
      <c r="C11">
        <v>202895</v>
      </c>
      <c r="D11">
        <v>177002</v>
      </c>
      <c r="F11" s="7" t="s">
        <v>65</v>
      </c>
      <c r="G11">
        <v>64311</v>
      </c>
      <c r="H11">
        <v>87508</v>
      </c>
      <c r="J11" s="5" t="s">
        <v>83</v>
      </c>
      <c r="K11">
        <f>COUNTA(J5:J8)</f>
        <v>4</v>
      </c>
      <c r="M11" s="5" t="s">
        <v>35</v>
      </c>
      <c r="S11" s="5">
        <v>212</v>
      </c>
      <c r="X11" s="39" t="s">
        <v>36</v>
      </c>
      <c r="Y11" s="40">
        <v>0.35599709316274514</v>
      </c>
    </row>
    <row r="12" spans="2:25" x14ac:dyDescent="0.3">
      <c r="D12" s="11" t="s">
        <v>79</v>
      </c>
      <c r="M12" s="5" t="s">
        <v>39</v>
      </c>
      <c r="S12" s="5">
        <v>213</v>
      </c>
      <c r="X12" s="39" t="s">
        <v>48</v>
      </c>
      <c r="Y12" s="40">
        <v>0.32619326901103179</v>
      </c>
    </row>
    <row r="13" spans="2:25" x14ac:dyDescent="0.3">
      <c r="B13" s="8" t="s">
        <v>75</v>
      </c>
      <c r="C13">
        <f>GETPIVOTDATA("Sales",$B$4)</f>
        <v>202895</v>
      </c>
      <c r="D13">
        <f>GETPIVOTDATA("Total Expense",$B$4)</f>
        <v>177002</v>
      </c>
      <c r="F13" s="8" t="s">
        <v>76</v>
      </c>
      <c r="G13">
        <f>GETPIVOTDATA("Profit",$F$4)</f>
        <v>64311</v>
      </c>
      <c r="M13" s="5" t="s">
        <v>54</v>
      </c>
      <c r="S13" s="5">
        <v>214</v>
      </c>
      <c r="X13" s="39" t="s">
        <v>55</v>
      </c>
      <c r="Y13" s="40">
        <v>0.33296444540246317</v>
      </c>
    </row>
    <row r="14" spans="2:25" x14ac:dyDescent="0.3">
      <c r="M14" s="5" t="s">
        <v>30</v>
      </c>
      <c r="S14" s="5">
        <v>216</v>
      </c>
      <c r="X14" s="39" t="s">
        <v>51</v>
      </c>
      <c r="Y14" s="40">
        <v>0.12580639126642526</v>
      </c>
    </row>
    <row r="15" spans="2:25" x14ac:dyDescent="0.3">
      <c r="M15" s="5" t="s">
        <v>20</v>
      </c>
      <c r="S15" s="5">
        <v>217</v>
      </c>
      <c r="X15" s="39" t="s">
        <v>41</v>
      </c>
      <c r="Y15" s="40">
        <v>-1.1871599137371043</v>
      </c>
    </row>
    <row r="16" spans="2:25" x14ac:dyDescent="0.3">
      <c r="M16" s="5" t="s">
        <v>22</v>
      </c>
      <c r="S16" s="5">
        <v>224</v>
      </c>
      <c r="X16" s="39" t="s">
        <v>44</v>
      </c>
      <c r="Y16" s="40">
        <v>0.20211551120377494</v>
      </c>
    </row>
    <row r="17" spans="1:25" x14ac:dyDescent="0.3">
      <c r="M17" s="5" t="s">
        <v>59</v>
      </c>
      <c r="S17" s="5">
        <v>225</v>
      </c>
      <c r="X17" s="39" t="s">
        <v>57</v>
      </c>
      <c r="Y17" s="40">
        <v>5.731635179619822E-2</v>
      </c>
    </row>
    <row r="18" spans="1:25" x14ac:dyDescent="0.3">
      <c r="M18" s="13" t="s">
        <v>86</v>
      </c>
      <c r="S18" s="5">
        <v>234</v>
      </c>
      <c r="X18" s="39" t="s">
        <v>60</v>
      </c>
      <c r="Y18" s="40">
        <v>-0.26652990289291834</v>
      </c>
    </row>
    <row r="19" spans="1:25" x14ac:dyDescent="0.3">
      <c r="M19">
        <f>COUNTA(M5:M17)</f>
        <v>13</v>
      </c>
      <c r="S19" s="5">
        <v>239</v>
      </c>
      <c r="X19" s="39" t="s">
        <v>58</v>
      </c>
      <c r="Y19" s="40">
        <v>0.29069924816332343</v>
      </c>
    </row>
    <row r="20" spans="1:25" x14ac:dyDescent="0.3">
      <c r="S20" s="5">
        <v>253</v>
      </c>
      <c r="X20" s="39" t="s">
        <v>40</v>
      </c>
      <c r="Y20" s="40">
        <v>0.32525036005160485</v>
      </c>
    </row>
    <row r="21" spans="1:25" x14ac:dyDescent="0.3">
      <c r="S21" s="5">
        <v>254</v>
      </c>
      <c r="X21" s="39" t="s">
        <v>49</v>
      </c>
      <c r="Y21" s="40">
        <v>0.28152201965981316</v>
      </c>
    </row>
    <row r="22" spans="1:25" x14ac:dyDescent="0.3">
      <c r="S22" s="5">
        <v>262</v>
      </c>
      <c r="X22" s="39" t="s">
        <v>24</v>
      </c>
      <c r="Y22" s="40">
        <v>0.38736509522733376</v>
      </c>
    </row>
    <row r="23" spans="1:25" x14ac:dyDescent="0.3">
      <c r="S23" s="5">
        <v>281</v>
      </c>
      <c r="X23" s="39" t="s">
        <v>42</v>
      </c>
      <c r="Y23" s="40">
        <v>0.20304633780586065</v>
      </c>
    </row>
    <row r="24" spans="1:25" x14ac:dyDescent="0.3">
      <c r="S24" s="5">
        <v>303</v>
      </c>
      <c r="X24" s="39" t="s">
        <v>53</v>
      </c>
      <c r="Y24" s="40">
        <v>0.284828606817286</v>
      </c>
    </row>
    <row r="25" spans="1:25" x14ac:dyDescent="0.3">
      <c r="A25" s="6"/>
      <c r="B25" s="6"/>
      <c r="C25" s="6"/>
      <c r="D25" s="6"/>
      <c r="E25" s="6"/>
      <c r="F25" s="6"/>
      <c r="G25" s="6"/>
      <c r="H25" s="6"/>
      <c r="I25" s="6"/>
      <c r="J25" s="6"/>
      <c r="K25" s="6"/>
      <c r="L25" s="6"/>
      <c r="M25" s="6"/>
      <c r="N25" s="6"/>
      <c r="S25" s="5">
        <v>305</v>
      </c>
      <c r="X25" s="39" t="s">
        <v>52</v>
      </c>
      <c r="Y25" s="40">
        <v>0.25849707067923444</v>
      </c>
    </row>
    <row r="26" spans="1:25" x14ac:dyDescent="0.3">
      <c r="A26" s="6"/>
      <c r="B26" s="6"/>
      <c r="C26" s="6"/>
      <c r="D26" s="6"/>
      <c r="E26" s="6"/>
      <c r="F26" s="6"/>
      <c r="G26" s="6"/>
      <c r="H26" s="6"/>
      <c r="I26" s="6"/>
      <c r="J26" s="6"/>
      <c r="K26" s="6"/>
      <c r="L26" s="6"/>
      <c r="M26" s="6"/>
      <c r="N26" s="6"/>
      <c r="S26" s="5">
        <v>309</v>
      </c>
    </row>
    <row r="27" spans="1:25" x14ac:dyDescent="0.3">
      <c r="S27" s="5">
        <v>312</v>
      </c>
    </row>
    <row r="28" spans="1:25" x14ac:dyDescent="0.3">
      <c r="B28" s="4" t="s">
        <v>4</v>
      </c>
      <c r="C28" t="s">
        <v>90</v>
      </c>
      <c r="E28" s="4" t="s">
        <v>4</v>
      </c>
      <c r="F28" t="s">
        <v>77</v>
      </c>
      <c r="J28" s="4" t="s">
        <v>61</v>
      </c>
      <c r="K28" t="s">
        <v>98</v>
      </c>
      <c r="L28" t="s">
        <v>99</v>
      </c>
      <c r="N28" s="4" t="s">
        <v>61</v>
      </c>
      <c r="O28" t="s">
        <v>98</v>
      </c>
      <c r="P28" t="s">
        <v>100</v>
      </c>
      <c r="S28" s="5">
        <v>314</v>
      </c>
    </row>
    <row r="29" spans="1:25" x14ac:dyDescent="0.3">
      <c r="B29" s="5" t="s">
        <v>17</v>
      </c>
      <c r="C29" s="14">
        <v>0.3202691047093324</v>
      </c>
      <c r="E29" s="5" t="s">
        <v>17</v>
      </c>
      <c r="F29" s="14">
        <v>0.35609771267745799</v>
      </c>
      <c r="J29" s="5" t="s">
        <v>59</v>
      </c>
      <c r="K29">
        <v>6744</v>
      </c>
      <c r="L29">
        <v>4482</v>
      </c>
      <c r="N29" s="5" t="s">
        <v>59</v>
      </c>
      <c r="O29">
        <v>6744</v>
      </c>
      <c r="P29">
        <v>3438</v>
      </c>
      <c r="S29" s="5">
        <v>315</v>
      </c>
    </row>
    <row r="30" spans="1:25" x14ac:dyDescent="0.3">
      <c r="B30" s="5" t="s">
        <v>25</v>
      </c>
      <c r="C30" s="14">
        <v>0.21739323295300525</v>
      </c>
      <c r="E30" s="5" t="s">
        <v>25</v>
      </c>
      <c r="F30" s="14">
        <v>0.22927648458273078</v>
      </c>
      <c r="J30" s="5" t="s">
        <v>43</v>
      </c>
      <c r="K30">
        <v>6781</v>
      </c>
      <c r="L30">
        <v>6652</v>
      </c>
      <c r="N30" s="5" t="s">
        <v>43</v>
      </c>
      <c r="O30">
        <v>6781</v>
      </c>
      <c r="P30">
        <v>1352</v>
      </c>
      <c r="S30" s="5">
        <v>318</v>
      </c>
    </row>
    <row r="31" spans="1:25" x14ac:dyDescent="0.3">
      <c r="B31" s="5" t="s">
        <v>23</v>
      </c>
      <c r="C31" s="14">
        <v>0.13005741886197295</v>
      </c>
      <c r="E31" s="5" t="s">
        <v>23</v>
      </c>
      <c r="F31" s="14">
        <v>0.13055309356097713</v>
      </c>
      <c r="J31" s="5" t="s">
        <v>22</v>
      </c>
      <c r="K31">
        <v>8342</v>
      </c>
      <c r="L31">
        <v>8460</v>
      </c>
      <c r="N31" s="5" t="s">
        <v>22</v>
      </c>
      <c r="O31">
        <v>8342</v>
      </c>
      <c r="P31">
        <v>1286</v>
      </c>
      <c r="S31" s="5">
        <v>319</v>
      </c>
    </row>
    <row r="32" spans="1:25" x14ac:dyDescent="0.3">
      <c r="B32" s="5" t="s">
        <v>29</v>
      </c>
      <c r="C32" s="14">
        <v>0.33228024347568941</v>
      </c>
      <c r="E32" s="5" t="s">
        <v>29</v>
      </c>
      <c r="F32" s="14">
        <v>0.28407270917883409</v>
      </c>
      <c r="J32" s="5" t="s">
        <v>30</v>
      </c>
      <c r="K32">
        <v>8520</v>
      </c>
      <c r="L32">
        <v>9986</v>
      </c>
      <c r="N32" s="5" t="s">
        <v>30</v>
      </c>
      <c r="O32">
        <v>8520</v>
      </c>
      <c r="P32">
        <v>89</v>
      </c>
      <c r="S32" s="5">
        <v>321</v>
      </c>
    </row>
    <row r="33" spans="2:19" x14ac:dyDescent="0.3">
      <c r="B33" s="5" t="s">
        <v>65</v>
      </c>
      <c r="C33" s="14">
        <v>1</v>
      </c>
      <c r="E33" s="5" t="s">
        <v>65</v>
      </c>
      <c r="F33" s="14">
        <v>1</v>
      </c>
      <c r="J33" s="5" t="s">
        <v>47</v>
      </c>
      <c r="K33">
        <v>8665</v>
      </c>
      <c r="L33">
        <v>7510</v>
      </c>
      <c r="N33" s="5" t="s">
        <v>47</v>
      </c>
      <c r="O33">
        <v>8665</v>
      </c>
      <c r="P33">
        <v>2716</v>
      </c>
      <c r="S33" s="5">
        <v>323</v>
      </c>
    </row>
    <row r="34" spans="2:19" x14ac:dyDescent="0.3">
      <c r="J34" s="5" t="s">
        <v>39</v>
      </c>
      <c r="K34">
        <v>14831</v>
      </c>
      <c r="L34">
        <v>14480</v>
      </c>
      <c r="N34" s="5" t="s">
        <v>39</v>
      </c>
      <c r="O34">
        <v>14831</v>
      </c>
      <c r="P34">
        <v>3201</v>
      </c>
      <c r="S34" s="5">
        <v>325</v>
      </c>
    </row>
    <row r="35" spans="2:19" x14ac:dyDescent="0.3">
      <c r="J35" s="5" t="s">
        <v>54</v>
      </c>
      <c r="K35">
        <v>16546</v>
      </c>
      <c r="L35">
        <v>13628</v>
      </c>
      <c r="N35" s="5" t="s">
        <v>54</v>
      </c>
      <c r="O35">
        <v>16546</v>
      </c>
      <c r="P35">
        <v>5975</v>
      </c>
      <c r="S35" s="5">
        <v>330</v>
      </c>
    </row>
    <row r="36" spans="2:19" x14ac:dyDescent="0.3">
      <c r="J36" s="5" t="s">
        <v>27</v>
      </c>
      <c r="K36">
        <v>17758</v>
      </c>
      <c r="L36">
        <v>13926</v>
      </c>
      <c r="N36" s="5" t="s">
        <v>27</v>
      </c>
      <c r="O36">
        <v>17758</v>
      </c>
      <c r="P36">
        <v>6976</v>
      </c>
      <c r="S36" s="5">
        <v>337</v>
      </c>
    </row>
    <row r="37" spans="2:19" x14ac:dyDescent="0.3">
      <c r="J37" s="5" t="s">
        <v>35</v>
      </c>
      <c r="K37">
        <v>18888</v>
      </c>
      <c r="L37">
        <v>15038</v>
      </c>
      <c r="N37" s="5" t="s">
        <v>35</v>
      </c>
      <c r="O37">
        <v>18888</v>
      </c>
      <c r="P37">
        <v>7039</v>
      </c>
      <c r="S37" s="5">
        <v>339</v>
      </c>
    </row>
    <row r="38" spans="2:19" x14ac:dyDescent="0.3">
      <c r="J38" s="5" t="s">
        <v>50</v>
      </c>
      <c r="K38">
        <v>19295</v>
      </c>
      <c r="L38">
        <v>16092</v>
      </c>
      <c r="N38" s="5" t="s">
        <v>50</v>
      </c>
      <c r="O38">
        <v>19295</v>
      </c>
      <c r="P38">
        <v>7006</v>
      </c>
      <c r="S38" s="5">
        <v>347</v>
      </c>
    </row>
    <row r="39" spans="2:19" x14ac:dyDescent="0.3">
      <c r="J39" s="5" t="s">
        <v>46</v>
      </c>
      <c r="K39">
        <v>21716</v>
      </c>
      <c r="L39">
        <v>22150</v>
      </c>
      <c r="N39" s="5" t="s">
        <v>46</v>
      </c>
      <c r="O39">
        <v>21716</v>
      </c>
      <c r="P39">
        <v>4687</v>
      </c>
      <c r="S39" s="5">
        <v>351</v>
      </c>
    </row>
    <row r="40" spans="2:19" x14ac:dyDescent="0.3">
      <c r="J40" s="5" t="s">
        <v>20</v>
      </c>
      <c r="K40">
        <v>24048</v>
      </c>
      <c r="L40">
        <v>21058</v>
      </c>
      <c r="N40" s="5" t="s">
        <v>20</v>
      </c>
      <c r="O40">
        <v>24048</v>
      </c>
      <c r="P40">
        <v>7614</v>
      </c>
      <c r="S40" s="5">
        <v>352</v>
      </c>
    </row>
    <row r="41" spans="2:19" x14ac:dyDescent="0.3">
      <c r="J41" s="5" t="s">
        <v>45</v>
      </c>
      <c r="K41">
        <v>30761</v>
      </c>
      <c r="L41">
        <v>23540</v>
      </c>
      <c r="N41" s="5" t="s">
        <v>45</v>
      </c>
      <c r="O41">
        <v>30761</v>
      </c>
      <c r="P41">
        <v>12932</v>
      </c>
      <c r="S41" s="5">
        <v>360</v>
      </c>
    </row>
    <row r="42" spans="2:19" x14ac:dyDescent="0.3">
      <c r="S42" s="5">
        <v>361</v>
      </c>
    </row>
    <row r="43" spans="2:19" x14ac:dyDescent="0.3">
      <c r="S43" s="5">
        <v>386</v>
      </c>
    </row>
    <row r="44" spans="2:19" x14ac:dyDescent="0.3">
      <c r="S44" s="5">
        <v>405</v>
      </c>
    </row>
    <row r="45" spans="2:19" x14ac:dyDescent="0.3">
      <c r="S45" s="5">
        <v>407</v>
      </c>
    </row>
    <row r="46" spans="2:19" x14ac:dyDescent="0.3">
      <c r="S46" s="5">
        <v>408</v>
      </c>
    </row>
    <row r="47" spans="2:19" x14ac:dyDescent="0.3">
      <c r="S47" s="5">
        <v>409</v>
      </c>
    </row>
    <row r="48" spans="2:19" x14ac:dyDescent="0.3">
      <c r="D48" s="4" t="s">
        <v>4</v>
      </c>
      <c r="E48" t="s">
        <v>78</v>
      </c>
      <c r="S48" s="5">
        <v>413</v>
      </c>
    </row>
    <row r="49" spans="4:19" x14ac:dyDescent="0.3">
      <c r="D49" s="5" t="s">
        <v>17</v>
      </c>
      <c r="E49" s="14">
        <v>0.31267998354436166</v>
      </c>
      <c r="S49" s="5">
        <v>414</v>
      </c>
    </row>
    <row r="50" spans="4:19" x14ac:dyDescent="0.3">
      <c r="D50" s="5" t="s">
        <v>25</v>
      </c>
      <c r="E50" s="14">
        <v>0.21022077981441697</v>
      </c>
      <c r="S50" s="5">
        <v>415</v>
      </c>
    </row>
    <row r="51" spans="4:19" x14ac:dyDescent="0.3">
      <c r="D51" s="5" t="s">
        <v>23</v>
      </c>
      <c r="E51" s="14">
        <v>0.12529140192896648</v>
      </c>
      <c r="S51" s="5">
        <v>417</v>
      </c>
    </row>
    <row r="52" spans="4:19" x14ac:dyDescent="0.3">
      <c r="D52" s="5" t="s">
        <v>29</v>
      </c>
      <c r="E52" s="14">
        <v>0.35180783471225485</v>
      </c>
      <c r="S52" s="5">
        <v>419</v>
      </c>
    </row>
    <row r="53" spans="4:19" x14ac:dyDescent="0.3">
      <c r="D53" s="5" t="s">
        <v>65</v>
      </c>
      <c r="E53" s="41">
        <v>1</v>
      </c>
      <c r="S53" s="5">
        <v>425</v>
      </c>
    </row>
    <row r="54" spans="4:19" x14ac:dyDescent="0.3">
      <c r="S54" s="5">
        <v>430</v>
      </c>
    </row>
    <row r="55" spans="4:19" x14ac:dyDescent="0.3">
      <c r="S55" s="5">
        <v>432</v>
      </c>
    </row>
    <row r="56" spans="4:19" x14ac:dyDescent="0.3">
      <c r="S56" s="5">
        <v>435</v>
      </c>
    </row>
    <row r="57" spans="4:19" x14ac:dyDescent="0.3">
      <c r="S57" s="5">
        <v>440</v>
      </c>
    </row>
    <row r="58" spans="4:19" x14ac:dyDescent="0.3">
      <c r="S58" s="5">
        <v>469</v>
      </c>
    </row>
    <row r="59" spans="4:19" x14ac:dyDescent="0.3">
      <c r="S59" s="5">
        <v>475</v>
      </c>
    </row>
    <row r="60" spans="4:19" x14ac:dyDescent="0.3">
      <c r="S60" s="5">
        <v>503</v>
      </c>
    </row>
    <row r="61" spans="4:19" x14ac:dyDescent="0.3">
      <c r="S61" s="5">
        <v>504</v>
      </c>
    </row>
    <row r="62" spans="4:19" x14ac:dyDescent="0.3">
      <c r="S62" s="5">
        <v>505</v>
      </c>
    </row>
    <row r="63" spans="4:19" x14ac:dyDescent="0.3">
      <c r="S63" s="5">
        <v>508</v>
      </c>
    </row>
    <row r="64" spans="4:19" x14ac:dyDescent="0.3">
      <c r="S64" s="5">
        <v>509</v>
      </c>
    </row>
    <row r="65" spans="19:19" x14ac:dyDescent="0.3">
      <c r="S65" s="5">
        <v>510</v>
      </c>
    </row>
    <row r="66" spans="19:19" x14ac:dyDescent="0.3">
      <c r="S66" s="5">
        <v>512</v>
      </c>
    </row>
    <row r="67" spans="19:19" x14ac:dyDescent="0.3">
      <c r="S67" s="5">
        <v>513</v>
      </c>
    </row>
    <row r="68" spans="19:19" x14ac:dyDescent="0.3">
      <c r="S68" s="5">
        <v>515</v>
      </c>
    </row>
    <row r="69" spans="19:19" x14ac:dyDescent="0.3">
      <c r="S69" s="5">
        <v>516</v>
      </c>
    </row>
    <row r="70" spans="19:19" x14ac:dyDescent="0.3">
      <c r="S70" s="5">
        <v>518</v>
      </c>
    </row>
    <row r="71" spans="19:19" x14ac:dyDescent="0.3">
      <c r="S71" s="5">
        <v>530</v>
      </c>
    </row>
    <row r="72" spans="19:19" x14ac:dyDescent="0.3">
      <c r="S72" s="5">
        <v>541</v>
      </c>
    </row>
    <row r="73" spans="19:19" x14ac:dyDescent="0.3">
      <c r="S73" s="5">
        <v>559</v>
      </c>
    </row>
    <row r="74" spans="19:19" x14ac:dyDescent="0.3">
      <c r="S74" s="5">
        <v>561</v>
      </c>
    </row>
    <row r="75" spans="19:19" x14ac:dyDescent="0.3">
      <c r="S75" s="5">
        <v>562</v>
      </c>
    </row>
    <row r="76" spans="19:19" x14ac:dyDescent="0.3">
      <c r="S76" s="5">
        <v>563</v>
      </c>
    </row>
    <row r="77" spans="19:19" x14ac:dyDescent="0.3">
      <c r="S77" s="5">
        <v>567</v>
      </c>
    </row>
    <row r="78" spans="19:19" x14ac:dyDescent="0.3">
      <c r="S78" s="5">
        <v>573</v>
      </c>
    </row>
    <row r="79" spans="19:19" x14ac:dyDescent="0.3">
      <c r="S79" s="5">
        <v>580</v>
      </c>
    </row>
    <row r="80" spans="19:19" x14ac:dyDescent="0.3">
      <c r="S80" s="5">
        <v>585</v>
      </c>
    </row>
    <row r="81" spans="19:19" x14ac:dyDescent="0.3">
      <c r="S81" s="5">
        <v>603</v>
      </c>
    </row>
    <row r="82" spans="19:19" x14ac:dyDescent="0.3">
      <c r="S82" s="5">
        <v>607</v>
      </c>
    </row>
    <row r="83" spans="19:19" x14ac:dyDescent="0.3">
      <c r="S83" s="5">
        <v>608</v>
      </c>
    </row>
    <row r="84" spans="19:19" x14ac:dyDescent="0.3">
      <c r="S84" s="5">
        <v>614</v>
      </c>
    </row>
    <row r="85" spans="19:19" x14ac:dyDescent="0.3">
      <c r="S85" s="5">
        <v>617</v>
      </c>
    </row>
    <row r="86" spans="19:19" x14ac:dyDescent="0.3">
      <c r="S86" s="5">
        <v>618</v>
      </c>
    </row>
    <row r="87" spans="19:19" x14ac:dyDescent="0.3">
      <c r="S87" s="5">
        <v>619</v>
      </c>
    </row>
    <row r="88" spans="19:19" x14ac:dyDescent="0.3">
      <c r="S88" s="5">
        <v>626</v>
      </c>
    </row>
    <row r="89" spans="19:19" x14ac:dyDescent="0.3">
      <c r="S89" s="5">
        <v>630</v>
      </c>
    </row>
    <row r="90" spans="19:19" x14ac:dyDescent="0.3">
      <c r="S90" s="5">
        <v>631</v>
      </c>
    </row>
    <row r="91" spans="19:19" x14ac:dyDescent="0.3">
      <c r="S91" s="5">
        <v>636</v>
      </c>
    </row>
    <row r="92" spans="19:19" x14ac:dyDescent="0.3">
      <c r="S92" s="5">
        <v>641</v>
      </c>
    </row>
    <row r="93" spans="19:19" x14ac:dyDescent="0.3">
      <c r="S93" s="5">
        <v>646</v>
      </c>
    </row>
    <row r="94" spans="19:19" x14ac:dyDescent="0.3">
      <c r="S94" s="5">
        <v>650</v>
      </c>
    </row>
    <row r="95" spans="19:19" x14ac:dyDescent="0.3">
      <c r="S95" s="5">
        <v>660</v>
      </c>
    </row>
    <row r="96" spans="19:19" x14ac:dyDescent="0.3">
      <c r="S96" s="5">
        <v>661</v>
      </c>
    </row>
    <row r="97" spans="19:19" x14ac:dyDescent="0.3">
      <c r="S97" s="5">
        <v>682</v>
      </c>
    </row>
    <row r="98" spans="19:19" x14ac:dyDescent="0.3">
      <c r="S98" s="5">
        <v>702</v>
      </c>
    </row>
    <row r="99" spans="19:19" x14ac:dyDescent="0.3">
      <c r="S99" s="5">
        <v>707</v>
      </c>
    </row>
    <row r="100" spans="19:19" x14ac:dyDescent="0.3">
      <c r="S100" s="5">
        <v>708</v>
      </c>
    </row>
    <row r="101" spans="19:19" x14ac:dyDescent="0.3">
      <c r="S101" s="5">
        <v>712</v>
      </c>
    </row>
    <row r="102" spans="19:19" x14ac:dyDescent="0.3">
      <c r="S102" s="5">
        <v>713</v>
      </c>
    </row>
    <row r="103" spans="19:19" x14ac:dyDescent="0.3">
      <c r="S103" s="5">
        <v>714</v>
      </c>
    </row>
    <row r="104" spans="19:19" x14ac:dyDescent="0.3">
      <c r="S104" s="5">
        <v>715</v>
      </c>
    </row>
    <row r="105" spans="19:19" x14ac:dyDescent="0.3">
      <c r="S105" s="5">
        <v>716</v>
      </c>
    </row>
    <row r="106" spans="19:19" x14ac:dyDescent="0.3">
      <c r="S106" s="5">
        <v>718</v>
      </c>
    </row>
    <row r="107" spans="19:19" x14ac:dyDescent="0.3">
      <c r="S107" s="5">
        <v>719</v>
      </c>
    </row>
    <row r="108" spans="19:19" x14ac:dyDescent="0.3">
      <c r="S108" s="5">
        <v>720</v>
      </c>
    </row>
    <row r="109" spans="19:19" x14ac:dyDescent="0.3">
      <c r="S109" s="5">
        <v>727</v>
      </c>
    </row>
    <row r="110" spans="19:19" x14ac:dyDescent="0.3">
      <c r="S110" s="5">
        <v>740</v>
      </c>
    </row>
    <row r="111" spans="19:19" x14ac:dyDescent="0.3">
      <c r="S111" s="5">
        <v>754</v>
      </c>
    </row>
    <row r="112" spans="19:19" x14ac:dyDescent="0.3">
      <c r="S112" s="5">
        <v>760</v>
      </c>
    </row>
    <row r="113" spans="19:19" x14ac:dyDescent="0.3">
      <c r="S113" s="5">
        <v>772</v>
      </c>
    </row>
    <row r="114" spans="19:19" x14ac:dyDescent="0.3">
      <c r="S114" s="5">
        <v>773</v>
      </c>
    </row>
    <row r="115" spans="19:19" x14ac:dyDescent="0.3">
      <c r="S115" s="5">
        <v>774</v>
      </c>
    </row>
    <row r="116" spans="19:19" x14ac:dyDescent="0.3">
      <c r="S116" s="5">
        <v>775</v>
      </c>
    </row>
    <row r="117" spans="19:19" x14ac:dyDescent="0.3">
      <c r="S117" s="5">
        <v>781</v>
      </c>
    </row>
    <row r="118" spans="19:19" x14ac:dyDescent="0.3">
      <c r="S118" s="5">
        <v>786</v>
      </c>
    </row>
    <row r="119" spans="19:19" x14ac:dyDescent="0.3">
      <c r="S119" s="5">
        <v>801</v>
      </c>
    </row>
    <row r="120" spans="19:19" x14ac:dyDescent="0.3">
      <c r="S120" s="5">
        <v>805</v>
      </c>
    </row>
    <row r="121" spans="19:19" x14ac:dyDescent="0.3">
      <c r="S121" s="5">
        <v>806</v>
      </c>
    </row>
    <row r="122" spans="19:19" x14ac:dyDescent="0.3">
      <c r="S122" s="5">
        <v>813</v>
      </c>
    </row>
    <row r="123" spans="19:19" x14ac:dyDescent="0.3">
      <c r="S123" s="5">
        <v>815</v>
      </c>
    </row>
    <row r="124" spans="19:19" x14ac:dyDescent="0.3">
      <c r="S124" s="5">
        <v>816</v>
      </c>
    </row>
    <row r="125" spans="19:19" x14ac:dyDescent="0.3">
      <c r="S125" s="5">
        <v>817</v>
      </c>
    </row>
    <row r="126" spans="19:19" x14ac:dyDescent="0.3">
      <c r="S126" s="5">
        <v>818</v>
      </c>
    </row>
    <row r="127" spans="19:19" x14ac:dyDescent="0.3">
      <c r="S127" s="5">
        <v>831</v>
      </c>
    </row>
    <row r="128" spans="19:19" x14ac:dyDescent="0.3">
      <c r="S128" s="5">
        <v>832</v>
      </c>
    </row>
    <row r="129" spans="19:19" x14ac:dyDescent="0.3">
      <c r="S129" s="5">
        <v>845</v>
      </c>
    </row>
    <row r="130" spans="19:19" x14ac:dyDescent="0.3">
      <c r="S130" s="5">
        <v>847</v>
      </c>
    </row>
    <row r="131" spans="19:19" x14ac:dyDescent="0.3">
      <c r="S131" s="5">
        <v>850</v>
      </c>
    </row>
    <row r="132" spans="19:19" x14ac:dyDescent="0.3">
      <c r="S132" s="5">
        <v>857</v>
      </c>
    </row>
    <row r="133" spans="19:19" x14ac:dyDescent="0.3">
      <c r="S133" s="5">
        <v>860</v>
      </c>
    </row>
    <row r="134" spans="19:19" x14ac:dyDescent="0.3">
      <c r="S134" s="5">
        <v>863</v>
      </c>
    </row>
    <row r="135" spans="19:19" x14ac:dyDescent="0.3">
      <c r="S135" s="5">
        <v>904</v>
      </c>
    </row>
    <row r="136" spans="19:19" x14ac:dyDescent="0.3">
      <c r="S136" s="5">
        <v>909</v>
      </c>
    </row>
    <row r="137" spans="19:19" x14ac:dyDescent="0.3">
      <c r="S137" s="5">
        <v>914</v>
      </c>
    </row>
    <row r="138" spans="19:19" x14ac:dyDescent="0.3">
      <c r="S138" s="5">
        <v>915</v>
      </c>
    </row>
    <row r="139" spans="19:19" x14ac:dyDescent="0.3">
      <c r="S139" s="5">
        <v>916</v>
      </c>
    </row>
    <row r="140" spans="19:19" x14ac:dyDescent="0.3">
      <c r="S140" s="5">
        <v>917</v>
      </c>
    </row>
    <row r="141" spans="19:19" x14ac:dyDescent="0.3">
      <c r="S141" s="5">
        <v>918</v>
      </c>
    </row>
    <row r="142" spans="19:19" x14ac:dyDescent="0.3">
      <c r="S142" s="5">
        <v>920</v>
      </c>
    </row>
    <row r="143" spans="19:19" x14ac:dyDescent="0.3">
      <c r="S143" s="5">
        <v>925</v>
      </c>
    </row>
    <row r="144" spans="19:19" x14ac:dyDescent="0.3">
      <c r="S144" s="5">
        <v>936</v>
      </c>
    </row>
    <row r="145" spans="19:19" x14ac:dyDescent="0.3">
      <c r="S145" s="5">
        <v>937</v>
      </c>
    </row>
    <row r="146" spans="19:19" x14ac:dyDescent="0.3">
      <c r="S146" s="5">
        <v>949</v>
      </c>
    </row>
    <row r="147" spans="19:19" x14ac:dyDescent="0.3">
      <c r="S147" s="5">
        <v>951</v>
      </c>
    </row>
    <row r="148" spans="19:19" x14ac:dyDescent="0.3">
      <c r="S148" s="5">
        <v>954</v>
      </c>
    </row>
    <row r="149" spans="19:19" x14ac:dyDescent="0.3">
      <c r="S149" s="5">
        <v>956</v>
      </c>
    </row>
    <row r="150" spans="19:19" x14ac:dyDescent="0.3">
      <c r="S150" s="5">
        <v>959</v>
      </c>
    </row>
    <row r="151" spans="19:19" x14ac:dyDescent="0.3">
      <c r="S151" s="5">
        <v>970</v>
      </c>
    </row>
    <row r="152" spans="19:19" x14ac:dyDescent="0.3">
      <c r="S152" s="5">
        <v>971</v>
      </c>
    </row>
    <row r="153" spans="19:19" x14ac:dyDescent="0.3">
      <c r="S153" s="5">
        <v>972</v>
      </c>
    </row>
    <row r="154" spans="19:19" x14ac:dyDescent="0.3">
      <c r="S154" s="5">
        <v>978</v>
      </c>
    </row>
    <row r="155" spans="19:19" x14ac:dyDescent="0.3">
      <c r="S155" s="5">
        <v>985</v>
      </c>
    </row>
  </sheetData>
  <mergeCells count="3">
    <mergeCell ref="B2:D2"/>
    <mergeCell ref="F2:H2"/>
    <mergeCell ref="J2:K2"/>
  </mergeCells>
  <conditionalFormatting pivot="1" sqref="Y6:Y25">
    <cfRule type="colorScale" priority="1">
      <colorScale>
        <cfvo type="min"/>
        <cfvo type="num" val="$Y$14"/>
        <cfvo type="max"/>
        <color rgb="FFF8696B"/>
        <color rgb="FFFFEB84"/>
        <color rgb="FF63BE7B"/>
      </colorScale>
    </cfRule>
  </conditionalFormatting>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6383-1202-4610-BBA3-BFA2405E7A17}">
  <dimension ref="A2:P308"/>
  <sheetViews>
    <sheetView topLeftCell="D10" zoomScale="60" zoomScaleNormal="60" workbookViewId="0">
      <selection activeCell="H21" sqref="H21:K34"/>
    </sheetView>
  </sheetViews>
  <sheetFormatPr defaultRowHeight="14.4" x14ac:dyDescent="0.3"/>
  <cols>
    <col min="2" max="2" width="15.44140625" bestFit="1" customWidth="1"/>
    <col min="3" max="3" width="29" bestFit="1" customWidth="1"/>
    <col min="4" max="4" width="5" bestFit="1" customWidth="1"/>
    <col min="5" max="5" width="6" bestFit="1" customWidth="1"/>
    <col min="6" max="6" width="16.5546875" bestFit="1" customWidth="1"/>
    <col min="7" max="7" width="22" bestFit="1" customWidth="1"/>
    <col min="8" max="8" width="17.6640625" bestFit="1" customWidth="1"/>
    <col min="9" max="9" width="21.77734375" bestFit="1" customWidth="1"/>
    <col min="10" max="10" width="22" bestFit="1" customWidth="1"/>
    <col min="11" max="11" width="17.6640625" bestFit="1" customWidth="1"/>
    <col min="12" max="12" width="24.33203125" bestFit="1" customWidth="1"/>
    <col min="13" max="13" width="38.6640625" bestFit="1" customWidth="1"/>
    <col min="14" max="14" width="19.109375" customWidth="1"/>
    <col min="15" max="15" width="16.5546875" bestFit="1" customWidth="1"/>
    <col min="16" max="16" width="22.5546875" bestFit="1" customWidth="1"/>
  </cols>
  <sheetData>
    <row r="2" spans="2:14" x14ac:dyDescent="0.3">
      <c r="B2" s="47" t="s">
        <v>68</v>
      </c>
      <c r="C2" s="47"/>
      <c r="D2" s="47"/>
      <c r="H2" s="47" t="s">
        <v>69</v>
      </c>
      <c r="I2" s="47"/>
      <c r="J2" s="47"/>
      <c r="L2" s="47" t="s">
        <v>70</v>
      </c>
      <c r="M2" s="47"/>
      <c r="N2" s="47"/>
    </row>
    <row r="4" spans="2:14" ht="15.6" x14ac:dyDescent="0.3">
      <c r="B4" s="4" t="s">
        <v>67</v>
      </c>
      <c r="C4" t="s">
        <v>66</v>
      </c>
      <c r="H4" s="31" t="s">
        <v>67</v>
      </c>
      <c r="I4" s="31" t="s">
        <v>93</v>
      </c>
      <c r="L4" s="38" t="s">
        <v>67</v>
      </c>
      <c r="M4" s="38" t="s">
        <v>93</v>
      </c>
    </row>
    <row r="5" spans="2:14" ht="15.6" x14ac:dyDescent="0.3">
      <c r="B5" s="5">
        <v>203</v>
      </c>
      <c r="C5">
        <v>514</v>
      </c>
      <c r="H5" s="31">
        <v>775</v>
      </c>
      <c r="I5" s="31">
        <v>1989</v>
      </c>
      <c r="L5" s="38">
        <v>818</v>
      </c>
      <c r="M5" s="38">
        <v>-299</v>
      </c>
    </row>
    <row r="6" spans="2:14" ht="15.6" x14ac:dyDescent="0.3">
      <c r="B6" s="5">
        <v>206</v>
      </c>
      <c r="C6">
        <v>451</v>
      </c>
      <c r="H6" s="31">
        <v>702</v>
      </c>
      <c r="I6" s="31">
        <v>1693</v>
      </c>
      <c r="L6" s="38">
        <v>773</v>
      </c>
      <c r="M6" s="38">
        <v>-286</v>
      </c>
    </row>
    <row r="7" spans="2:14" ht="15.6" x14ac:dyDescent="0.3">
      <c r="B7" s="5">
        <v>209</v>
      </c>
      <c r="C7">
        <v>287</v>
      </c>
      <c r="H7" s="31">
        <v>641</v>
      </c>
      <c r="I7" s="31">
        <v>718</v>
      </c>
      <c r="L7" s="38">
        <v>312</v>
      </c>
      <c r="M7" s="38">
        <v>-270</v>
      </c>
    </row>
    <row r="8" spans="2:14" ht="15.6" x14ac:dyDescent="0.3">
      <c r="B8" s="5">
        <v>210</v>
      </c>
      <c r="C8">
        <v>145</v>
      </c>
      <c r="H8" s="31">
        <v>971</v>
      </c>
      <c r="I8" s="31">
        <v>714</v>
      </c>
      <c r="L8" s="38">
        <v>936</v>
      </c>
      <c r="M8" s="38">
        <v>-211</v>
      </c>
    </row>
    <row r="9" spans="2:14" ht="15.6" x14ac:dyDescent="0.3">
      <c r="B9" s="5">
        <v>212</v>
      </c>
      <c r="C9">
        <v>101</v>
      </c>
      <c r="H9" s="31">
        <v>435</v>
      </c>
      <c r="I9" s="31">
        <v>708</v>
      </c>
      <c r="L9" s="38">
        <v>432</v>
      </c>
      <c r="M9" s="38">
        <v>-195</v>
      </c>
    </row>
    <row r="10" spans="2:14" ht="15.6" x14ac:dyDescent="0.3">
      <c r="B10" s="5">
        <v>213</v>
      </c>
      <c r="C10">
        <v>167</v>
      </c>
      <c r="H10" s="31">
        <v>603</v>
      </c>
      <c r="I10" s="31">
        <v>683</v>
      </c>
      <c r="L10" s="38">
        <v>626</v>
      </c>
      <c r="M10" s="38">
        <v>-185</v>
      </c>
    </row>
    <row r="11" spans="2:14" ht="15.6" x14ac:dyDescent="0.3">
      <c r="B11" s="5">
        <v>214</v>
      </c>
      <c r="C11">
        <v>4</v>
      </c>
      <c r="H11" s="31">
        <v>563</v>
      </c>
      <c r="I11" s="31">
        <v>583</v>
      </c>
      <c r="L11" s="38">
        <v>224</v>
      </c>
      <c r="M11" s="38">
        <v>-148</v>
      </c>
    </row>
    <row r="12" spans="2:14" ht="15.6" x14ac:dyDescent="0.3">
      <c r="B12" s="5">
        <v>216</v>
      </c>
      <c r="C12">
        <v>12</v>
      </c>
      <c r="H12" s="31">
        <v>405</v>
      </c>
      <c r="I12" s="31">
        <v>578</v>
      </c>
      <c r="L12" s="38">
        <v>567</v>
      </c>
      <c r="M12" s="38">
        <v>-143</v>
      </c>
    </row>
    <row r="13" spans="2:14" ht="15.6" x14ac:dyDescent="0.3">
      <c r="B13" s="5">
        <v>217</v>
      </c>
      <c r="C13">
        <v>57</v>
      </c>
      <c r="H13" s="31">
        <v>515</v>
      </c>
      <c r="I13" s="31">
        <v>572</v>
      </c>
      <c r="L13" s="38">
        <v>707</v>
      </c>
      <c r="M13" s="38">
        <v>-97</v>
      </c>
    </row>
    <row r="14" spans="2:14" ht="15.6" x14ac:dyDescent="0.3">
      <c r="B14" s="5">
        <v>224</v>
      </c>
      <c r="C14">
        <v>-148</v>
      </c>
      <c r="H14" s="31">
        <v>203</v>
      </c>
      <c r="I14" s="31">
        <v>514</v>
      </c>
      <c r="L14" s="38">
        <v>956</v>
      </c>
      <c r="M14" s="38">
        <v>-94</v>
      </c>
    </row>
    <row r="15" spans="2:14" x14ac:dyDescent="0.3">
      <c r="B15" s="5">
        <v>225</v>
      </c>
      <c r="C15">
        <v>216</v>
      </c>
    </row>
    <row r="16" spans="2:14" x14ac:dyDescent="0.3">
      <c r="B16" s="5">
        <v>234</v>
      </c>
      <c r="C16">
        <v>55</v>
      </c>
    </row>
    <row r="17" spans="2:11" x14ac:dyDescent="0.3">
      <c r="B17" s="5">
        <v>239</v>
      </c>
      <c r="C17">
        <v>42</v>
      </c>
    </row>
    <row r="18" spans="2:11" x14ac:dyDescent="0.3">
      <c r="B18" s="5">
        <v>253</v>
      </c>
      <c r="C18">
        <v>138</v>
      </c>
    </row>
    <row r="19" spans="2:11" x14ac:dyDescent="0.3">
      <c r="B19" s="5">
        <v>254</v>
      </c>
      <c r="C19">
        <v>133</v>
      </c>
    </row>
    <row r="20" spans="2:11" x14ac:dyDescent="0.3">
      <c r="B20" s="5">
        <v>262</v>
      </c>
      <c r="C20">
        <v>320</v>
      </c>
    </row>
    <row r="21" spans="2:11" ht="15.6" x14ac:dyDescent="0.3">
      <c r="B21" s="5">
        <v>281</v>
      </c>
      <c r="C21">
        <v>-34</v>
      </c>
      <c r="H21" s="31" t="s">
        <v>61</v>
      </c>
      <c r="I21" s="31" t="s">
        <v>93</v>
      </c>
      <c r="J21" s="31" t="s">
        <v>94</v>
      </c>
      <c r="K21" s="31" t="s">
        <v>95</v>
      </c>
    </row>
    <row r="22" spans="2:11" ht="15.6" x14ac:dyDescent="0.3">
      <c r="B22" s="5">
        <v>303</v>
      </c>
      <c r="C22">
        <v>27</v>
      </c>
      <c r="H22" s="31" t="s">
        <v>43</v>
      </c>
      <c r="I22" s="31">
        <v>21</v>
      </c>
      <c r="J22" s="31">
        <v>-548</v>
      </c>
      <c r="K22" s="31">
        <v>-76</v>
      </c>
    </row>
    <row r="23" spans="2:11" ht="15.6" x14ac:dyDescent="0.3">
      <c r="B23" s="5">
        <v>305</v>
      </c>
      <c r="C23">
        <v>175</v>
      </c>
      <c r="H23" s="31" t="s">
        <v>47</v>
      </c>
      <c r="I23" s="31">
        <v>1865</v>
      </c>
      <c r="J23" s="31">
        <v>436</v>
      </c>
      <c r="K23" s="31">
        <v>770</v>
      </c>
    </row>
    <row r="24" spans="2:11" ht="15.6" x14ac:dyDescent="0.3">
      <c r="B24" s="5">
        <v>309</v>
      </c>
      <c r="C24">
        <v>96</v>
      </c>
      <c r="H24" s="31" t="s">
        <v>46</v>
      </c>
      <c r="I24" s="31">
        <v>-164</v>
      </c>
      <c r="J24" s="31">
        <v>-2073</v>
      </c>
      <c r="K24" s="31">
        <v>86</v>
      </c>
    </row>
    <row r="25" spans="2:11" ht="15.6" x14ac:dyDescent="0.3">
      <c r="B25" s="5">
        <v>312</v>
      </c>
      <c r="C25">
        <v>-270</v>
      </c>
      <c r="H25" s="31" t="s">
        <v>50</v>
      </c>
      <c r="I25" s="31">
        <v>3235</v>
      </c>
      <c r="J25" s="31">
        <v>846</v>
      </c>
      <c r="K25" s="31">
        <v>1440</v>
      </c>
    </row>
    <row r="26" spans="2:11" ht="15.6" x14ac:dyDescent="0.3">
      <c r="B26" s="5">
        <v>314</v>
      </c>
      <c r="C26">
        <v>126</v>
      </c>
      <c r="H26" s="31" t="s">
        <v>45</v>
      </c>
      <c r="I26" s="31">
        <v>-599</v>
      </c>
      <c r="J26" s="31">
        <v>-588</v>
      </c>
      <c r="K26" s="31">
        <v>-344</v>
      </c>
    </row>
    <row r="27" spans="2:11" ht="15.6" x14ac:dyDescent="0.3">
      <c r="B27" s="5">
        <v>315</v>
      </c>
      <c r="C27">
        <v>319</v>
      </c>
      <c r="H27" s="31" t="s">
        <v>27</v>
      </c>
      <c r="I27" s="31">
        <v>4798</v>
      </c>
      <c r="J27" s="31">
        <v>1756</v>
      </c>
      <c r="K27" s="31">
        <v>2112</v>
      </c>
    </row>
    <row r="28" spans="2:11" ht="15.6" x14ac:dyDescent="0.3">
      <c r="B28" s="5">
        <v>318</v>
      </c>
      <c r="C28">
        <v>334</v>
      </c>
      <c r="H28" s="31" t="s">
        <v>35</v>
      </c>
      <c r="I28" s="31">
        <v>508</v>
      </c>
      <c r="J28" s="31">
        <v>-541</v>
      </c>
      <c r="K28" s="31">
        <v>280</v>
      </c>
    </row>
    <row r="29" spans="2:11" ht="15.6" x14ac:dyDescent="0.3">
      <c r="B29" s="5">
        <v>319</v>
      </c>
      <c r="C29">
        <v>271</v>
      </c>
      <c r="H29" s="31" t="s">
        <v>39</v>
      </c>
      <c r="I29" s="31">
        <v>-669</v>
      </c>
      <c r="J29" s="31">
        <v>-1479</v>
      </c>
      <c r="K29" s="31">
        <v>-312</v>
      </c>
    </row>
    <row r="30" spans="2:11" ht="15.6" x14ac:dyDescent="0.3">
      <c r="B30" s="5">
        <v>321</v>
      </c>
      <c r="C30">
        <v>56</v>
      </c>
      <c r="H30" s="31" t="s">
        <v>54</v>
      </c>
      <c r="I30" s="31">
        <v>4726</v>
      </c>
      <c r="J30" s="31">
        <v>1955</v>
      </c>
      <c r="K30" s="31">
        <v>2072</v>
      </c>
    </row>
    <row r="31" spans="2:11" ht="15.6" x14ac:dyDescent="0.3">
      <c r="B31" s="5">
        <v>323</v>
      </c>
      <c r="C31">
        <v>136</v>
      </c>
      <c r="H31" s="31" t="s">
        <v>30</v>
      </c>
      <c r="I31" s="31">
        <v>2360</v>
      </c>
      <c r="J31" s="31">
        <v>-871</v>
      </c>
      <c r="K31" s="31">
        <v>1586</v>
      </c>
    </row>
    <row r="32" spans="2:11" ht="15.6" x14ac:dyDescent="0.3">
      <c r="B32" s="5">
        <v>325</v>
      </c>
      <c r="C32">
        <v>46</v>
      </c>
      <c r="H32" s="31" t="s">
        <v>20</v>
      </c>
      <c r="I32" s="31">
        <v>5268</v>
      </c>
      <c r="J32" s="31">
        <v>1214</v>
      </c>
      <c r="K32" s="31">
        <v>2324</v>
      </c>
    </row>
    <row r="33" spans="2:12" ht="15.6" x14ac:dyDescent="0.3">
      <c r="B33" s="5">
        <v>330</v>
      </c>
      <c r="C33">
        <v>75</v>
      </c>
      <c r="H33" s="31" t="s">
        <v>22</v>
      </c>
      <c r="I33" s="31">
        <v>2082</v>
      </c>
      <c r="J33" s="31">
        <v>-154</v>
      </c>
      <c r="K33" s="31">
        <v>1222</v>
      </c>
    </row>
    <row r="34" spans="2:12" ht="15.6" x14ac:dyDescent="0.3">
      <c r="B34" s="5">
        <v>337</v>
      </c>
      <c r="C34">
        <v>57</v>
      </c>
      <c r="H34" s="31" t="s">
        <v>59</v>
      </c>
      <c r="I34" s="31">
        <v>524</v>
      </c>
      <c r="J34" s="31">
        <v>458</v>
      </c>
      <c r="K34" s="31">
        <v>228</v>
      </c>
    </row>
    <row r="35" spans="2:12" x14ac:dyDescent="0.3">
      <c r="B35" s="5">
        <v>339</v>
      </c>
      <c r="C35">
        <v>93</v>
      </c>
    </row>
    <row r="36" spans="2:12" x14ac:dyDescent="0.3">
      <c r="B36" s="5">
        <v>347</v>
      </c>
      <c r="C36">
        <v>74</v>
      </c>
    </row>
    <row r="37" spans="2:12" ht="15.6" x14ac:dyDescent="0.3">
      <c r="B37" s="5">
        <v>351</v>
      </c>
      <c r="C37">
        <v>173</v>
      </c>
      <c r="H37" s="31" t="s">
        <v>61</v>
      </c>
      <c r="I37" s="31" t="s">
        <v>93</v>
      </c>
      <c r="K37" s="31" t="s">
        <v>61</v>
      </c>
      <c r="L37" s="31" t="s">
        <v>96</v>
      </c>
    </row>
    <row r="38" spans="2:12" ht="15.6" x14ac:dyDescent="0.3">
      <c r="B38" s="5">
        <v>352</v>
      </c>
      <c r="C38">
        <v>5</v>
      </c>
      <c r="H38" s="31" t="s">
        <v>43</v>
      </c>
      <c r="I38" s="31">
        <v>-97</v>
      </c>
      <c r="K38" s="31" t="s">
        <v>43</v>
      </c>
      <c r="L38" s="42">
        <v>0.12849761217737651</v>
      </c>
    </row>
    <row r="39" spans="2:12" ht="15.6" x14ac:dyDescent="0.3">
      <c r="B39" s="5">
        <v>360</v>
      </c>
      <c r="C39">
        <v>177</v>
      </c>
      <c r="H39" s="31" t="s">
        <v>47</v>
      </c>
      <c r="I39" s="31">
        <v>795</v>
      </c>
      <c r="K39" s="31" t="s">
        <v>47</v>
      </c>
      <c r="L39" s="42">
        <v>0.28543632514692557</v>
      </c>
    </row>
    <row r="40" spans="2:12" ht="15.6" x14ac:dyDescent="0.3">
      <c r="B40" s="5">
        <v>361</v>
      </c>
      <c r="C40">
        <v>59</v>
      </c>
      <c r="H40" s="31" t="s">
        <v>46</v>
      </c>
      <c r="I40" s="31">
        <v>-428</v>
      </c>
      <c r="K40" s="31" t="s">
        <v>46</v>
      </c>
      <c r="L40" s="42">
        <v>4.8729690548012038E-2</v>
      </c>
    </row>
    <row r="41" spans="2:12" ht="15.6" x14ac:dyDescent="0.3">
      <c r="B41" s="5">
        <v>386</v>
      </c>
      <c r="C41">
        <v>49</v>
      </c>
      <c r="H41" s="31" t="s">
        <v>50</v>
      </c>
      <c r="I41" s="31">
        <v>1312</v>
      </c>
      <c r="K41" s="31" t="s">
        <v>50</v>
      </c>
      <c r="L41" s="42">
        <v>0.32374687249704731</v>
      </c>
    </row>
    <row r="42" spans="2:12" ht="15.6" x14ac:dyDescent="0.3">
      <c r="B42" s="5">
        <v>405</v>
      </c>
      <c r="C42">
        <v>578</v>
      </c>
      <c r="H42" s="31" t="s">
        <v>45</v>
      </c>
      <c r="I42" s="31">
        <v>-787</v>
      </c>
      <c r="K42" s="31" t="s">
        <v>45</v>
      </c>
      <c r="L42" s="42">
        <v>0.33256039968907519</v>
      </c>
    </row>
    <row r="43" spans="2:12" ht="15.6" x14ac:dyDescent="0.3">
      <c r="B43" s="5">
        <v>407</v>
      </c>
      <c r="C43">
        <v>195</v>
      </c>
      <c r="H43" s="31" t="s">
        <v>27</v>
      </c>
      <c r="I43" s="31">
        <v>2117</v>
      </c>
      <c r="K43" s="31" t="s">
        <v>27</v>
      </c>
      <c r="L43" s="42">
        <v>0.34975992904994202</v>
      </c>
    </row>
    <row r="44" spans="2:12" ht="15.6" x14ac:dyDescent="0.3">
      <c r="B44" s="5">
        <v>408</v>
      </c>
      <c r="C44">
        <v>52</v>
      </c>
      <c r="H44" s="31" t="s">
        <v>35</v>
      </c>
      <c r="I44" s="31">
        <v>-46</v>
      </c>
      <c r="K44" s="31" t="s">
        <v>35</v>
      </c>
      <c r="L44" s="42">
        <v>0.36674051774679922</v>
      </c>
    </row>
    <row r="45" spans="2:12" ht="15.6" x14ac:dyDescent="0.3">
      <c r="B45" s="5">
        <v>409</v>
      </c>
      <c r="C45">
        <v>26</v>
      </c>
      <c r="H45" s="31" t="s">
        <v>39</v>
      </c>
      <c r="I45" s="31">
        <v>-571</v>
      </c>
      <c r="K45" s="31" t="s">
        <v>39</v>
      </c>
      <c r="L45" s="42">
        <v>0.1729994715137364</v>
      </c>
    </row>
    <row r="46" spans="2:12" ht="15.6" x14ac:dyDescent="0.3">
      <c r="B46" s="5">
        <v>413</v>
      </c>
      <c r="C46">
        <v>3</v>
      </c>
      <c r="H46" s="31" t="s">
        <v>54</v>
      </c>
      <c r="I46" s="31">
        <v>2100</v>
      </c>
      <c r="K46" s="31" t="s">
        <v>54</v>
      </c>
      <c r="L46" s="42">
        <v>0.28835571196823051</v>
      </c>
    </row>
    <row r="47" spans="2:12" ht="15.6" x14ac:dyDescent="0.3">
      <c r="B47" s="5">
        <v>414</v>
      </c>
      <c r="C47">
        <v>86</v>
      </c>
      <c r="H47" s="31" t="s">
        <v>30</v>
      </c>
      <c r="I47" s="31">
        <v>1045</v>
      </c>
      <c r="K47" s="31" t="s">
        <v>30</v>
      </c>
      <c r="L47" s="42">
        <v>-1.0757736934894162</v>
      </c>
    </row>
    <row r="48" spans="2:12" ht="15.6" x14ac:dyDescent="0.3">
      <c r="B48" s="5">
        <v>415</v>
      </c>
      <c r="C48">
        <v>132</v>
      </c>
      <c r="H48" s="31" t="s">
        <v>20</v>
      </c>
      <c r="I48" s="31">
        <v>2252</v>
      </c>
      <c r="K48" s="31" t="s">
        <v>20</v>
      </c>
      <c r="L48" s="42">
        <v>0.25453548386046776</v>
      </c>
    </row>
    <row r="49" spans="2:12" ht="15.6" x14ac:dyDescent="0.3">
      <c r="B49" s="5">
        <v>417</v>
      </c>
      <c r="C49">
        <v>127</v>
      </c>
      <c r="H49" s="31" t="s">
        <v>22</v>
      </c>
      <c r="I49" s="31">
        <v>908</v>
      </c>
      <c r="K49" s="31" t="s">
        <v>22</v>
      </c>
      <c r="L49" s="42">
        <v>0.10367276952058328</v>
      </c>
    </row>
    <row r="50" spans="2:12" ht="15.6" x14ac:dyDescent="0.3">
      <c r="B50" s="5">
        <v>419</v>
      </c>
      <c r="C50">
        <v>133</v>
      </c>
      <c r="H50" s="31" t="s">
        <v>59</v>
      </c>
      <c r="I50" s="31">
        <v>155</v>
      </c>
      <c r="K50" s="31" t="s">
        <v>59</v>
      </c>
      <c r="L50" s="42">
        <v>0.24806933912855436</v>
      </c>
    </row>
    <row r="51" spans="2:12" x14ac:dyDescent="0.3">
      <c r="B51" s="5">
        <v>425</v>
      </c>
      <c r="C51">
        <v>138</v>
      </c>
    </row>
    <row r="52" spans="2:12" x14ac:dyDescent="0.3">
      <c r="B52" s="5">
        <v>430</v>
      </c>
      <c r="C52">
        <v>84</v>
      </c>
    </row>
    <row r="53" spans="2:12" x14ac:dyDescent="0.3">
      <c r="B53" s="5">
        <v>432</v>
      </c>
      <c r="C53">
        <v>-195</v>
      </c>
    </row>
    <row r="54" spans="2:12" x14ac:dyDescent="0.3">
      <c r="B54" s="5">
        <v>435</v>
      </c>
      <c r="C54">
        <v>708</v>
      </c>
    </row>
    <row r="55" spans="2:12" x14ac:dyDescent="0.3">
      <c r="B55" s="5">
        <v>440</v>
      </c>
      <c r="C55">
        <v>-52</v>
      </c>
    </row>
    <row r="56" spans="2:12" x14ac:dyDescent="0.3">
      <c r="B56" s="5">
        <v>469</v>
      </c>
      <c r="C56">
        <v>17</v>
      </c>
    </row>
    <row r="57" spans="2:12" x14ac:dyDescent="0.3">
      <c r="B57" s="5">
        <v>475</v>
      </c>
      <c r="C57">
        <v>232</v>
      </c>
    </row>
    <row r="58" spans="2:12" x14ac:dyDescent="0.3">
      <c r="B58" s="5">
        <v>503</v>
      </c>
      <c r="C58">
        <v>477</v>
      </c>
    </row>
    <row r="59" spans="2:12" x14ac:dyDescent="0.3">
      <c r="B59" s="5">
        <v>504</v>
      </c>
      <c r="C59">
        <v>108</v>
      </c>
    </row>
    <row r="60" spans="2:12" x14ac:dyDescent="0.3">
      <c r="B60" s="5">
        <v>505</v>
      </c>
      <c r="C60">
        <v>465</v>
      </c>
    </row>
    <row r="61" spans="2:12" x14ac:dyDescent="0.3">
      <c r="B61" s="5">
        <v>508</v>
      </c>
      <c r="C61">
        <v>85</v>
      </c>
    </row>
    <row r="62" spans="2:12" x14ac:dyDescent="0.3">
      <c r="B62" s="5">
        <v>509</v>
      </c>
      <c r="C62">
        <v>340</v>
      </c>
    </row>
    <row r="63" spans="2:12" x14ac:dyDescent="0.3">
      <c r="B63" s="5">
        <v>510</v>
      </c>
      <c r="C63">
        <v>245</v>
      </c>
    </row>
    <row r="64" spans="2:12" x14ac:dyDescent="0.3">
      <c r="B64" s="5">
        <v>512</v>
      </c>
      <c r="C64">
        <v>48</v>
      </c>
    </row>
    <row r="65" spans="2:3" x14ac:dyDescent="0.3">
      <c r="B65" s="5">
        <v>513</v>
      </c>
      <c r="C65">
        <v>93</v>
      </c>
    </row>
    <row r="66" spans="2:3" x14ac:dyDescent="0.3">
      <c r="B66" s="5">
        <v>515</v>
      </c>
      <c r="C66">
        <v>572</v>
      </c>
    </row>
    <row r="67" spans="2:3" x14ac:dyDescent="0.3">
      <c r="B67" s="5">
        <v>516</v>
      </c>
      <c r="C67">
        <v>-4</v>
      </c>
    </row>
    <row r="68" spans="2:3" x14ac:dyDescent="0.3">
      <c r="B68" s="5">
        <v>518</v>
      </c>
      <c r="C68">
        <v>121</v>
      </c>
    </row>
    <row r="69" spans="2:3" x14ac:dyDescent="0.3">
      <c r="B69" s="5">
        <v>530</v>
      </c>
      <c r="C69">
        <v>-4</v>
      </c>
    </row>
    <row r="70" spans="2:3" x14ac:dyDescent="0.3">
      <c r="B70" s="5">
        <v>541</v>
      </c>
      <c r="C70">
        <v>350</v>
      </c>
    </row>
    <row r="71" spans="2:3" x14ac:dyDescent="0.3">
      <c r="B71" s="5">
        <v>559</v>
      </c>
      <c r="C71">
        <v>13</v>
      </c>
    </row>
    <row r="72" spans="2:3" x14ac:dyDescent="0.3">
      <c r="B72" s="5">
        <v>561</v>
      </c>
      <c r="C72">
        <v>238</v>
      </c>
    </row>
    <row r="73" spans="2:3" x14ac:dyDescent="0.3">
      <c r="B73" s="5">
        <v>562</v>
      </c>
      <c r="C73">
        <v>450</v>
      </c>
    </row>
    <row r="74" spans="2:3" x14ac:dyDescent="0.3">
      <c r="B74" s="5">
        <v>563</v>
      </c>
      <c r="C74">
        <v>583</v>
      </c>
    </row>
    <row r="75" spans="2:3" x14ac:dyDescent="0.3">
      <c r="B75" s="5">
        <v>567</v>
      </c>
      <c r="C75">
        <v>-143</v>
      </c>
    </row>
    <row r="76" spans="2:3" x14ac:dyDescent="0.3">
      <c r="B76" s="5">
        <v>573</v>
      </c>
      <c r="C76">
        <v>210</v>
      </c>
    </row>
    <row r="77" spans="2:3" x14ac:dyDescent="0.3">
      <c r="B77" s="5">
        <v>580</v>
      </c>
      <c r="C77">
        <v>236</v>
      </c>
    </row>
    <row r="78" spans="2:3" x14ac:dyDescent="0.3">
      <c r="B78" s="5">
        <v>585</v>
      </c>
      <c r="C78">
        <v>465</v>
      </c>
    </row>
    <row r="79" spans="2:3" x14ac:dyDescent="0.3">
      <c r="B79" s="5">
        <v>603</v>
      </c>
      <c r="C79">
        <v>683</v>
      </c>
    </row>
    <row r="80" spans="2:3" x14ac:dyDescent="0.3">
      <c r="B80" s="5">
        <v>607</v>
      </c>
      <c r="C80">
        <v>310</v>
      </c>
    </row>
    <row r="81" spans="2:3" x14ac:dyDescent="0.3">
      <c r="B81" s="5">
        <v>608</v>
      </c>
      <c r="C81">
        <v>-67</v>
      </c>
    </row>
    <row r="82" spans="2:3" x14ac:dyDescent="0.3">
      <c r="B82" s="5">
        <v>614</v>
      </c>
      <c r="C82">
        <v>143</v>
      </c>
    </row>
    <row r="83" spans="2:3" x14ac:dyDescent="0.3">
      <c r="B83" s="5">
        <v>617</v>
      </c>
      <c r="C83">
        <v>73</v>
      </c>
    </row>
    <row r="84" spans="2:3" x14ac:dyDescent="0.3">
      <c r="B84" s="5">
        <v>618</v>
      </c>
      <c r="C84">
        <v>42</v>
      </c>
    </row>
    <row r="85" spans="2:3" x14ac:dyDescent="0.3">
      <c r="B85" s="5">
        <v>619</v>
      </c>
      <c r="C85">
        <v>29</v>
      </c>
    </row>
    <row r="86" spans="2:3" x14ac:dyDescent="0.3">
      <c r="B86" s="5">
        <v>626</v>
      </c>
      <c r="C86">
        <v>-185</v>
      </c>
    </row>
    <row r="87" spans="2:3" x14ac:dyDescent="0.3">
      <c r="B87" s="5">
        <v>630</v>
      </c>
      <c r="C87">
        <v>-63</v>
      </c>
    </row>
    <row r="88" spans="2:3" x14ac:dyDescent="0.3">
      <c r="B88" s="5">
        <v>631</v>
      </c>
      <c r="C88">
        <v>507</v>
      </c>
    </row>
    <row r="89" spans="2:3" x14ac:dyDescent="0.3">
      <c r="B89" s="5">
        <v>636</v>
      </c>
      <c r="C89">
        <v>118</v>
      </c>
    </row>
    <row r="90" spans="2:3" x14ac:dyDescent="0.3">
      <c r="B90" s="5">
        <v>641</v>
      </c>
      <c r="C90">
        <v>718</v>
      </c>
    </row>
    <row r="91" spans="2:3" x14ac:dyDescent="0.3">
      <c r="B91" s="5">
        <v>646</v>
      </c>
      <c r="C91">
        <v>15</v>
      </c>
    </row>
    <row r="92" spans="2:3" x14ac:dyDescent="0.3">
      <c r="B92" s="5">
        <v>650</v>
      </c>
      <c r="C92">
        <v>51</v>
      </c>
    </row>
    <row r="93" spans="2:3" x14ac:dyDescent="0.3">
      <c r="B93" s="5">
        <v>660</v>
      </c>
      <c r="C93">
        <v>5</v>
      </c>
    </row>
    <row r="94" spans="2:3" x14ac:dyDescent="0.3">
      <c r="B94" s="5">
        <v>661</v>
      </c>
      <c r="C94">
        <v>134</v>
      </c>
    </row>
    <row r="95" spans="2:3" x14ac:dyDescent="0.3">
      <c r="B95" s="5">
        <v>682</v>
      </c>
      <c r="C95">
        <v>73</v>
      </c>
    </row>
    <row r="96" spans="2:3" x14ac:dyDescent="0.3">
      <c r="B96" s="5">
        <v>702</v>
      </c>
      <c r="C96">
        <v>1693</v>
      </c>
    </row>
    <row r="97" spans="2:3" x14ac:dyDescent="0.3">
      <c r="B97" s="5">
        <v>707</v>
      </c>
      <c r="C97">
        <v>-97</v>
      </c>
    </row>
    <row r="98" spans="2:3" x14ac:dyDescent="0.3">
      <c r="B98" s="5">
        <v>708</v>
      </c>
      <c r="C98">
        <v>188</v>
      </c>
    </row>
    <row r="99" spans="2:3" x14ac:dyDescent="0.3">
      <c r="B99" s="5">
        <v>712</v>
      </c>
      <c r="C99">
        <v>255</v>
      </c>
    </row>
    <row r="100" spans="2:3" x14ac:dyDescent="0.3">
      <c r="B100" s="5">
        <v>713</v>
      </c>
      <c r="C100">
        <v>31</v>
      </c>
    </row>
    <row r="101" spans="2:3" x14ac:dyDescent="0.3">
      <c r="B101" s="5">
        <v>714</v>
      </c>
      <c r="C101">
        <v>99</v>
      </c>
    </row>
    <row r="102" spans="2:3" x14ac:dyDescent="0.3">
      <c r="B102" s="5">
        <v>715</v>
      </c>
      <c r="C102">
        <v>186</v>
      </c>
    </row>
    <row r="103" spans="2:3" x14ac:dyDescent="0.3">
      <c r="B103" s="5">
        <v>716</v>
      </c>
      <c r="C103">
        <v>241</v>
      </c>
    </row>
    <row r="104" spans="2:3" x14ac:dyDescent="0.3">
      <c r="B104" s="5">
        <v>718</v>
      </c>
      <c r="C104">
        <v>73</v>
      </c>
    </row>
    <row r="105" spans="2:3" x14ac:dyDescent="0.3">
      <c r="B105" s="5">
        <v>719</v>
      </c>
      <c r="C105">
        <v>425</v>
      </c>
    </row>
    <row r="106" spans="2:3" x14ac:dyDescent="0.3">
      <c r="B106" s="5">
        <v>720</v>
      </c>
      <c r="C106">
        <v>278</v>
      </c>
    </row>
    <row r="107" spans="2:3" x14ac:dyDescent="0.3">
      <c r="B107" s="5">
        <v>727</v>
      </c>
      <c r="C107">
        <v>121</v>
      </c>
    </row>
    <row r="108" spans="2:3" x14ac:dyDescent="0.3">
      <c r="B108" s="5">
        <v>740</v>
      </c>
      <c r="C108">
        <v>10</v>
      </c>
    </row>
    <row r="109" spans="2:3" x14ac:dyDescent="0.3">
      <c r="B109" s="5">
        <v>754</v>
      </c>
      <c r="C109">
        <v>72</v>
      </c>
    </row>
    <row r="110" spans="2:3" x14ac:dyDescent="0.3">
      <c r="B110" s="5">
        <v>760</v>
      </c>
      <c r="C110">
        <v>82</v>
      </c>
    </row>
    <row r="111" spans="2:3" x14ac:dyDescent="0.3">
      <c r="B111" s="5">
        <v>772</v>
      </c>
      <c r="C111">
        <v>121</v>
      </c>
    </row>
    <row r="112" spans="2:3" x14ac:dyDescent="0.3">
      <c r="B112" s="5">
        <v>773</v>
      </c>
      <c r="C112">
        <v>-286</v>
      </c>
    </row>
    <row r="113" spans="2:3" x14ac:dyDescent="0.3">
      <c r="B113" s="5">
        <v>774</v>
      </c>
      <c r="C113">
        <v>98</v>
      </c>
    </row>
    <row r="114" spans="2:3" x14ac:dyDescent="0.3">
      <c r="B114" s="5">
        <v>775</v>
      </c>
      <c r="C114">
        <v>1989</v>
      </c>
    </row>
    <row r="115" spans="2:3" x14ac:dyDescent="0.3">
      <c r="B115" s="5">
        <v>781</v>
      </c>
      <c r="C115">
        <v>88</v>
      </c>
    </row>
    <row r="116" spans="2:3" x14ac:dyDescent="0.3">
      <c r="B116" s="5">
        <v>786</v>
      </c>
      <c r="C116">
        <v>114</v>
      </c>
    </row>
    <row r="117" spans="2:3" x14ac:dyDescent="0.3">
      <c r="B117" s="5">
        <v>801</v>
      </c>
      <c r="C117">
        <v>211</v>
      </c>
    </row>
    <row r="118" spans="2:3" x14ac:dyDescent="0.3">
      <c r="B118" s="5">
        <v>805</v>
      </c>
      <c r="C118">
        <v>156</v>
      </c>
    </row>
    <row r="119" spans="2:3" x14ac:dyDescent="0.3">
      <c r="B119" s="5">
        <v>806</v>
      </c>
      <c r="C119">
        <v>82</v>
      </c>
    </row>
    <row r="120" spans="2:3" x14ac:dyDescent="0.3">
      <c r="B120" s="5">
        <v>813</v>
      </c>
      <c r="C120">
        <v>74</v>
      </c>
    </row>
    <row r="121" spans="2:3" x14ac:dyDescent="0.3">
      <c r="B121" s="5">
        <v>815</v>
      </c>
      <c r="C121">
        <v>-93</v>
      </c>
    </row>
    <row r="122" spans="2:3" x14ac:dyDescent="0.3">
      <c r="B122" s="5">
        <v>816</v>
      </c>
      <c r="C122">
        <v>26</v>
      </c>
    </row>
    <row r="123" spans="2:3" x14ac:dyDescent="0.3">
      <c r="B123" s="5">
        <v>817</v>
      </c>
      <c r="C123">
        <v>181</v>
      </c>
    </row>
    <row r="124" spans="2:3" x14ac:dyDescent="0.3">
      <c r="B124" s="5">
        <v>818</v>
      </c>
      <c r="C124">
        <v>-299</v>
      </c>
    </row>
    <row r="125" spans="2:3" x14ac:dyDescent="0.3">
      <c r="B125" s="5">
        <v>831</v>
      </c>
      <c r="C125">
        <v>182</v>
      </c>
    </row>
    <row r="126" spans="2:3" x14ac:dyDescent="0.3">
      <c r="B126" s="5">
        <v>832</v>
      </c>
      <c r="C126">
        <v>72</v>
      </c>
    </row>
    <row r="127" spans="2:3" x14ac:dyDescent="0.3">
      <c r="B127" s="5">
        <v>845</v>
      </c>
      <c r="C127">
        <v>331</v>
      </c>
    </row>
    <row r="128" spans="2:3" x14ac:dyDescent="0.3">
      <c r="B128" s="5">
        <v>847</v>
      </c>
      <c r="C128">
        <v>-91</v>
      </c>
    </row>
    <row r="129" spans="2:3" x14ac:dyDescent="0.3">
      <c r="B129" s="5">
        <v>850</v>
      </c>
      <c r="C129">
        <v>60</v>
      </c>
    </row>
    <row r="130" spans="2:3" x14ac:dyDescent="0.3">
      <c r="B130" s="5">
        <v>857</v>
      </c>
      <c r="C130">
        <v>344</v>
      </c>
    </row>
    <row r="131" spans="2:3" x14ac:dyDescent="0.3">
      <c r="B131" s="5">
        <v>860</v>
      </c>
      <c r="C131">
        <v>260</v>
      </c>
    </row>
    <row r="132" spans="2:3" x14ac:dyDescent="0.3">
      <c r="B132" s="5">
        <v>863</v>
      </c>
      <c r="C132">
        <v>3</v>
      </c>
    </row>
    <row r="133" spans="2:3" x14ac:dyDescent="0.3">
      <c r="B133" s="5">
        <v>904</v>
      </c>
      <c r="C133">
        <v>193</v>
      </c>
    </row>
    <row r="134" spans="2:3" x14ac:dyDescent="0.3">
      <c r="B134" s="5">
        <v>909</v>
      </c>
      <c r="C134">
        <v>-58</v>
      </c>
    </row>
    <row r="135" spans="2:3" x14ac:dyDescent="0.3">
      <c r="B135" s="5">
        <v>914</v>
      </c>
      <c r="C135">
        <v>119</v>
      </c>
    </row>
    <row r="136" spans="2:3" x14ac:dyDescent="0.3">
      <c r="B136" s="5">
        <v>915</v>
      </c>
      <c r="C136">
        <v>148</v>
      </c>
    </row>
    <row r="137" spans="2:3" x14ac:dyDescent="0.3">
      <c r="B137" s="5">
        <v>916</v>
      </c>
      <c r="C137">
        <v>159</v>
      </c>
    </row>
    <row r="138" spans="2:3" x14ac:dyDescent="0.3">
      <c r="B138" s="5">
        <v>917</v>
      </c>
      <c r="C138">
        <v>59</v>
      </c>
    </row>
    <row r="139" spans="2:3" x14ac:dyDescent="0.3">
      <c r="B139" s="5">
        <v>918</v>
      </c>
      <c r="C139">
        <v>204</v>
      </c>
    </row>
    <row r="140" spans="2:3" x14ac:dyDescent="0.3">
      <c r="B140" s="5">
        <v>920</v>
      </c>
      <c r="C140">
        <v>94</v>
      </c>
    </row>
    <row r="141" spans="2:3" x14ac:dyDescent="0.3">
      <c r="B141" s="5">
        <v>925</v>
      </c>
      <c r="C141">
        <v>72</v>
      </c>
    </row>
    <row r="142" spans="2:3" x14ac:dyDescent="0.3">
      <c r="B142" s="5">
        <v>936</v>
      </c>
      <c r="C142">
        <v>-211</v>
      </c>
    </row>
    <row r="143" spans="2:3" x14ac:dyDescent="0.3">
      <c r="B143" s="5">
        <v>937</v>
      </c>
      <c r="C143">
        <v>41</v>
      </c>
    </row>
    <row r="144" spans="2:3" x14ac:dyDescent="0.3">
      <c r="B144" s="5">
        <v>949</v>
      </c>
      <c r="C144">
        <v>54</v>
      </c>
    </row>
    <row r="145" spans="1:16" x14ac:dyDescent="0.3">
      <c r="B145" s="5">
        <v>951</v>
      </c>
      <c r="C145">
        <v>-25</v>
      </c>
    </row>
    <row r="146" spans="1:16" x14ac:dyDescent="0.3">
      <c r="B146" s="5">
        <v>954</v>
      </c>
      <c r="C146">
        <v>147</v>
      </c>
    </row>
    <row r="147" spans="1:16" x14ac:dyDescent="0.3">
      <c r="B147" s="5">
        <v>956</v>
      </c>
      <c r="C147">
        <v>-94</v>
      </c>
    </row>
    <row r="148" spans="1:16" x14ac:dyDescent="0.3">
      <c r="B148" s="5">
        <v>959</v>
      </c>
      <c r="C148">
        <v>244</v>
      </c>
    </row>
    <row r="149" spans="1:16" x14ac:dyDescent="0.3">
      <c r="B149" s="5">
        <v>970</v>
      </c>
      <c r="C149">
        <v>262</v>
      </c>
    </row>
    <row r="150" spans="1:16" x14ac:dyDescent="0.3">
      <c r="B150" s="5">
        <v>971</v>
      </c>
      <c r="C150">
        <v>714</v>
      </c>
    </row>
    <row r="151" spans="1:16" x14ac:dyDescent="0.3">
      <c r="B151" s="5">
        <v>972</v>
      </c>
      <c r="C151">
        <v>-23</v>
      </c>
    </row>
    <row r="152" spans="1:16" x14ac:dyDescent="0.3">
      <c r="B152" s="5">
        <v>978</v>
      </c>
      <c r="C152">
        <v>82</v>
      </c>
    </row>
    <row r="153" spans="1:16" x14ac:dyDescent="0.3">
      <c r="B153" s="5">
        <v>985</v>
      </c>
      <c r="C153">
        <v>158</v>
      </c>
    </row>
    <row r="154" spans="1:16" x14ac:dyDescent="0.3">
      <c r="B154" s="5" t="s">
        <v>65</v>
      </c>
      <c r="C154">
        <v>23955</v>
      </c>
    </row>
    <row r="156" spans="1:16" x14ac:dyDescent="0.3">
      <c r="A156" s="6"/>
      <c r="B156" s="6"/>
      <c r="C156" s="6"/>
      <c r="D156" s="6"/>
      <c r="E156" s="6"/>
      <c r="F156" s="6"/>
      <c r="G156" s="6"/>
      <c r="H156" s="6"/>
      <c r="I156" s="6"/>
      <c r="J156" s="6"/>
      <c r="K156" s="6"/>
      <c r="L156" s="6"/>
      <c r="M156" s="6"/>
      <c r="N156" s="6"/>
    </row>
    <row r="158" spans="1:16" ht="15.6" x14ac:dyDescent="0.3">
      <c r="B158" s="4" t="s">
        <v>67</v>
      </c>
      <c r="C158" t="s">
        <v>91</v>
      </c>
      <c r="F158" s="38" t="s">
        <v>67</v>
      </c>
      <c r="G158" s="38" t="s">
        <v>94</v>
      </c>
      <c r="I158" s="38" t="s">
        <v>67</v>
      </c>
      <c r="J158" s="38" t="s">
        <v>94</v>
      </c>
      <c r="L158" s="4" t="s">
        <v>67</v>
      </c>
      <c r="M158" t="s">
        <v>92</v>
      </c>
    </row>
    <row r="159" spans="1:16" ht="15.6" x14ac:dyDescent="0.3">
      <c r="B159" s="5">
        <v>203</v>
      </c>
      <c r="C159">
        <v>14</v>
      </c>
      <c r="F159" s="38">
        <v>857</v>
      </c>
      <c r="G159" s="38">
        <v>431</v>
      </c>
      <c r="I159" s="38">
        <v>435</v>
      </c>
      <c r="J159" s="38">
        <v>-584</v>
      </c>
      <c r="L159" s="5">
        <v>203</v>
      </c>
      <c r="M159">
        <v>248</v>
      </c>
      <c r="O159" s="38" t="s">
        <v>67</v>
      </c>
      <c r="P159" s="38" t="s">
        <v>95</v>
      </c>
    </row>
    <row r="160" spans="1:16" ht="15.6" x14ac:dyDescent="0.3">
      <c r="B160" s="5">
        <v>206</v>
      </c>
      <c r="C160">
        <v>-91</v>
      </c>
      <c r="F160" s="43">
        <v>641</v>
      </c>
      <c r="G160" s="43">
        <v>414</v>
      </c>
      <c r="I160" s="38">
        <v>505</v>
      </c>
      <c r="J160" s="38">
        <v>-544</v>
      </c>
      <c r="L160" s="5">
        <v>206</v>
      </c>
      <c r="M160">
        <v>190</v>
      </c>
      <c r="O160" s="38">
        <v>775</v>
      </c>
      <c r="P160" s="38">
        <v>1050</v>
      </c>
    </row>
    <row r="161" spans="2:16" ht="15.6" x14ac:dyDescent="0.3">
      <c r="B161" s="5">
        <v>209</v>
      </c>
      <c r="C161">
        <v>139</v>
      </c>
      <c r="F161" s="38">
        <v>515</v>
      </c>
      <c r="G161" s="38">
        <v>340</v>
      </c>
      <c r="I161" s="38">
        <v>603</v>
      </c>
      <c r="J161" s="38">
        <v>-430</v>
      </c>
      <c r="L161" s="5">
        <v>209</v>
      </c>
      <c r="M161">
        <v>81</v>
      </c>
      <c r="O161" s="38">
        <v>702</v>
      </c>
      <c r="P161" s="38">
        <v>1044</v>
      </c>
    </row>
    <row r="162" spans="2:16" ht="15.6" x14ac:dyDescent="0.3">
      <c r="B162" s="5">
        <v>210</v>
      </c>
      <c r="C162">
        <v>41</v>
      </c>
      <c r="F162" s="38">
        <v>585</v>
      </c>
      <c r="G162" s="38">
        <v>332</v>
      </c>
      <c r="I162" s="38">
        <v>303</v>
      </c>
      <c r="J162" s="38">
        <v>-241</v>
      </c>
      <c r="L162" s="5">
        <v>210</v>
      </c>
      <c r="M162">
        <v>73</v>
      </c>
      <c r="O162" s="38">
        <v>435</v>
      </c>
      <c r="P162" s="38">
        <v>445</v>
      </c>
    </row>
    <row r="163" spans="2:16" ht="15.6" x14ac:dyDescent="0.3">
      <c r="B163" s="5">
        <v>212</v>
      </c>
      <c r="C163">
        <v>182</v>
      </c>
      <c r="F163" s="38">
        <v>775</v>
      </c>
      <c r="G163" s="38">
        <v>328</v>
      </c>
      <c r="I163" s="38">
        <v>314</v>
      </c>
      <c r="J163" s="38">
        <v>-227</v>
      </c>
      <c r="L163" s="5">
        <v>212</v>
      </c>
      <c r="M163">
        <v>34</v>
      </c>
      <c r="O163" s="38">
        <v>603</v>
      </c>
      <c r="P163" s="38">
        <v>396</v>
      </c>
    </row>
    <row r="164" spans="2:16" ht="15.6" x14ac:dyDescent="0.3">
      <c r="B164" s="5">
        <v>213</v>
      </c>
      <c r="C164">
        <v>174</v>
      </c>
      <c r="F164" s="43">
        <v>563</v>
      </c>
      <c r="G164" s="43">
        <v>278</v>
      </c>
      <c r="I164" s="38">
        <v>573</v>
      </c>
      <c r="J164" s="38">
        <v>-216</v>
      </c>
      <c r="L164" s="5">
        <v>213</v>
      </c>
      <c r="M164">
        <v>58</v>
      </c>
      <c r="O164" s="38">
        <v>971</v>
      </c>
      <c r="P164" s="38">
        <v>346</v>
      </c>
    </row>
    <row r="165" spans="2:16" ht="15.6" x14ac:dyDescent="0.3">
      <c r="B165" s="5">
        <v>214</v>
      </c>
      <c r="C165">
        <v>-48</v>
      </c>
      <c r="F165" s="43">
        <v>351</v>
      </c>
      <c r="G165" s="43">
        <v>251</v>
      </c>
      <c r="I165" s="38">
        <v>626</v>
      </c>
      <c r="J165" s="38">
        <v>-205</v>
      </c>
      <c r="L165" s="5">
        <v>214</v>
      </c>
      <c r="M165">
        <v>24</v>
      </c>
      <c r="O165" s="38">
        <v>641</v>
      </c>
      <c r="P165" s="38">
        <v>299</v>
      </c>
    </row>
    <row r="166" spans="2:16" ht="15.6" x14ac:dyDescent="0.3">
      <c r="B166" s="5">
        <v>216</v>
      </c>
      <c r="C166">
        <v>-35</v>
      </c>
      <c r="F166" s="38">
        <v>708</v>
      </c>
      <c r="G166" s="38">
        <v>235</v>
      </c>
      <c r="I166" s="38">
        <v>914</v>
      </c>
      <c r="J166" s="38">
        <v>-198</v>
      </c>
      <c r="L166" s="5">
        <v>216</v>
      </c>
      <c r="M166">
        <v>11</v>
      </c>
      <c r="O166" s="38">
        <v>505</v>
      </c>
      <c r="P166" s="38">
        <v>296</v>
      </c>
    </row>
    <row r="167" spans="2:16" ht="15.6" x14ac:dyDescent="0.3">
      <c r="B167" s="5">
        <v>217</v>
      </c>
      <c r="C167">
        <v>-2</v>
      </c>
      <c r="F167" s="43">
        <v>607</v>
      </c>
      <c r="G167" s="43">
        <v>235</v>
      </c>
      <c r="I167" s="38">
        <v>715</v>
      </c>
      <c r="J167" s="38">
        <v>-185</v>
      </c>
      <c r="L167" s="5">
        <v>217</v>
      </c>
      <c r="M167">
        <v>26</v>
      </c>
      <c r="O167" s="38">
        <v>563</v>
      </c>
      <c r="P167" s="38">
        <v>281</v>
      </c>
    </row>
    <row r="168" spans="2:16" ht="15.6" x14ac:dyDescent="0.3">
      <c r="B168" s="5">
        <v>224</v>
      </c>
      <c r="C168">
        <v>-94</v>
      </c>
      <c r="F168" s="38">
        <v>212</v>
      </c>
      <c r="G168" s="38">
        <v>182</v>
      </c>
      <c r="I168" s="38">
        <v>815</v>
      </c>
      <c r="J168" s="38">
        <v>-179</v>
      </c>
      <c r="L168" s="5">
        <v>224</v>
      </c>
      <c r="M168">
        <v>-62</v>
      </c>
      <c r="O168" s="38">
        <v>515</v>
      </c>
      <c r="P168" s="38">
        <v>262</v>
      </c>
    </row>
    <row r="169" spans="2:16" ht="15.6" x14ac:dyDescent="0.3">
      <c r="B169" s="5">
        <v>225</v>
      </c>
      <c r="C169">
        <v>-61</v>
      </c>
      <c r="L169" s="5">
        <v>225</v>
      </c>
      <c r="M169">
        <v>104</v>
      </c>
      <c r="O169" s="38">
        <v>405</v>
      </c>
      <c r="P169" s="38">
        <v>261</v>
      </c>
    </row>
    <row r="170" spans="2:16" x14ac:dyDescent="0.3">
      <c r="B170" s="5">
        <v>234</v>
      </c>
      <c r="C170">
        <v>-34</v>
      </c>
      <c r="L170" s="5">
        <v>234</v>
      </c>
      <c r="M170">
        <v>13</v>
      </c>
    </row>
    <row r="171" spans="2:16" x14ac:dyDescent="0.3">
      <c r="B171" s="5">
        <v>239</v>
      </c>
      <c r="C171">
        <v>-62</v>
      </c>
      <c r="L171" s="5">
        <v>239</v>
      </c>
      <c r="M171">
        <v>32</v>
      </c>
    </row>
    <row r="172" spans="2:16" ht="15.6" x14ac:dyDescent="0.3">
      <c r="B172" s="5">
        <v>253</v>
      </c>
      <c r="C172">
        <v>-15</v>
      </c>
      <c r="L172" s="5">
        <v>253</v>
      </c>
      <c r="M172">
        <v>67</v>
      </c>
      <c r="O172" s="38" t="s">
        <v>67</v>
      </c>
      <c r="P172" s="38" t="s">
        <v>95</v>
      </c>
    </row>
    <row r="173" spans="2:16" ht="15.6" x14ac:dyDescent="0.3">
      <c r="B173" s="5">
        <v>254</v>
      </c>
      <c r="C173">
        <v>118</v>
      </c>
      <c r="L173" s="5">
        <v>254</v>
      </c>
      <c r="M173">
        <v>53</v>
      </c>
      <c r="O173" s="38">
        <v>773</v>
      </c>
      <c r="P173" s="38">
        <v>-158</v>
      </c>
    </row>
    <row r="174" spans="2:16" ht="15.6" x14ac:dyDescent="0.3">
      <c r="B174" s="5">
        <v>262</v>
      </c>
      <c r="C174">
        <v>-101</v>
      </c>
      <c r="L174" s="5">
        <v>262</v>
      </c>
      <c r="M174">
        <v>142</v>
      </c>
      <c r="O174" s="38">
        <v>818</v>
      </c>
      <c r="P174" s="38">
        <v>-157</v>
      </c>
    </row>
    <row r="175" spans="2:16" ht="15.6" x14ac:dyDescent="0.3">
      <c r="B175" s="5">
        <v>281</v>
      </c>
      <c r="C175">
        <v>-41</v>
      </c>
      <c r="L175" s="5">
        <v>281</v>
      </c>
      <c r="M175">
        <v>-1</v>
      </c>
      <c r="O175" s="38">
        <v>312</v>
      </c>
      <c r="P175" s="38">
        <v>-157</v>
      </c>
    </row>
    <row r="176" spans="2:16" ht="15.6" x14ac:dyDescent="0.3">
      <c r="B176" s="5">
        <v>303</v>
      </c>
      <c r="C176">
        <v>-241</v>
      </c>
      <c r="L176" s="5">
        <v>303</v>
      </c>
      <c r="M176">
        <v>68</v>
      </c>
      <c r="O176" s="38">
        <v>432</v>
      </c>
      <c r="P176" s="38">
        <v>-110</v>
      </c>
    </row>
    <row r="177" spans="2:16" ht="15.6" x14ac:dyDescent="0.3">
      <c r="B177" s="5">
        <v>305</v>
      </c>
      <c r="C177">
        <v>14</v>
      </c>
      <c r="L177" s="5">
        <v>305</v>
      </c>
      <c r="M177">
        <v>75</v>
      </c>
      <c r="O177" s="38">
        <v>951</v>
      </c>
      <c r="P177" s="38">
        <v>-106</v>
      </c>
    </row>
    <row r="178" spans="2:16" ht="15.6" x14ac:dyDescent="0.3">
      <c r="B178" s="5">
        <v>309</v>
      </c>
      <c r="C178">
        <v>44</v>
      </c>
      <c r="L178" s="5">
        <v>309</v>
      </c>
      <c r="M178">
        <v>42</v>
      </c>
      <c r="O178" s="38">
        <v>936</v>
      </c>
      <c r="P178" s="38">
        <v>-96</v>
      </c>
    </row>
    <row r="179" spans="2:16" ht="15.6" x14ac:dyDescent="0.3">
      <c r="B179" s="5">
        <v>312</v>
      </c>
      <c r="C179">
        <v>1</v>
      </c>
      <c r="L179" s="5">
        <v>312</v>
      </c>
      <c r="M179">
        <v>-157</v>
      </c>
      <c r="O179" s="38">
        <v>626</v>
      </c>
      <c r="P179" s="38">
        <v>-95</v>
      </c>
    </row>
    <row r="180" spans="2:16" ht="15.6" x14ac:dyDescent="0.3">
      <c r="B180" s="5">
        <v>314</v>
      </c>
      <c r="C180">
        <v>-227</v>
      </c>
      <c r="L180" s="5">
        <v>314</v>
      </c>
      <c r="M180">
        <v>103</v>
      </c>
      <c r="O180" s="38">
        <v>847</v>
      </c>
      <c r="P180" s="38">
        <v>-79</v>
      </c>
    </row>
    <row r="181" spans="2:16" ht="15.6" x14ac:dyDescent="0.3">
      <c r="B181" s="5">
        <v>315</v>
      </c>
      <c r="C181">
        <v>96</v>
      </c>
      <c r="L181" s="5">
        <v>315</v>
      </c>
      <c r="M181">
        <v>186</v>
      </c>
      <c r="O181" s="38">
        <v>909</v>
      </c>
      <c r="P181" s="38">
        <v>-75</v>
      </c>
    </row>
    <row r="182" spans="2:16" ht="15.6" x14ac:dyDescent="0.3">
      <c r="B182" s="5">
        <v>318</v>
      </c>
      <c r="C182">
        <v>49</v>
      </c>
      <c r="L182" s="5">
        <v>318</v>
      </c>
      <c r="M182">
        <v>156</v>
      </c>
      <c r="O182" s="38">
        <v>567</v>
      </c>
      <c r="P182" s="38">
        <v>-67</v>
      </c>
    </row>
    <row r="183" spans="2:16" x14ac:dyDescent="0.3">
      <c r="B183" s="5">
        <v>319</v>
      </c>
      <c r="C183">
        <v>111</v>
      </c>
      <c r="L183" s="5">
        <v>319</v>
      </c>
      <c r="M183">
        <v>132</v>
      </c>
    </row>
    <row r="184" spans="2:16" x14ac:dyDescent="0.3">
      <c r="B184" s="5">
        <v>321</v>
      </c>
      <c r="C184">
        <v>13</v>
      </c>
      <c r="L184" s="5">
        <v>321</v>
      </c>
      <c r="M184">
        <v>20</v>
      </c>
    </row>
    <row r="185" spans="2:16" x14ac:dyDescent="0.3">
      <c r="B185" s="5">
        <v>323</v>
      </c>
      <c r="C185">
        <v>112</v>
      </c>
      <c r="L185" s="5">
        <v>323</v>
      </c>
      <c r="M185">
        <v>46</v>
      </c>
    </row>
    <row r="186" spans="2:16" x14ac:dyDescent="0.3">
      <c r="B186" s="5">
        <v>325</v>
      </c>
      <c r="C186">
        <v>-19</v>
      </c>
      <c r="L186" s="5">
        <v>325</v>
      </c>
      <c r="M186">
        <v>26</v>
      </c>
    </row>
    <row r="187" spans="2:16" x14ac:dyDescent="0.3">
      <c r="B187" s="5">
        <v>330</v>
      </c>
      <c r="C187">
        <v>0</v>
      </c>
      <c r="L187" s="5">
        <v>330</v>
      </c>
      <c r="M187">
        <v>31</v>
      </c>
    </row>
    <row r="188" spans="2:16" x14ac:dyDescent="0.3">
      <c r="B188" s="5">
        <v>337</v>
      </c>
      <c r="C188">
        <v>25</v>
      </c>
      <c r="L188" s="5">
        <v>337</v>
      </c>
      <c r="M188">
        <v>26</v>
      </c>
    </row>
    <row r="189" spans="2:16" x14ac:dyDescent="0.3">
      <c r="B189" s="5">
        <v>339</v>
      </c>
      <c r="C189">
        <v>-32</v>
      </c>
      <c r="L189" s="5">
        <v>339</v>
      </c>
      <c r="M189">
        <v>39</v>
      </c>
    </row>
    <row r="190" spans="2:16" x14ac:dyDescent="0.3">
      <c r="B190" s="5">
        <v>347</v>
      </c>
      <c r="C190">
        <v>-6</v>
      </c>
      <c r="L190" s="5">
        <v>347</v>
      </c>
      <c r="M190">
        <v>40</v>
      </c>
    </row>
    <row r="191" spans="2:16" x14ac:dyDescent="0.3">
      <c r="B191" s="5">
        <v>351</v>
      </c>
      <c r="C191">
        <v>251</v>
      </c>
      <c r="L191" s="5">
        <v>351</v>
      </c>
      <c r="M191">
        <v>25</v>
      </c>
    </row>
    <row r="192" spans="2:16" x14ac:dyDescent="0.3">
      <c r="B192" s="5">
        <v>352</v>
      </c>
      <c r="C192">
        <v>-23</v>
      </c>
      <c r="L192" s="5">
        <v>352</v>
      </c>
      <c r="M192">
        <v>16</v>
      </c>
    </row>
    <row r="193" spans="2:13" x14ac:dyDescent="0.3">
      <c r="B193" s="5">
        <v>360</v>
      </c>
      <c r="C193">
        <v>35</v>
      </c>
      <c r="L193" s="5">
        <v>360</v>
      </c>
      <c r="M193">
        <v>76</v>
      </c>
    </row>
    <row r="194" spans="2:13" x14ac:dyDescent="0.3">
      <c r="B194" s="5">
        <v>361</v>
      </c>
      <c r="C194">
        <v>40</v>
      </c>
      <c r="L194" s="5">
        <v>361</v>
      </c>
      <c r="M194">
        <v>17</v>
      </c>
    </row>
    <row r="195" spans="2:13" x14ac:dyDescent="0.3">
      <c r="B195" s="5">
        <v>386</v>
      </c>
      <c r="C195">
        <v>6</v>
      </c>
      <c r="L195" s="5">
        <v>386</v>
      </c>
      <c r="M195">
        <v>25</v>
      </c>
    </row>
    <row r="196" spans="2:13" x14ac:dyDescent="0.3">
      <c r="B196" s="5">
        <v>405</v>
      </c>
      <c r="C196">
        <v>56</v>
      </c>
      <c r="L196" s="5">
        <v>405</v>
      </c>
      <c r="M196">
        <v>261</v>
      </c>
    </row>
    <row r="197" spans="2:13" x14ac:dyDescent="0.3">
      <c r="B197" s="5">
        <v>407</v>
      </c>
      <c r="C197">
        <v>37</v>
      </c>
      <c r="L197" s="5">
        <v>407</v>
      </c>
      <c r="M197">
        <v>77</v>
      </c>
    </row>
    <row r="198" spans="2:13" x14ac:dyDescent="0.3">
      <c r="B198" s="5">
        <v>408</v>
      </c>
      <c r="C198">
        <v>29</v>
      </c>
      <c r="L198" s="5">
        <v>408</v>
      </c>
      <c r="M198">
        <v>24</v>
      </c>
    </row>
    <row r="199" spans="2:13" x14ac:dyDescent="0.3">
      <c r="B199" s="5">
        <v>409</v>
      </c>
      <c r="C199">
        <v>44</v>
      </c>
      <c r="L199" s="5">
        <v>409</v>
      </c>
      <c r="M199">
        <v>2</v>
      </c>
    </row>
    <row r="200" spans="2:13" x14ac:dyDescent="0.3">
      <c r="B200" s="5">
        <v>413</v>
      </c>
      <c r="C200">
        <v>-15</v>
      </c>
      <c r="L200" s="5">
        <v>413</v>
      </c>
      <c r="M200">
        <v>1</v>
      </c>
    </row>
    <row r="201" spans="2:13" x14ac:dyDescent="0.3">
      <c r="B201" s="5">
        <v>414</v>
      </c>
      <c r="C201">
        <v>-69</v>
      </c>
      <c r="L201" s="5">
        <v>414</v>
      </c>
      <c r="M201">
        <v>45</v>
      </c>
    </row>
    <row r="202" spans="2:13" x14ac:dyDescent="0.3">
      <c r="B202" s="5">
        <v>415</v>
      </c>
      <c r="C202">
        <v>112</v>
      </c>
      <c r="L202" s="5">
        <v>415</v>
      </c>
      <c r="M202">
        <v>48</v>
      </c>
    </row>
    <row r="203" spans="2:13" x14ac:dyDescent="0.3">
      <c r="B203" s="5">
        <v>417</v>
      </c>
      <c r="C203">
        <v>-84</v>
      </c>
      <c r="L203" s="5">
        <v>417</v>
      </c>
      <c r="M203">
        <v>88</v>
      </c>
    </row>
    <row r="204" spans="2:13" x14ac:dyDescent="0.3">
      <c r="B204" s="5">
        <v>419</v>
      </c>
      <c r="C204">
        <v>-30</v>
      </c>
      <c r="L204" s="5">
        <v>419</v>
      </c>
      <c r="M204">
        <v>73</v>
      </c>
    </row>
    <row r="205" spans="2:13" x14ac:dyDescent="0.3">
      <c r="B205" s="5">
        <v>425</v>
      </c>
      <c r="C205">
        <v>-68</v>
      </c>
      <c r="L205" s="5">
        <v>425</v>
      </c>
      <c r="M205">
        <v>75</v>
      </c>
    </row>
    <row r="206" spans="2:13" x14ac:dyDescent="0.3">
      <c r="B206" s="5">
        <v>430</v>
      </c>
      <c r="C206">
        <v>35</v>
      </c>
      <c r="L206" s="5">
        <v>430</v>
      </c>
      <c r="M206">
        <v>38</v>
      </c>
    </row>
    <row r="207" spans="2:13" x14ac:dyDescent="0.3">
      <c r="B207" s="5">
        <v>432</v>
      </c>
      <c r="C207">
        <v>-1</v>
      </c>
      <c r="L207" s="5">
        <v>432</v>
      </c>
      <c r="M207">
        <v>-110</v>
      </c>
    </row>
    <row r="208" spans="2:13" x14ac:dyDescent="0.3">
      <c r="B208" s="5">
        <v>435</v>
      </c>
      <c r="C208">
        <v>-584</v>
      </c>
      <c r="L208" s="5">
        <v>435</v>
      </c>
      <c r="M208">
        <v>445</v>
      </c>
    </row>
    <row r="209" spans="2:13" x14ac:dyDescent="0.3">
      <c r="B209" s="5">
        <v>440</v>
      </c>
      <c r="C209">
        <v>-71</v>
      </c>
      <c r="L209" s="5">
        <v>440</v>
      </c>
      <c r="M209">
        <v>-32</v>
      </c>
    </row>
    <row r="210" spans="2:13" x14ac:dyDescent="0.3">
      <c r="B210" s="5">
        <v>469</v>
      </c>
      <c r="C210">
        <v>-2</v>
      </c>
      <c r="L210" s="5">
        <v>469</v>
      </c>
      <c r="M210">
        <v>4</v>
      </c>
    </row>
    <row r="211" spans="2:13" x14ac:dyDescent="0.3">
      <c r="B211" s="5">
        <v>475</v>
      </c>
      <c r="C211">
        <v>21</v>
      </c>
      <c r="L211" s="5">
        <v>475</v>
      </c>
      <c r="M211">
        <v>88</v>
      </c>
    </row>
    <row r="212" spans="2:13" x14ac:dyDescent="0.3">
      <c r="B212" s="5">
        <v>503</v>
      </c>
      <c r="C212">
        <v>-40</v>
      </c>
      <c r="L212" s="5">
        <v>503</v>
      </c>
      <c r="M212">
        <v>241</v>
      </c>
    </row>
    <row r="213" spans="2:13" x14ac:dyDescent="0.3">
      <c r="B213" s="5">
        <v>504</v>
      </c>
      <c r="C213">
        <v>-74</v>
      </c>
      <c r="L213" s="5">
        <v>504</v>
      </c>
      <c r="M213">
        <v>72</v>
      </c>
    </row>
    <row r="214" spans="2:13" x14ac:dyDescent="0.3">
      <c r="B214" s="5">
        <v>505</v>
      </c>
      <c r="C214">
        <v>-544</v>
      </c>
      <c r="L214" s="5">
        <v>505</v>
      </c>
      <c r="M214">
        <v>296</v>
      </c>
    </row>
    <row r="215" spans="2:13" x14ac:dyDescent="0.3">
      <c r="B215" s="5">
        <v>508</v>
      </c>
      <c r="C215">
        <v>-28</v>
      </c>
      <c r="L215" s="5">
        <v>508</v>
      </c>
      <c r="M215">
        <v>55</v>
      </c>
    </row>
    <row r="216" spans="2:13" x14ac:dyDescent="0.3">
      <c r="B216" s="5">
        <v>509</v>
      </c>
      <c r="C216">
        <v>24</v>
      </c>
      <c r="L216" s="5">
        <v>509</v>
      </c>
      <c r="M216">
        <v>128</v>
      </c>
    </row>
    <row r="217" spans="2:13" x14ac:dyDescent="0.3">
      <c r="B217" s="5">
        <v>510</v>
      </c>
      <c r="C217">
        <v>151</v>
      </c>
      <c r="L217" s="5">
        <v>510</v>
      </c>
      <c r="M217">
        <v>94</v>
      </c>
    </row>
    <row r="218" spans="2:13" x14ac:dyDescent="0.3">
      <c r="B218" s="5">
        <v>512</v>
      </c>
      <c r="C218">
        <v>17</v>
      </c>
      <c r="L218" s="5">
        <v>512</v>
      </c>
      <c r="M218">
        <v>17</v>
      </c>
    </row>
    <row r="219" spans="2:13" x14ac:dyDescent="0.3">
      <c r="B219" s="5">
        <v>513</v>
      </c>
      <c r="C219">
        <v>36</v>
      </c>
      <c r="L219" s="5">
        <v>513</v>
      </c>
      <c r="M219">
        <v>19</v>
      </c>
    </row>
    <row r="220" spans="2:13" x14ac:dyDescent="0.3">
      <c r="B220" s="5">
        <v>515</v>
      </c>
      <c r="C220">
        <v>340</v>
      </c>
      <c r="L220" s="5">
        <v>515</v>
      </c>
      <c r="M220">
        <v>262</v>
      </c>
    </row>
    <row r="221" spans="2:13" x14ac:dyDescent="0.3">
      <c r="B221" s="5">
        <v>516</v>
      </c>
      <c r="C221">
        <v>10</v>
      </c>
      <c r="L221" s="5">
        <v>516</v>
      </c>
      <c r="M221">
        <v>-1</v>
      </c>
    </row>
    <row r="222" spans="2:13" x14ac:dyDescent="0.3">
      <c r="B222" s="5">
        <v>518</v>
      </c>
      <c r="C222">
        <v>42</v>
      </c>
      <c r="L222" s="5">
        <v>518</v>
      </c>
      <c r="M222">
        <v>79</v>
      </c>
    </row>
    <row r="223" spans="2:13" x14ac:dyDescent="0.3">
      <c r="B223" s="5">
        <v>530</v>
      </c>
      <c r="C223">
        <v>48</v>
      </c>
      <c r="L223" s="5">
        <v>530</v>
      </c>
      <c r="M223">
        <v>-22</v>
      </c>
    </row>
    <row r="224" spans="2:13" x14ac:dyDescent="0.3">
      <c r="B224" s="5">
        <v>541</v>
      </c>
      <c r="C224">
        <v>-11</v>
      </c>
      <c r="L224" s="5">
        <v>541</v>
      </c>
      <c r="M224">
        <v>171</v>
      </c>
    </row>
    <row r="225" spans="2:13" x14ac:dyDescent="0.3">
      <c r="B225" s="5">
        <v>559</v>
      </c>
      <c r="C225">
        <v>-11</v>
      </c>
      <c r="L225" s="5">
        <v>559</v>
      </c>
      <c r="M225">
        <v>11</v>
      </c>
    </row>
    <row r="226" spans="2:13" x14ac:dyDescent="0.3">
      <c r="B226" s="5">
        <v>561</v>
      </c>
      <c r="C226">
        <v>32</v>
      </c>
      <c r="L226" s="5">
        <v>561</v>
      </c>
      <c r="M226">
        <v>98</v>
      </c>
    </row>
    <row r="227" spans="2:13" x14ac:dyDescent="0.3">
      <c r="B227" s="5">
        <v>562</v>
      </c>
      <c r="C227">
        <v>42</v>
      </c>
      <c r="L227" s="5">
        <v>562</v>
      </c>
      <c r="M227">
        <v>218</v>
      </c>
    </row>
    <row r="228" spans="2:13" x14ac:dyDescent="0.3">
      <c r="B228" s="5">
        <v>563</v>
      </c>
      <c r="C228">
        <v>278</v>
      </c>
      <c r="L228" s="5">
        <v>563</v>
      </c>
      <c r="M228">
        <v>281</v>
      </c>
    </row>
    <row r="229" spans="2:13" x14ac:dyDescent="0.3">
      <c r="B229" s="5">
        <v>567</v>
      </c>
      <c r="C229">
        <v>-111</v>
      </c>
      <c r="L229" s="5">
        <v>567</v>
      </c>
      <c r="M229">
        <v>-67</v>
      </c>
    </row>
    <row r="230" spans="2:13" x14ac:dyDescent="0.3">
      <c r="B230" s="5">
        <v>573</v>
      </c>
      <c r="C230">
        <v>-216</v>
      </c>
      <c r="L230" s="5">
        <v>573</v>
      </c>
      <c r="M230">
        <v>154</v>
      </c>
    </row>
    <row r="231" spans="2:13" x14ac:dyDescent="0.3">
      <c r="B231" s="5">
        <v>580</v>
      </c>
      <c r="C231">
        <v>6</v>
      </c>
      <c r="L231" s="5">
        <v>580</v>
      </c>
      <c r="M231">
        <v>119</v>
      </c>
    </row>
    <row r="232" spans="2:13" x14ac:dyDescent="0.3">
      <c r="B232" s="5">
        <v>585</v>
      </c>
      <c r="C232">
        <v>332</v>
      </c>
      <c r="L232" s="5">
        <v>585</v>
      </c>
      <c r="M232">
        <v>182</v>
      </c>
    </row>
    <row r="233" spans="2:13" x14ac:dyDescent="0.3">
      <c r="B233" s="5">
        <v>603</v>
      </c>
      <c r="C233">
        <v>-430</v>
      </c>
      <c r="L233" s="5">
        <v>603</v>
      </c>
      <c r="M233">
        <v>396</v>
      </c>
    </row>
    <row r="234" spans="2:13" x14ac:dyDescent="0.3">
      <c r="B234" s="5">
        <v>607</v>
      </c>
      <c r="C234">
        <v>235</v>
      </c>
      <c r="L234" s="5">
        <v>607</v>
      </c>
      <c r="M234">
        <v>99</v>
      </c>
    </row>
    <row r="235" spans="2:13" x14ac:dyDescent="0.3">
      <c r="B235" s="5">
        <v>608</v>
      </c>
      <c r="C235">
        <v>-89</v>
      </c>
      <c r="L235" s="5">
        <v>608</v>
      </c>
      <c r="M235">
        <v>-32</v>
      </c>
    </row>
    <row r="236" spans="2:13" x14ac:dyDescent="0.3">
      <c r="B236" s="5">
        <v>614</v>
      </c>
      <c r="C236">
        <v>-72</v>
      </c>
      <c r="L236" s="5">
        <v>614</v>
      </c>
      <c r="M236">
        <v>79</v>
      </c>
    </row>
    <row r="237" spans="2:13" x14ac:dyDescent="0.3">
      <c r="B237" s="5">
        <v>617</v>
      </c>
      <c r="C237">
        <v>24</v>
      </c>
      <c r="L237" s="5">
        <v>617</v>
      </c>
      <c r="M237">
        <v>29</v>
      </c>
    </row>
    <row r="238" spans="2:13" x14ac:dyDescent="0.3">
      <c r="B238" s="5">
        <v>618</v>
      </c>
      <c r="C238">
        <v>67</v>
      </c>
      <c r="L238" s="5">
        <v>618</v>
      </c>
      <c r="M238">
        <v>13</v>
      </c>
    </row>
    <row r="239" spans="2:13" x14ac:dyDescent="0.3">
      <c r="B239" s="5">
        <v>619</v>
      </c>
      <c r="C239">
        <v>-3</v>
      </c>
      <c r="L239" s="5">
        <v>619</v>
      </c>
      <c r="M239">
        <v>7</v>
      </c>
    </row>
    <row r="240" spans="2:13" x14ac:dyDescent="0.3">
      <c r="B240" s="5">
        <v>626</v>
      </c>
      <c r="C240">
        <v>-205</v>
      </c>
      <c r="L240" s="5">
        <v>626</v>
      </c>
      <c r="M240">
        <v>-95</v>
      </c>
    </row>
    <row r="241" spans="2:13" x14ac:dyDescent="0.3">
      <c r="B241" s="5">
        <v>630</v>
      </c>
      <c r="C241">
        <v>-46</v>
      </c>
      <c r="L241" s="5">
        <v>630</v>
      </c>
      <c r="M241">
        <v>-43</v>
      </c>
    </row>
    <row r="242" spans="2:13" x14ac:dyDescent="0.3">
      <c r="B242" s="5">
        <v>631</v>
      </c>
      <c r="C242">
        <v>161</v>
      </c>
      <c r="L242" s="5">
        <v>631</v>
      </c>
      <c r="M242">
        <v>248</v>
      </c>
    </row>
    <row r="243" spans="2:13" x14ac:dyDescent="0.3">
      <c r="B243" s="5">
        <v>636</v>
      </c>
      <c r="C243">
        <v>-30</v>
      </c>
      <c r="L243" s="5">
        <v>636</v>
      </c>
      <c r="M243">
        <v>68</v>
      </c>
    </row>
    <row r="244" spans="2:13" x14ac:dyDescent="0.3">
      <c r="B244" s="5">
        <v>641</v>
      </c>
      <c r="C244">
        <v>414</v>
      </c>
      <c r="L244" s="5">
        <v>641</v>
      </c>
      <c r="M244">
        <v>299</v>
      </c>
    </row>
    <row r="245" spans="2:13" x14ac:dyDescent="0.3">
      <c r="B245" s="5">
        <v>646</v>
      </c>
      <c r="C245">
        <v>-9</v>
      </c>
      <c r="L245" s="5">
        <v>646</v>
      </c>
      <c r="M245">
        <v>11</v>
      </c>
    </row>
    <row r="246" spans="2:13" x14ac:dyDescent="0.3">
      <c r="B246" s="5">
        <v>650</v>
      </c>
      <c r="C246">
        <v>-48</v>
      </c>
      <c r="L246" s="5">
        <v>650</v>
      </c>
      <c r="M246">
        <v>-21</v>
      </c>
    </row>
    <row r="247" spans="2:13" x14ac:dyDescent="0.3">
      <c r="B247" s="5">
        <v>660</v>
      </c>
      <c r="C247">
        <v>-84</v>
      </c>
      <c r="L247" s="5">
        <v>660</v>
      </c>
      <c r="M247">
        <v>26</v>
      </c>
    </row>
    <row r="248" spans="2:13" x14ac:dyDescent="0.3">
      <c r="B248" s="5">
        <v>661</v>
      </c>
      <c r="C248">
        <v>104</v>
      </c>
      <c r="L248" s="5">
        <v>661</v>
      </c>
      <c r="M248">
        <v>49</v>
      </c>
    </row>
    <row r="249" spans="2:13" x14ac:dyDescent="0.3">
      <c r="B249" s="5">
        <v>682</v>
      </c>
      <c r="C249">
        <v>22</v>
      </c>
      <c r="L249" s="5">
        <v>682</v>
      </c>
      <c r="M249">
        <v>25</v>
      </c>
    </row>
    <row r="250" spans="2:13" x14ac:dyDescent="0.3">
      <c r="B250" s="5">
        <v>702</v>
      </c>
      <c r="C250">
        <v>-72</v>
      </c>
      <c r="L250" s="5">
        <v>702</v>
      </c>
      <c r="M250">
        <v>1044</v>
      </c>
    </row>
    <row r="251" spans="2:13" x14ac:dyDescent="0.3">
      <c r="B251" s="5">
        <v>707</v>
      </c>
      <c r="C251">
        <v>-75</v>
      </c>
      <c r="L251" s="5">
        <v>707</v>
      </c>
      <c r="M251">
        <v>-33</v>
      </c>
    </row>
    <row r="252" spans="2:13" x14ac:dyDescent="0.3">
      <c r="B252" s="5">
        <v>708</v>
      </c>
      <c r="C252">
        <v>235</v>
      </c>
      <c r="L252" s="5">
        <v>708</v>
      </c>
      <c r="M252">
        <v>49</v>
      </c>
    </row>
    <row r="253" spans="2:13" x14ac:dyDescent="0.3">
      <c r="B253" s="5">
        <v>712</v>
      </c>
      <c r="C253">
        <v>9</v>
      </c>
      <c r="L253" s="5">
        <v>712</v>
      </c>
      <c r="M253">
        <v>144</v>
      </c>
    </row>
    <row r="254" spans="2:13" x14ac:dyDescent="0.3">
      <c r="B254" s="5">
        <v>713</v>
      </c>
      <c r="C254">
        <v>-52</v>
      </c>
      <c r="L254" s="5">
        <v>713</v>
      </c>
      <c r="M254">
        <v>31</v>
      </c>
    </row>
    <row r="255" spans="2:13" x14ac:dyDescent="0.3">
      <c r="B255" s="5">
        <v>714</v>
      </c>
      <c r="C255">
        <v>47</v>
      </c>
      <c r="L255" s="5">
        <v>714</v>
      </c>
      <c r="M255">
        <v>20</v>
      </c>
    </row>
    <row r="256" spans="2:13" x14ac:dyDescent="0.3">
      <c r="B256" s="5">
        <v>715</v>
      </c>
      <c r="C256">
        <v>-185</v>
      </c>
      <c r="L256" s="5">
        <v>715</v>
      </c>
      <c r="M256">
        <v>100</v>
      </c>
    </row>
    <row r="257" spans="2:13" x14ac:dyDescent="0.3">
      <c r="B257" s="5">
        <v>716</v>
      </c>
      <c r="C257">
        <v>-59</v>
      </c>
      <c r="L257" s="5">
        <v>716</v>
      </c>
      <c r="M257">
        <v>161</v>
      </c>
    </row>
    <row r="258" spans="2:13" x14ac:dyDescent="0.3">
      <c r="B258" s="5">
        <v>718</v>
      </c>
      <c r="C258">
        <v>38</v>
      </c>
      <c r="L258" s="5">
        <v>718</v>
      </c>
      <c r="M258">
        <v>31</v>
      </c>
    </row>
    <row r="259" spans="2:13" x14ac:dyDescent="0.3">
      <c r="B259" s="5">
        <v>719</v>
      </c>
      <c r="C259">
        <v>102</v>
      </c>
      <c r="L259" s="5">
        <v>719</v>
      </c>
      <c r="M259">
        <v>221</v>
      </c>
    </row>
    <row r="260" spans="2:13" x14ac:dyDescent="0.3">
      <c r="B260" s="5">
        <v>720</v>
      </c>
      <c r="C260">
        <v>39</v>
      </c>
      <c r="L260" s="5">
        <v>720</v>
      </c>
      <c r="M260">
        <v>135</v>
      </c>
    </row>
    <row r="261" spans="2:13" x14ac:dyDescent="0.3">
      <c r="B261" s="5">
        <v>727</v>
      </c>
      <c r="C261">
        <v>54</v>
      </c>
      <c r="L261" s="5">
        <v>727</v>
      </c>
      <c r="M261">
        <v>42</v>
      </c>
    </row>
    <row r="262" spans="2:13" x14ac:dyDescent="0.3">
      <c r="B262" s="5">
        <v>740</v>
      </c>
      <c r="C262">
        <v>6</v>
      </c>
      <c r="L262" s="5">
        <v>740</v>
      </c>
      <c r="M262">
        <v>5</v>
      </c>
    </row>
    <row r="263" spans="2:13" x14ac:dyDescent="0.3">
      <c r="B263" s="5">
        <v>754</v>
      </c>
      <c r="C263">
        <v>-9</v>
      </c>
      <c r="L263" s="5">
        <v>754</v>
      </c>
      <c r="M263">
        <v>30</v>
      </c>
    </row>
    <row r="264" spans="2:13" x14ac:dyDescent="0.3">
      <c r="B264" s="5">
        <v>760</v>
      </c>
      <c r="C264">
        <v>75</v>
      </c>
      <c r="L264" s="5">
        <v>760</v>
      </c>
      <c r="M264">
        <v>31</v>
      </c>
    </row>
    <row r="265" spans="2:13" x14ac:dyDescent="0.3">
      <c r="B265" s="5">
        <v>772</v>
      </c>
      <c r="C265">
        <v>38</v>
      </c>
      <c r="L265" s="5">
        <v>772</v>
      </c>
      <c r="M265">
        <v>52</v>
      </c>
    </row>
    <row r="266" spans="2:13" x14ac:dyDescent="0.3">
      <c r="B266" s="5">
        <v>773</v>
      </c>
      <c r="C266">
        <v>-90</v>
      </c>
      <c r="L266" s="5">
        <v>773</v>
      </c>
      <c r="M266">
        <v>-158</v>
      </c>
    </row>
    <row r="267" spans="2:13" x14ac:dyDescent="0.3">
      <c r="B267" s="5">
        <v>774</v>
      </c>
      <c r="C267">
        <v>-88</v>
      </c>
      <c r="L267" s="5">
        <v>774</v>
      </c>
      <c r="M267">
        <v>59</v>
      </c>
    </row>
    <row r="268" spans="2:13" x14ac:dyDescent="0.3">
      <c r="B268" s="5">
        <v>775</v>
      </c>
      <c r="C268">
        <v>328</v>
      </c>
      <c r="L268" s="5">
        <v>775</v>
      </c>
      <c r="M268">
        <v>1050</v>
      </c>
    </row>
    <row r="269" spans="2:13" x14ac:dyDescent="0.3">
      <c r="B269" s="5">
        <v>781</v>
      </c>
      <c r="C269">
        <v>-43</v>
      </c>
      <c r="L269" s="5">
        <v>781</v>
      </c>
      <c r="M269">
        <v>46</v>
      </c>
    </row>
    <row r="270" spans="2:13" x14ac:dyDescent="0.3">
      <c r="B270" s="5">
        <v>786</v>
      </c>
      <c r="C270">
        <v>37</v>
      </c>
      <c r="L270" s="5">
        <v>786</v>
      </c>
      <c r="M270">
        <v>34</v>
      </c>
    </row>
    <row r="271" spans="2:13" x14ac:dyDescent="0.3">
      <c r="B271" s="5">
        <v>801</v>
      </c>
      <c r="C271">
        <v>-157</v>
      </c>
      <c r="L271" s="5">
        <v>801</v>
      </c>
      <c r="M271">
        <v>145</v>
      </c>
    </row>
    <row r="272" spans="2:13" x14ac:dyDescent="0.3">
      <c r="B272" s="5">
        <v>805</v>
      </c>
      <c r="C272">
        <v>69</v>
      </c>
      <c r="L272" s="5">
        <v>805</v>
      </c>
      <c r="M272">
        <v>56</v>
      </c>
    </row>
    <row r="273" spans="2:13" x14ac:dyDescent="0.3">
      <c r="B273" s="5">
        <v>806</v>
      </c>
      <c r="C273">
        <v>64</v>
      </c>
      <c r="L273" s="5">
        <v>806</v>
      </c>
      <c r="M273">
        <v>31</v>
      </c>
    </row>
    <row r="274" spans="2:13" x14ac:dyDescent="0.3">
      <c r="B274" s="5">
        <v>813</v>
      </c>
      <c r="C274">
        <v>10</v>
      </c>
      <c r="L274" s="5">
        <v>813</v>
      </c>
      <c r="M274">
        <v>18</v>
      </c>
    </row>
    <row r="275" spans="2:13" x14ac:dyDescent="0.3">
      <c r="B275" s="5">
        <v>815</v>
      </c>
      <c r="C275">
        <v>-179</v>
      </c>
      <c r="L275" s="5">
        <v>815</v>
      </c>
      <c r="M275">
        <v>-31</v>
      </c>
    </row>
    <row r="276" spans="2:13" x14ac:dyDescent="0.3">
      <c r="B276" s="5">
        <v>816</v>
      </c>
      <c r="C276">
        <v>-63</v>
      </c>
      <c r="L276" s="5">
        <v>816</v>
      </c>
      <c r="M276">
        <v>23</v>
      </c>
    </row>
    <row r="277" spans="2:13" x14ac:dyDescent="0.3">
      <c r="B277" s="5">
        <v>817</v>
      </c>
      <c r="C277">
        <v>116</v>
      </c>
      <c r="L277" s="5">
        <v>817</v>
      </c>
      <c r="M277">
        <v>78</v>
      </c>
    </row>
    <row r="278" spans="2:13" x14ac:dyDescent="0.3">
      <c r="B278" s="5">
        <v>818</v>
      </c>
      <c r="C278">
        <v>-131</v>
      </c>
      <c r="L278" s="5">
        <v>818</v>
      </c>
      <c r="M278">
        <v>-157</v>
      </c>
    </row>
    <row r="279" spans="2:13" x14ac:dyDescent="0.3">
      <c r="B279" s="5">
        <v>831</v>
      </c>
      <c r="C279">
        <v>119</v>
      </c>
      <c r="L279" s="5">
        <v>831</v>
      </c>
      <c r="M279">
        <v>73</v>
      </c>
    </row>
    <row r="280" spans="2:13" x14ac:dyDescent="0.3">
      <c r="B280" s="5">
        <v>832</v>
      </c>
      <c r="C280">
        <v>5</v>
      </c>
      <c r="L280" s="5">
        <v>832</v>
      </c>
      <c r="M280">
        <v>32</v>
      </c>
    </row>
    <row r="281" spans="2:13" x14ac:dyDescent="0.3">
      <c r="B281" s="5">
        <v>845</v>
      </c>
      <c r="C281">
        <v>-74</v>
      </c>
      <c r="L281" s="5">
        <v>845</v>
      </c>
      <c r="M281">
        <v>164</v>
      </c>
    </row>
    <row r="282" spans="2:13" x14ac:dyDescent="0.3">
      <c r="B282" s="5">
        <v>847</v>
      </c>
      <c r="C282">
        <v>-16</v>
      </c>
      <c r="L282" s="5">
        <v>847</v>
      </c>
      <c r="M282">
        <v>-79</v>
      </c>
    </row>
    <row r="283" spans="2:13" x14ac:dyDescent="0.3">
      <c r="B283" s="5">
        <v>850</v>
      </c>
      <c r="C283">
        <v>-19</v>
      </c>
      <c r="L283" s="5">
        <v>850</v>
      </c>
      <c r="M283">
        <v>24</v>
      </c>
    </row>
    <row r="284" spans="2:13" x14ac:dyDescent="0.3">
      <c r="B284" s="5">
        <v>857</v>
      </c>
      <c r="C284">
        <v>431</v>
      </c>
      <c r="L284" s="5">
        <v>857</v>
      </c>
      <c r="M284">
        <v>76</v>
      </c>
    </row>
    <row r="285" spans="2:13" x14ac:dyDescent="0.3">
      <c r="B285" s="5">
        <v>860</v>
      </c>
      <c r="C285">
        <v>-46</v>
      </c>
      <c r="L285" s="5">
        <v>860</v>
      </c>
      <c r="M285">
        <v>124</v>
      </c>
    </row>
    <row r="286" spans="2:13" x14ac:dyDescent="0.3">
      <c r="B286" s="5">
        <v>863</v>
      </c>
      <c r="C286">
        <v>-24</v>
      </c>
      <c r="L286" s="5">
        <v>863</v>
      </c>
      <c r="M286">
        <v>2</v>
      </c>
    </row>
    <row r="287" spans="2:13" x14ac:dyDescent="0.3">
      <c r="B287" s="5">
        <v>904</v>
      </c>
      <c r="C287">
        <v>68</v>
      </c>
      <c r="L287" s="5">
        <v>904</v>
      </c>
      <c r="M287">
        <v>89</v>
      </c>
    </row>
    <row r="288" spans="2:13" x14ac:dyDescent="0.3">
      <c r="B288" s="5">
        <v>909</v>
      </c>
      <c r="C288">
        <v>-47</v>
      </c>
      <c r="L288" s="5">
        <v>909</v>
      </c>
      <c r="M288">
        <v>-75</v>
      </c>
    </row>
    <row r="289" spans="2:13" x14ac:dyDescent="0.3">
      <c r="B289" s="5">
        <v>914</v>
      </c>
      <c r="C289">
        <v>-198</v>
      </c>
      <c r="L289" s="5">
        <v>914</v>
      </c>
      <c r="M289">
        <v>89</v>
      </c>
    </row>
    <row r="290" spans="2:13" x14ac:dyDescent="0.3">
      <c r="B290" s="5">
        <v>915</v>
      </c>
      <c r="C290">
        <v>72</v>
      </c>
      <c r="L290" s="5">
        <v>915</v>
      </c>
      <c r="M290">
        <v>64</v>
      </c>
    </row>
    <row r="291" spans="2:13" x14ac:dyDescent="0.3">
      <c r="B291" s="5">
        <v>916</v>
      </c>
      <c r="C291">
        <v>39</v>
      </c>
      <c r="L291" s="5">
        <v>916</v>
      </c>
      <c r="M291">
        <v>43</v>
      </c>
    </row>
    <row r="292" spans="2:13" x14ac:dyDescent="0.3">
      <c r="B292" s="5">
        <v>917</v>
      </c>
      <c r="C292">
        <v>175</v>
      </c>
      <c r="L292" s="5">
        <v>917</v>
      </c>
      <c r="M292">
        <v>11</v>
      </c>
    </row>
    <row r="293" spans="2:13" x14ac:dyDescent="0.3">
      <c r="B293" s="5">
        <v>918</v>
      </c>
      <c r="C293">
        <v>49</v>
      </c>
      <c r="L293" s="5">
        <v>918</v>
      </c>
      <c r="M293">
        <v>64</v>
      </c>
    </row>
    <row r="294" spans="2:13" x14ac:dyDescent="0.3">
      <c r="B294" s="5">
        <v>920</v>
      </c>
      <c r="C294">
        <v>-19</v>
      </c>
      <c r="L294" s="5">
        <v>920</v>
      </c>
      <c r="M294">
        <v>45</v>
      </c>
    </row>
    <row r="295" spans="2:13" x14ac:dyDescent="0.3">
      <c r="B295" s="5">
        <v>925</v>
      </c>
      <c r="C295">
        <v>51</v>
      </c>
      <c r="L295" s="5">
        <v>925</v>
      </c>
      <c r="M295">
        <v>28</v>
      </c>
    </row>
    <row r="296" spans="2:13" x14ac:dyDescent="0.3">
      <c r="B296" s="5">
        <v>936</v>
      </c>
      <c r="C296">
        <v>-148</v>
      </c>
      <c r="L296" s="5">
        <v>936</v>
      </c>
      <c r="M296">
        <v>-96</v>
      </c>
    </row>
    <row r="297" spans="2:13" x14ac:dyDescent="0.3">
      <c r="B297" s="5">
        <v>937</v>
      </c>
      <c r="C297">
        <v>-103</v>
      </c>
      <c r="L297" s="5">
        <v>937</v>
      </c>
      <c r="M297">
        <v>44</v>
      </c>
    </row>
    <row r="298" spans="2:13" x14ac:dyDescent="0.3">
      <c r="B298" s="5">
        <v>949</v>
      </c>
      <c r="C298">
        <v>73</v>
      </c>
      <c r="L298" s="5">
        <v>949</v>
      </c>
      <c r="M298">
        <v>10</v>
      </c>
    </row>
    <row r="299" spans="2:13" x14ac:dyDescent="0.3">
      <c r="B299" s="5">
        <v>951</v>
      </c>
      <c r="C299">
        <v>-4</v>
      </c>
      <c r="L299" s="5">
        <v>951</v>
      </c>
      <c r="M299">
        <v>-106</v>
      </c>
    </row>
    <row r="300" spans="2:13" x14ac:dyDescent="0.3">
      <c r="B300" s="5">
        <v>954</v>
      </c>
      <c r="C300">
        <v>22</v>
      </c>
      <c r="L300" s="5">
        <v>954</v>
      </c>
      <c r="M300">
        <v>72</v>
      </c>
    </row>
    <row r="301" spans="2:13" x14ac:dyDescent="0.3">
      <c r="B301" s="5">
        <v>956</v>
      </c>
      <c r="C301">
        <v>-51</v>
      </c>
      <c r="L301" s="5">
        <v>956</v>
      </c>
      <c r="M301">
        <v>-42</v>
      </c>
    </row>
    <row r="302" spans="2:13" x14ac:dyDescent="0.3">
      <c r="B302" s="5">
        <v>959</v>
      </c>
      <c r="C302">
        <v>-3</v>
      </c>
      <c r="L302" s="5">
        <v>959</v>
      </c>
      <c r="M302">
        <v>116</v>
      </c>
    </row>
    <row r="303" spans="2:13" x14ac:dyDescent="0.3">
      <c r="B303" s="5">
        <v>970</v>
      </c>
      <c r="C303">
        <v>-50</v>
      </c>
      <c r="L303" s="5">
        <v>970</v>
      </c>
      <c r="M303">
        <v>142</v>
      </c>
    </row>
    <row r="304" spans="2:13" x14ac:dyDescent="0.3">
      <c r="B304" s="5">
        <v>971</v>
      </c>
      <c r="C304">
        <v>-60</v>
      </c>
      <c r="L304" s="5">
        <v>971</v>
      </c>
      <c r="M304">
        <v>346</v>
      </c>
    </row>
    <row r="305" spans="2:13" x14ac:dyDescent="0.3">
      <c r="B305" s="5">
        <v>972</v>
      </c>
      <c r="C305">
        <v>-29</v>
      </c>
      <c r="L305" s="5">
        <v>972</v>
      </c>
      <c r="M305">
        <v>-6</v>
      </c>
    </row>
    <row r="306" spans="2:13" x14ac:dyDescent="0.3">
      <c r="B306" s="5">
        <v>978</v>
      </c>
      <c r="C306">
        <v>-10</v>
      </c>
      <c r="L306" s="5">
        <v>978</v>
      </c>
      <c r="M306">
        <v>34</v>
      </c>
    </row>
    <row r="307" spans="2:13" x14ac:dyDescent="0.3">
      <c r="B307" s="5">
        <v>985</v>
      </c>
      <c r="C307">
        <v>67</v>
      </c>
      <c r="L307" s="5">
        <v>985</v>
      </c>
      <c r="M307">
        <v>66</v>
      </c>
    </row>
    <row r="308" spans="2:13" x14ac:dyDescent="0.3">
      <c r="B308" s="5" t="s">
        <v>65</v>
      </c>
      <c r="C308">
        <v>411</v>
      </c>
      <c r="L308" s="5" t="s">
        <v>65</v>
      </c>
      <c r="M308">
        <v>11388</v>
      </c>
    </row>
  </sheetData>
  <mergeCells count="3">
    <mergeCell ref="B2:D2"/>
    <mergeCell ref="L2:N2"/>
    <mergeCell ref="H2:J2"/>
  </mergeCells>
  <conditionalFormatting pivot="1" sqref="I22:I34">
    <cfRule type="dataBar" priority="10">
      <dataBar>
        <cfvo type="min"/>
        <cfvo type="max"/>
        <color rgb="FF63C384"/>
      </dataBar>
      <extLst>
        <ext xmlns:x14="http://schemas.microsoft.com/office/spreadsheetml/2009/9/main" uri="{B025F937-C7B1-47D3-B67F-A62EFF666E3E}">
          <x14:id>{EB6460A4-2758-4DB4-83BA-8FD5445086F4}</x14:id>
        </ext>
      </extLst>
    </cfRule>
  </conditionalFormatting>
  <conditionalFormatting pivot="1" sqref="J22:J34">
    <cfRule type="dataBar" priority="9">
      <dataBar>
        <cfvo type="min"/>
        <cfvo type="max"/>
        <color rgb="FF63C384"/>
      </dataBar>
      <extLst>
        <ext xmlns:x14="http://schemas.microsoft.com/office/spreadsheetml/2009/9/main" uri="{B025F937-C7B1-47D3-B67F-A62EFF666E3E}">
          <x14:id>{844C44BA-7209-4B6F-A1E0-309867FF9DF6}</x14:id>
        </ext>
      </extLst>
    </cfRule>
  </conditionalFormatting>
  <conditionalFormatting pivot="1" sqref="K22:K34">
    <cfRule type="dataBar" priority="8">
      <dataBar>
        <cfvo type="min"/>
        <cfvo type="max"/>
        <color rgb="FF63C384"/>
      </dataBar>
      <extLst>
        <ext xmlns:x14="http://schemas.microsoft.com/office/spreadsheetml/2009/9/main" uri="{B025F937-C7B1-47D3-B67F-A62EFF666E3E}">
          <x14:id>{629903A5-99AC-474F-AF13-93A85913075D}</x14:id>
        </ext>
      </extLst>
    </cfRule>
  </conditionalFormatting>
  <conditionalFormatting sqref="I38:I50">
    <cfRule type="dataBar" priority="5">
      <dataBar>
        <cfvo type="min"/>
        <cfvo type="max"/>
        <color rgb="FF63C384"/>
      </dataBar>
      <extLst>
        <ext xmlns:x14="http://schemas.microsoft.com/office/spreadsheetml/2009/9/main" uri="{B025F937-C7B1-47D3-B67F-A62EFF666E3E}">
          <x14:id>{A3FB8673-6CD6-42C4-A8BA-7B02747E9563}</x14:id>
        </ext>
      </extLst>
    </cfRule>
  </conditionalFormatting>
  <conditionalFormatting pivot="1" sqref="L38:L50">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EB6460A4-2758-4DB4-83BA-8FD5445086F4}">
            <x14:dataBar minLength="0" maxLength="100" gradient="0">
              <x14:cfvo type="autoMin"/>
              <x14:cfvo type="autoMax"/>
              <x14:negativeFillColor rgb="FFFF0000"/>
              <x14:axisColor rgb="FF000000"/>
            </x14:dataBar>
          </x14:cfRule>
          <xm:sqref>I22:I34</xm:sqref>
        </x14:conditionalFormatting>
        <x14:conditionalFormatting xmlns:xm="http://schemas.microsoft.com/office/excel/2006/main" pivot="1">
          <x14:cfRule type="dataBar" id="{844C44BA-7209-4B6F-A1E0-309867FF9DF6}">
            <x14:dataBar minLength="0" maxLength="100" gradient="0">
              <x14:cfvo type="autoMin"/>
              <x14:cfvo type="autoMax"/>
              <x14:negativeFillColor rgb="FFFF0000"/>
              <x14:axisColor rgb="FF000000"/>
            </x14:dataBar>
          </x14:cfRule>
          <xm:sqref>J22:J34</xm:sqref>
        </x14:conditionalFormatting>
        <x14:conditionalFormatting xmlns:xm="http://schemas.microsoft.com/office/excel/2006/main" pivot="1">
          <x14:cfRule type="dataBar" id="{629903A5-99AC-474F-AF13-93A85913075D}">
            <x14:dataBar minLength="0" maxLength="100" gradient="0">
              <x14:cfvo type="autoMin"/>
              <x14:cfvo type="autoMax"/>
              <x14:negativeFillColor rgb="FFFF0000"/>
              <x14:axisColor rgb="FF000000"/>
            </x14:dataBar>
          </x14:cfRule>
          <xm:sqref>K22:K34</xm:sqref>
        </x14:conditionalFormatting>
        <x14:conditionalFormatting xmlns:xm="http://schemas.microsoft.com/office/excel/2006/main">
          <x14:cfRule type="dataBar" id="{A3FB8673-6CD6-42C4-A8BA-7B02747E9563}">
            <x14:dataBar minLength="0" maxLength="100" gradient="0">
              <x14:cfvo type="autoMin"/>
              <x14:cfvo type="autoMax"/>
              <x14:negativeFillColor rgb="FFFF0000"/>
              <x14:axisColor rgb="FF000000"/>
            </x14:dataBar>
          </x14:cfRule>
          <xm:sqref>I38:I50</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52CC-3371-4E8A-AD00-9C0ABE0A2967}">
  <dimension ref="A1:O1063"/>
  <sheetViews>
    <sheetView topLeftCell="A1037" workbookViewId="0">
      <selection activeCell="K1044" sqref="K1044"/>
    </sheetView>
  </sheetViews>
  <sheetFormatPr defaultRowHeight="14.4" x14ac:dyDescent="0.3"/>
  <cols>
    <col min="1" max="1" width="19.77734375" customWidth="1"/>
    <col min="2" max="3" width="13.5546875" customWidth="1"/>
    <col min="6" max="6" width="8.6640625" style="20" customWidth="1"/>
    <col min="11" max="11" width="14" bestFit="1" customWidth="1"/>
    <col min="12" max="12" width="22" bestFit="1" customWidth="1"/>
    <col min="13" max="13" width="18.21875" customWidth="1"/>
    <col min="14" max="14" width="13.33203125" customWidth="1"/>
  </cols>
  <sheetData>
    <row r="1" spans="1:15" x14ac:dyDescent="0.3">
      <c r="A1" s="22" t="s">
        <v>0</v>
      </c>
      <c r="C1" s="22" t="s">
        <v>0</v>
      </c>
      <c r="D1" s="16" t="s">
        <v>10</v>
      </c>
      <c r="E1" s="16" t="s">
        <v>1</v>
      </c>
      <c r="F1" s="25" t="s">
        <v>9</v>
      </c>
      <c r="M1" s="16" t="s">
        <v>8</v>
      </c>
      <c r="N1" s="34" t="s">
        <v>74</v>
      </c>
      <c r="O1" s="25" t="s">
        <v>9</v>
      </c>
    </row>
    <row r="2" spans="1:15" x14ac:dyDescent="0.3">
      <c r="A2" s="23">
        <v>303</v>
      </c>
      <c r="C2" s="23">
        <v>303</v>
      </c>
      <c r="D2" s="28">
        <v>122</v>
      </c>
      <c r="E2" s="17">
        <v>51</v>
      </c>
      <c r="F2" s="26">
        <v>-5</v>
      </c>
      <c r="M2" s="32" t="s">
        <v>20</v>
      </c>
      <c r="N2" s="35">
        <f>(Table1[[#This Row],[Profit]]/Table1[[#This Row],[Sales]])</f>
        <v>-4.0983606557377046E-2</v>
      </c>
      <c r="O2" s="26">
        <v>-5</v>
      </c>
    </row>
    <row r="3" spans="1:15" x14ac:dyDescent="0.3">
      <c r="A3" s="24">
        <v>970</v>
      </c>
      <c r="C3" s="24">
        <v>970</v>
      </c>
      <c r="D3" s="29">
        <v>123</v>
      </c>
      <c r="E3" s="18">
        <v>52</v>
      </c>
      <c r="F3" s="27">
        <v>26</v>
      </c>
      <c r="M3" s="33" t="s">
        <v>22</v>
      </c>
      <c r="N3" s="36">
        <f>(Table1[[#This Row],[Profit]]/Table1[[#This Row],[Sales]])</f>
        <v>0.21138211382113822</v>
      </c>
      <c r="O3" s="27">
        <v>26</v>
      </c>
    </row>
    <row r="4" spans="1:15" x14ac:dyDescent="0.3">
      <c r="A4" s="23">
        <v>409</v>
      </c>
      <c r="C4" s="23">
        <v>409</v>
      </c>
      <c r="D4" s="28">
        <v>107</v>
      </c>
      <c r="E4" s="17">
        <v>43</v>
      </c>
      <c r="F4" s="26">
        <v>28</v>
      </c>
      <c r="M4" s="32" t="s">
        <v>20</v>
      </c>
      <c r="N4" s="35">
        <f>(Table1[[#This Row],[Profit]]/Table1[[#This Row],[Sales]])</f>
        <v>0.26168224299065418</v>
      </c>
      <c r="O4" s="26">
        <v>28</v>
      </c>
    </row>
    <row r="5" spans="1:15" x14ac:dyDescent="0.3">
      <c r="A5" s="24">
        <v>850</v>
      </c>
      <c r="C5" s="24">
        <v>850</v>
      </c>
      <c r="D5" s="29">
        <v>94</v>
      </c>
      <c r="E5" s="18">
        <v>38</v>
      </c>
      <c r="F5" s="27">
        <v>35</v>
      </c>
      <c r="M5" s="33" t="s">
        <v>27</v>
      </c>
      <c r="N5" s="36">
        <f>(Table1[[#This Row],[Profit]]/Table1[[#This Row],[Sales]])</f>
        <v>0.37234042553191488</v>
      </c>
      <c r="O5" s="27">
        <v>35</v>
      </c>
    </row>
    <row r="6" spans="1:15" x14ac:dyDescent="0.3">
      <c r="A6" s="23">
        <v>562</v>
      </c>
      <c r="C6" s="23">
        <v>562</v>
      </c>
      <c r="D6" s="28">
        <v>182</v>
      </c>
      <c r="E6" s="17">
        <v>72</v>
      </c>
      <c r="F6" s="26">
        <v>56</v>
      </c>
      <c r="M6" s="32" t="s">
        <v>30</v>
      </c>
      <c r="N6" s="35">
        <f>(Table1[[#This Row],[Profit]]/Table1[[#This Row],[Sales]])</f>
        <v>0.30769230769230771</v>
      </c>
      <c r="O6" s="26">
        <v>56</v>
      </c>
    </row>
    <row r="7" spans="1:15" x14ac:dyDescent="0.3">
      <c r="A7" s="24">
        <v>712</v>
      </c>
      <c r="C7" s="24">
        <v>712</v>
      </c>
      <c r="D7" s="29">
        <v>43</v>
      </c>
      <c r="E7" s="18">
        <v>0</v>
      </c>
      <c r="F7" s="27">
        <v>31</v>
      </c>
      <c r="M7" s="33" t="s">
        <v>35</v>
      </c>
      <c r="N7" s="36">
        <f>(Table1[[#This Row],[Profit]]/Table1[[#This Row],[Sales]])</f>
        <v>0.72093023255813948</v>
      </c>
      <c r="O7" s="27">
        <v>31</v>
      </c>
    </row>
    <row r="8" spans="1:15" x14ac:dyDescent="0.3">
      <c r="A8" s="23">
        <v>860</v>
      </c>
      <c r="C8" s="23">
        <v>860</v>
      </c>
      <c r="D8" s="28">
        <v>111</v>
      </c>
      <c r="E8" s="17">
        <v>47</v>
      </c>
      <c r="F8" s="26">
        <v>21</v>
      </c>
      <c r="M8" s="32" t="s">
        <v>35</v>
      </c>
      <c r="N8" s="35">
        <f>(Table1[[#This Row],[Profit]]/Table1[[#This Row],[Sales]])</f>
        <v>0.1891891891891892</v>
      </c>
      <c r="O8" s="26">
        <v>21</v>
      </c>
    </row>
    <row r="9" spans="1:15" x14ac:dyDescent="0.3">
      <c r="A9" s="24">
        <v>918</v>
      </c>
      <c r="C9" s="24">
        <v>918</v>
      </c>
      <c r="D9" s="29">
        <v>66</v>
      </c>
      <c r="E9" s="18">
        <v>27</v>
      </c>
      <c r="F9" s="27">
        <v>21</v>
      </c>
      <c r="M9" s="33" t="s">
        <v>39</v>
      </c>
      <c r="N9" s="36">
        <f>(Table1[[#This Row],[Profit]]/Table1[[#This Row],[Sales]])</f>
        <v>0.31818181818181818</v>
      </c>
      <c r="O9" s="27">
        <v>21</v>
      </c>
    </row>
    <row r="10" spans="1:15" x14ac:dyDescent="0.3">
      <c r="A10" s="23">
        <v>775</v>
      </c>
      <c r="C10" s="23">
        <v>775</v>
      </c>
      <c r="D10" s="28">
        <v>68</v>
      </c>
      <c r="E10" s="17">
        <v>31</v>
      </c>
      <c r="F10" s="26">
        <v>7</v>
      </c>
      <c r="M10" s="32" t="s">
        <v>39</v>
      </c>
      <c r="N10" s="35">
        <f>(Table1[[#This Row],[Profit]]/Table1[[#This Row],[Sales]])</f>
        <v>0.10294117647058823</v>
      </c>
      <c r="O10" s="26">
        <v>7</v>
      </c>
    </row>
    <row r="11" spans="1:15" x14ac:dyDescent="0.3">
      <c r="A11" s="24">
        <v>435</v>
      </c>
      <c r="C11" s="24">
        <v>435</v>
      </c>
      <c r="D11" s="29">
        <v>99</v>
      </c>
      <c r="E11" s="18">
        <v>40</v>
      </c>
      <c r="F11" s="27">
        <v>37</v>
      </c>
      <c r="M11" s="33" t="s">
        <v>35</v>
      </c>
      <c r="N11" s="36">
        <f>(Table1[[#This Row],[Profit]]/Table1[[#This Row],[Sales]])</f>
        <v>0.37373737373737376</v>
      </c>
      <c r="O11" s="27">
        <v>37</v>
      </c>
    </row>
    <row r="12" spans="1:15" x14ac:dyDescent="0.3">
      <c r="A12" s="23">
        <v>603</v>
      </c>
      <c r="C12" s="23">
        <v>603</v>
      </c>
      <c r="D12" s="28">
        <v>120</v>
      </c>
      <c r="E12" s="17">
        <v>49</v>
      </c>
      <c r="F12" s="26">
        <v>33</v>
      </c>
      <c r="M12" s="32" t="s">
        <v>43</v>
      </c>
      <c r="N12" s="35">
        <f>(Table1[[#This Row],[Profit]]/Table1[[#This Row],[Sales]])</f>
        <v>0.27500000000000002</v>
      </c>
      <c r="O12" s="26">
        <v>33</v>
      </c>
    </row>
    <row r="13" spans="1:15" x14ac:dyDescent="0.3">
      <c r="A13" s="24">
        <v>603</v>
      </c>
      <c r="C13" s="24">
        <v>603</v>
      </c>
      <c r="D13" s="29">
        <v>114</v>
      </c>
      <c r="E13" s="18">
        <v>45</v>
      </c>
      <c r="F13" s="27">
        <v>24</v>
      </c>
      <c r="M13" s="33" t="s">
        <v>45</v>
      </c>
      <c r="N13" s="36">
        <f>(Table1[[#This Row],[Profit]]/Table1[[#This Row],[Sales]])</f>
        <v>0.21052631578947367</v>
      </c>
      <c r="O13" s="27">
        <v>24</v>
      </c>
    </row>
    <row r="14" spans="1:15" x14ac:dyDescent="0.3">
      <c r="A14" s="23">
        <v>603</v>
      </c>
      <c r="C14" s="23">
        <v>603</v>
      </c>
      <c r="D14" s="28">
        <v>109</v>
      </c>
      <c r="E14" s="17">
        <v>45</v>
      </c>
      <c r="F14" s="26">
        <v>-7</v>
      </c>
      <c r="M14" s="32" t="s">
        <v>46</v>
      </c>
      <c r="N14" s="35">
        <f>(Table1[[#This Row],[Profit]]/Table1[[#This Row],[Sales]])</f>
        <v>-6.4220183486238536E-2</v>
      </c>
      <c r="O14" s="26">
        <v>-7</v>
      </c>
    </row>
    <row r="15" spans="1:15" x14ac:dyDescent="0.3">
      <c r="A15" s="24">
        <v>318</v>
      </c>
      <c r="C15" s="24">
        <v>318</v>
      </c>
      <c r="D15" s="29">
        <v>144</v>
      </c>
      <c r="E15" s="18">
        <v>60</v>
      </c>
      <c r="F15" s="27">
        <v>1</v>
      </c>
      <c r="M15" s="33" t="s">
        <v>47</v>
      </c>
      <c r="N15" s="36">
        <f>(Table1[[#This Row],[Profit]]/Table1[[#This Row],[Sales]])</f>
        <v>6.9444444444444441E-3</v>
      </c>
      <c r="O15" s="27">
        <v>1</v>
      </c>
    </row>
    <row r="16" spans="1:15" x14ac:dyDescent="0.3">
      <c r="A16" s="23">
        <v>775</v>
      </c>
      <c r="C16" s="23">
        <v>775</v>
      </c>
      <c r="D16" s="28">
        <v>77</v>
      </c>
      <c r="E16" s="17">
        <v>34</v>
      </c>
      <c r="F16" s="26">
        <v>-2</v>
      </c>
      <c r="M16" s="32" t="s">
        <v>45</v>
      </c>
      <c r="N16" s="35">
        <f>(Table1[[#This Row],[Profit]]/Table1[[#This Row],[Sales]])</f>
        <v>-2.5974025974025976E-2</v>
      </c>
      <c r="O16" s="26">
        <v>-2</v>
      </c>
    </row>
    <row r="17" spans="1:15" x14ac:dyDescent="0.3">
      <c r="A17" s="24">
        <v>503</v>
      </c>
      <c r="C17" s="24">
        <v>503</v>
      </c>
      <c r="D17" s="29">
        <v>120</v>
      </c>
      <c r="E17" s="18">
        <v>54</v>
      </c>
      <c r="F17" s="27">
        <v>12</v>
      </c>
      <c r="M17" s="33" t="s">
        <v>47</v>
      </c>
      <c r="N17" s="36">
        <f>(Table1[[#This Row],[Profit]]/Table1[[#This Row],[Sales]])</f>
        <v>0.1</v>
      </c>
      <c r="O17" s="27">
        <v>12</v>
      </c>
    </row>
    <row r="18" spans="1:15" x14ac:dyDescent="0.3">
      <c r="A18" s="23">
        <v>573</v>
      </c>
      <c r="C18" s="23">
        <v>573</v>
      </c>
      <c r="D18" s="28">
        <v>109</v>
      </c>
      <c r="E18" s="17">
        <v>45</v>
      </c>
      <c r="F18" s="26">
        <v>-6</v>
      </c>
      <c r="M18" s="32" t="s">
        <v>50</v>
      </c>
      <c r="N18" s="35">
        <f>(Table1[[#This Row],[Profit]]/Table1[[#This Row],[Sales]])</f>
        <v>-5.5045871559633031E-2</v>
      </c>
      <c r="O18" s="26">
        <v>-6</v>
      </c>
    </row>
    <row r="19" spans="1:15" x14ac:dyDescent="0.3">
      <c r="A19" s="24">
        <v>262</v>
      </c>
      <c r="C19" s="24">
        <v>262</v>
      </c>
      <c r="D19" s="29">
        <v>118</v>
      </c>
      <c r="E19" s="18">
        <v>48</v>
      </c>
      <c r="F19" s="27">
        <v>45</v>
      </c>
      <c r="M19" s="33" t="s">
        <v>20</v>
      </c>
      <c r="N19" s="36">
        <f>(Table1[[#This Row],[Profit]]/Table1[[#This Row],[Sales]])</f>
        <v>0.38135593220338981</v>
      </c>
      <c r="O19" s="27">
        <v>45</v>
      </c>
    </row>
    <row r="20" spans="1:15" x14ac:dyDescent="0.3">
      <c r="A20" s="23">
        <v>801</v>
      </c>
      <c r="C20" s="23">
        <v>801</v>
      </c>
      <c r="D20" s="28">
        <v>120</v>
      </c>
      <c r="E20" s="17">
        <v>49</v>
      </c>
      <c r="F20" s="26">
        <v>33</v>
      </c>
      <c r="M20" s="32" t="s">
        <v>50</v>
      </c>
      <c r="N20" s="35">
        <f>(Table1[[#This Row],[Profit]]/Table1[[#This Row],[Sales]])</f>
        <v>0.27500000000000002</v>
      </c>
      <c r="O20" s="26">
        <v>33</v>
      </c>
    </row>
    <row r="21" spans="1:15" x14ac:dyDescent="0.3">
      <c r="A21" s="24">
        <v>425</v>
      </c>
      <c r="C21" s="24">
        <v>425</v>
      </c>
      <c r="D21" s="29">
        <v>119</v>
      </c>
      <c r="E21" s="18">
        <v>48</v>
      </c>
      <c r="F21" s="27">
        <v>47</v>
      </c>
      <c r="M21" s="33" t="s">
        <v>20</v>
      </c>
      <c r="N21" s="36">
        <f>(Table1[[#This Row],[Profit]]/Table1[[#This Row],[Sales]])</f>
        <v>0.3949579831932773</v>
      </c>
      <c r="O21" s="27">
        <v>47</v>
      </c>
    </row>
    <row r="22" spans="1:15" x14ac:dyDescent="0.3">
      <c r="A22" s="23">
        <v>860</v>
      </c>
      <c r="C22" s="23">
        <v>860</v>
      </c>
      <c r="D22" s="28">
        <v>99</v>
      </c>
      <c r="E22" s="17">
        <v>40</v>
      </c>
      <c r="F22" s="26">
        <v>36</v>
      </c>
      <c r="M22" s="32" t="s">
        <v>27</v>
      </c>
      <c r="N22" s="35">
        <f>(Table1[[#This Row],[Profit]]/Table1[[#This Row],[Sales]])</f>
        <v>0.36363636363636365</v>
      </c>
      <c r="O22" s="26">
        <v>36</v>
      </c>
    </row>
    <row r="23" spans="1:15" x14ac:dyDescent="0.3">
      <c r="A23" s="24">
        <v>971</v>
      </c>
      <c r="C23" s="24">
        <v>971</v>
      </c>
      <c r="D23" s="29">
        <v>205</v>
      </c>
      <c r="E23" s="18">
        <v>82</v>
      </c>
      <c r="F23" s="27">
        <v>64</v>
      </c>
      <c r="M23" s="33" t="s">
        <v>54</v>
      </c>
      <c r="N23" s="36">
        <f>(Table1[[#This Row],[Profit]]/Table1[[#This Row],[Sales]])</f>
        <v>0.31219512195121951</v>
      </c>
      <c r="O23" s="27">
        <v>64</v>
      </c>
    </row>
    <row r="24" spans="1:15" x14ac:dyDescent="0.3">
      <c r="A24" s="23">
        <v>971</v>
      </c>
      <c r="C24" s="23">
        <v>971</v>
      </c>
      <c r="D24" s="28">
        <v>218</v>
      </c>
      <c r="E24" s="17">
        <v>91</v>
      </c>
      <c r="F24" s="26">
        <v>76</v>
      </c>
      <c r="M24" s="32" t="s">
        <v>30</v>
      </c>
      <c r="N24" s="35">
        <f>(Table1[[#This Row],[Profit]]/Table1[[#This Row],[Sales]])</f>
        <v>0.34862385321100919</v>
      </c>
      <c r="O24" s="26">
        <v>76</v>
      </c>
    </row>
    <row r="25" spans="1:15" x14ac:dyDescent="0.3">
      <c r="A25" s="24">
        <v>915</v>
      </c>
      <c r="C25" s="24">
        <v>915</v>
      </c>
      <c r="D25" s="29">
        <v>92</v>
      </c>
      <c r="E25" s="18">
        <v>40</v>
      </c>
      <c r="F25" s="27">
        <v>26</v>
      </c>
      <c r="M25" s="33" t="s">
        <v>39</v>
      </c>
      <c r="N25" s="36">
        <f>(Table1[[#This Row],[Profit]]/Table1[[#This Row],[Sales]])</f>
        <v>0.28260869565217389</v>
      </c>
      <c r="O25" s="27">
        <v>26</v>
      </c>
    </row>
    <row r="26" spans="1:15" x14ac:dyDescent="0.3">
      <c r="A26" s="23">
        <v>210</v>
      </c>
      <c r="C26" s="23">
        <v>210</v>
      </c>
      <c r="D26" s="28">
        <v>123</v>
      </c>
      <c r="E26" s="17">
        <v>50</v>
      </c>
      <c r="F26" s="26">
        <v>48</v>
      </c>
      <c r="M26" s="32" t="s">
        <v>35</v>
      </c>
      <c r="N26" s="35">
        <f>(Table1[[#This Row],[Profit]]/Table1[[#This Row],[Sales]])</f>
        <v>0.3902439024390244</v>
      </c>
      <c r="O26" s="26">
        <v>48</v>
      </c>
    </row>
    <row r="27" spans="1:15" x14ac:dyDescent="0.3">
      <c r="A27" s="24">
        <v>970</v>
      </c>
      <c r="C27" s="24">
        <v>970</v>
      </c>
      <c r="D27" s="29">
        <v>92</v>
      </c>
      <c r="E27" s="18">
        <v>40</v>
      </c>
      <c r="F27" s="27">
        <v>27</v>
      </c>
      <c r="M27" s="33" t="s">
        <v>45</v>
      </c>
      <c r="N27" s="36">
        <f>(Table1[[#This Row],[Profit]]/Table1[[#This Row],[Sales]])</f>
        <v>0.29347826086956524</v>
      </c>
      <c r="O27" s="27">
        <v>27</v>
      </c>
    </row>
    <row r="28" spans="1:15" x14ac:dyDescent="0.3">
      <c r="A28" s="23">
        <v>774</v>
      </c>
      <c r="C28" s="23">
        <v>774</v>
      </c>
      <c r="D28" s="28">
        <v>120</v>
      </c>
      <c r="E28" s="17">
        <v>52</v>
      </c>
      <c r="F28" s="26">
        <v>-8</v>
      </c>
      <c r="M28" s="32" t="s">
        <v>46</v>
      </c>
      <c r="N28" s="35">
        <f>(Table1[[#This Row],[Profit]]/Table1[[#This Row],[Sales]])</f>
        <v>-6.6666666666666666E-2</v>
      </c>
      <c r="O28" s="26">
        <v>-8</v>
      </c>
    </row>
    <row r="29" spans="1:15" x14ac:dyDescent="0.3">
      <c r="A29" s="24">
        <v>954</v>
      </c>
      <c r="C29" s="24">
        <v>954</v>
      </c>
      <c r="D29" s="29">
        <v>164</v>
      </c>
      <c r="E29" s="18">
        <v>75</v>
      </c>
      <c r="F29" s="27">
        <v>44</v>
      </c>
      <c r="M29" s="33" t="s">
        <v>22</v>
      </c>
      <c r="N29" s="36">
        <f>(Table1[[#This Row],[Profit]]/Table1[[#This Row],[Sales]])</f>
        <v>0.26829268292682928</v>
      </c>
      <c r="O29" s="27">
        <v>44</v>
      </c>
    </row>
    <row r="30" spans="1:15" x14ac:dyDescent="0.3">
      <c r="A30" s="23">
        <v>936</v>
      </c>
      <c r="C30" s="23">
        <v>936</v>
      </c>
      <c r="D30" s="28">
        <v>114</v>
      </c>
      <c r="E30" s="17">
        <v>46</v>
      </c>
      <c r="F30" s="26">
        <v>31</v>
      </c>
      <c r="M30" s="32" t="s">
        <v>20</v>
      </c>
      <c r="N30" s="35">
        <f>(Table1[[#This Row],[Profit]]/Table1[[#This Row],[Sales]])</f>
        <v>0.27192982456140352</v>
      </c>
      <c r="O30" s="26">
        <v>31</v>
      </c>
    </row>
    <row r="31" spans="1:15" x14ac:dyDescent="0.3">
      <c r="A31" s="24">
        <v>719</v>
      </c>
      <c r="C31" s="24">
        <v>719</v>
      </c>
      <c r="D31" s="29">
        <v>124</v>
      </c>
      <c r="E31" s="18">
        <v>55</v>
      </c>
      <c r="F31" s="27">
        <v>15</v>
      </c>
      <c r="M31" s="33" t="s">
        <v>27</v>
      </c>
      <c r="N31" s="36">
        <f>(Table1[[#This Row],[Profit]]/Table1[[#This Row],[Sales]])</f>
        <v>0.12096774193548387</v>
      </c>
      <c r="O31" s="27">
        <v>15</v>
      </c>
    </row>
    <row r="32" spans="1:15" x14ac:dyDescent="0.3">
      <c r="A32" s="23">
        <v>847</v>
      </c>
      <c r="C32" s="23">
        <v>847</v>
      </c>
      <c r="D32" s="28">
        <v>123</v>
      </c>
      <c r="E32" s="17">
        <v>50</v>
      </c>
      <c r="F32" s="26">
        <v>48</v>
      </c>
      <c r="M32" s="32" t="s">
        <v>27</v>
      </c>
      <c r="N32" s="35">
        <f>(Table1[[#This Row],[Profit]]/Table1[[#This Row],[Sales]])</f>
        <v>0.3902439024390244</v>
      </c>
      <c r="O32" s="26">
        <v>48</v>
      </c>
    </row>
    <row r="33" spans="1:15" x14ac:dyDescent="0.3">
      <c r="A33" s="24">
        <v>719</v>
      </c>
      <c r="C33" s="24">
        <v>719</v>
      </c>
      <c r="D33" s="29">
        <v>125</v>
      </c>
      <c r="E33" s="18">
        <v>57</v>
      </c>
      <c r="F33" s="27">
        <v>29</v>
      </c>
      <c r="M33" s="33" t="s">
        <v>54</v>
      </c>
      <c r="N33" s="36">
        <f>(Table1[[#This Row],[Profit]]/Table1[[#This Row],[Sales]])</f>
        <v>0.23200000000000001</v>
      </c>
      <c r="O33" s="27">
        <v>29</v>
      </c>
    </row>
    <row r="34" spans="1:15" x14ac:dyDescent="0.3">
      <c r="A34" s="23">
        <v>339</v>
      </c>
      <c r="C34" s="23">
        <v>339</v>
      </c>
      <c r="D34" s="28">
        <v>88</v>
      </c>
      <c r="E34" s="17">
        <v>36</v>
      </c>
      <c r="F34" s="26">
        <v>31</v>
      </c>
      <c r="M34" s="32" t="s">
        <v>27</v>
      </c>
      <c r="N34" s="35">
        <f>(Table1[[#This Row],[Profit]]/Table1[[#This Row],[Sales]])</f>
        <v>0.35227272727272729</v>
      </c>
      <c r="O34" s="26">
        <v>31</v>
      </c>
    </row>
    <row r="35" spans="1:15" x14ac:dyDescent="0.3">
      <c r="A35" s="24">
        <v>314</v>
      </c>
      <c r="C35" s="24">
        <v>314</v>
      </c>
      <c r="D35" s="29">
        <v>81</v>
      </c>
      <c r="E35" s="18">
        <v>33</v>
      </c>
      <c r="F35" s="27">
        <v>27</v>
      </c>
      <c r="M35" s="33" t="s">
        <v>35</v>
      </c>
      <c r="N35" s="36">
        <f>(Table1[[#This Row],[Profit]]/Table1[[#This Row],[Sales]])</f>
        <v>0.33333333333333331</v>
      </c>
      <c r="O35" s="27">
        <v>27</v>
      </c>
    </row>
    <row r="36" spans="1:15" x14ac:dyDescent="0.3">
      <c r="A36" s="23">
        <v>504</v>
      </c>
      <c r="C36" s="23">
        <v>504</v>
      </c>
      <c r="D36" s="28">
        <v>78</v>
      </c>
      <c r="E36" s="17">
        <v>31</v>
      </c>
      <c r="F36" s="26">
        <v>28</v>
      </c>
      <c r="M36" s="32" t="s">
        <v>39</v>
      </c>
      <c r="N36" s="35">
        <f>(Table1[[#This Row],[Profit]]/Table1[[#This Row],[Sales]])</f>
        <v>0.35897435897435898</v>
      </c>
      <c r="O36" s="26">
        <v>28</v>
      </c>
    </row>
    <row r="37" spans="1:15" x14ac:dyDescent="0.3">
      <c r="A37" s="24">
        <v>580</v>
      </c>
      <c r="C37" s="24">
        <v>580</v>
      </c>
      <c r="D37" s="29">
        <v>88</v>
      </c>
      <c r="E37" s="18">
        <v>36</v>
      </c>
      <c r="F37" s="27">
        <v>30</v>
      </c>
      <c r="M37" s="33" t="s">
        <v>39</v>
      </c>
      <c r="N37" s="36">
        <f>(Table1[[#This Row],[Profit]]/Table1[[#This Row],[Sales]])</f>
        <v>0.34090909090909088</v>
      </c>
      <c r="O37" s="27">
        <v>30</v>
      </c>
    </row>
    <row r="38" spans="1:15" x14ac:dyDescent="0.3">
      <c r="A38" s="23">
        <v>225</v>
      </c>
      <c r="C38" s="23">
        <v>225</v>
      </c>
      <c r="D38" s="28">
        <v>120</v>
      </c>
      <c r="E38" s="17">
        <v>49</v>
      </c>
      <c r="F38" s="26">
        <v>34</v>
      </c>
      <c r="M38" s="32" t="s">
        <v>35</v>
      </c>
      <c r="N38" s="35">
        <f>(Table1[[#This Row],[Profit]]/Table1[[#This Row],[Sales]])</f>
        <v>0.28333333333333333</v>
      </c>
      <c r="O38" s="26">
        <v>34</v>
      </c>
    </row>
    <row r="39" spans="1:15" x14ac:dyDescent="0.3">
      <c r="A39" s="24">
        <v>262</v>
      </c>
      <c r="C39" s="24">
        <v>262</v>
      </c>
      <c r="D39" s="29">
        <v>121</v>
      </c>
      <c r="E39" s="18">
        <v>54</v>
      </c>
      <c r="F39" s="27">
        <v>14</v>
      </c>
      <c r="M39" s="33" t="s">
        <v>43</v>
      </c>
      <c r="N39" s="36">
        <f>(Table1[[#This Row],[Profit]]/Table1[[#This Row],[Sales]])</f>
        <v>0.11570247933884298</v>
      </c>
      <c r="O39" s="27">
        <v>14</v>
      </c>
    </row>
    <row r="40" spans="1:15" x14ac:dyDescent="0.3">
      <c r="A40" s="23">
        <v>603</v>
      </c>
      <c r="C40" s="23">
        <v>603</v>
      </c>
      <c r="D40" s="28">
        <v>113</v>
      </c>
      <c r="E40" s="17">
        <v>46</v>
      </c>
      <c r="F40" s="26">
        <v>30</v>
      </c>
      <c r="M40" s="32" t="s">
        <v>43</v>
      </c>
      <c r="N40" s="35">
        <f>(Table1[[#This Row],[Profit]]/Table1[[#This Row],[Sales]])</f>
        <v>0.26548672566371684</v>
      </c>
      <c r="O40" s="26">
        <v>30</v>
      </c>
    </row>
    <row r="41" spans="1:15" x14ac:dyDescent="0.3">
      <c r="A41" s="24">
        <v>603</v>
      </c>
      <c r="C41" s="24">
        <v>603</v>
      </c>
      <c r="D41" s="29">
        <v>109</v>
      </c>
      <c r="E41" s="18">
        <v>43</v>
      </c>
      <c r="F41" s="27">
        <v>20</v>
      </c>
      <c r="M41" s="33" t="s">
        <v>45</v>
      </c>
      <c r="N41" s="36">
        <f>(Table1[[#This Row],[Profit]]/Table1[[#This Row],[Sales]])</f>
        <v>0.1834862385321101</v>
      </c>
      <c r="O41" s="27">
        <v>20</v>
      </c>
    </row>
    <row r="42" spans="1:15" x14ac:dyDescent="0.3">
      <c r="A42" s="23">
        <v>603</v>
      </c>
      <c r="C42" s="23">
        <v>603</v>
      </c>
      <c r="D42" s="28">
        <v>106</v>
      </c>
      <c r="E42" s="17">
        <v>44</v>
      </c>
      <c r="F42" s="26">
        <v>-8</v>
      </c>
      <c r="M42" s="32" t="s">
        <v>46</v>
      </c>
      <c r="N42" s="35">
        <f>(Table1[[#This Row],[Profit]]/Table1[[#This Row],[Sales]])</f>
        <v>-7.5471698113207544E-2</v>
      </c>
      <c r="O42" s="26">
        <v>-8</v>
      </c>
    </row>
    <row r="43" spans="1:15" x14ac:dyDescent="0.3">
      <c r="A43" s="24">
        <v>225</v>
      </c>
      <c r="C43" s="24">
        <v>225</v>
      </c>
      <c r="D43" s="29">
        <v>141</v>
      </c>
      <c r="E43" s="18">
        <v>53</v>
      </c>
      <c r="F43" s="27">
        <v>49</v>
      </c>
      <c r="M43" s="33" t="s">
        <v>46</v>
      </c>
      <c r="N43" s="36">
        <f>(Table1[[#This Row],[Profit]]/Table1[[#This Row],[Sales]])</f>
        <v>0.3475177304964539</v>
      </c>
      <c r="O43" s="27">
        <v>49</v>
      </c>
    </row>
    <row r="44" spans="1:15" x14ac:dyDescent="0.3">
      <c r="A44" s="23">
        <v>425</v>
      </c>
      <c r="C44" s="23">
        <v>425</v>
      </c>
      <c r="D44" s="28">
        <v>121</v>
      </c>
      <c r="E44" s="17">
        <v>54</v>
      </c>
      <c r="F44" s="26">
        <v>13</v>
      </c>
      <c r="M44" s="32" t="s">
        <v>46</v>
      </c>
      <c r="N44" s="35">
        <f>(Table1[[#This Row],[Profit]]/Table1[[#This Row],[Sales]])</f>
        <v>0.10743801652892562</v>
      </c>
      <c r="O44" s="26">
        <v>13</v>
      </c>
    </row>
    <row r="45" spans="1:15" x14ac:dyDescent="0.3">
      <c r="A45" s="24">
        <v>918</v>
      </c>
      <c r="C45" s="24">
        <v>918</v>
      </c>
      <c r="D45" s="29">
        <v>121</v>
      </c>
      <c r="E45" s="18">
        <v>54</v>
      </c>
      <c r="F45" s="27">
        <v>13</v>
      </c>
      <c r="M45" s="33" t="s">
        <v>50</v>
      </c>
      <c r="N45" s="36">
        <f>(Table1[[#This Row],[Profit]]/Table1[[#This Row],[Sales]])</f>
        <v>0.10743801652892562</v>
      </c>
      <c r="O45" s="27">
        <v>13</v>
      </c>
    </row>
    <row r="46" spans="1:15" x14ac:dyDescent="0.3">
      <c r="A46" s="23">
        <v>801</v>
      </c>
      <c r="C46" s="23">
        <v>801</v>
      </c>
      <c r="D46" s="28">
        <v>113</v>
      </c>
      <c r="E46" s="17">
        <v>46</v>
      </c>
      <c r="F46" s="26">
        <v>30</v>
      </c>
      <c r="M46" s="32" t="s">
        <v>50</v>
      </c>
      <c r="N46" s="35">
        <f>(Table1[[#This Row],[Profit]]/Table1[[#This Row],[Sales]])</f>
        <v>0.26548672566371684</v>
      </c>
      <c r="O46" s="26">
        <v>30</v>
      </c>
    </row>
    <row r="47" spans="1:15" x14ac:dyDescent="0.3">
      <c r="A47" s="24">
        <v>435</v>
      </c>
      <c r="C47" s="24">
        <v>435</v>
      </c>
      <c r="D47" s="29">
        <v>109</v>
      </c>
      <c r="E47" s="18">
        <v>43</v>
      </c>
      <c r="F47" s="27">
        <v>20</v>
      </c>
      <c r="M47" s="33" t="s">
        <v>20</v>
      </c>
      <c r="N47" s="36">
        <f>(Table1[[#This Row],[Profit]]/Table1[[#This Row],[Sales]])</f>
        <v>0.1834862385321101</v>
      </c>
      <c r="O47" s="27">
        <v>20</v>
      </c>
    </row>
    <row r="48" spans="1:15" x14ac:dyDescent="0.3">
      <c r="A48" s="23">
        <v>509</v>
      </c>
      <c r="C48" s="23">
        <v>509</v>
      </c>
      <c r="D48" s="28">
        <v>115</v>
      </c>
      <c r="E48" s="17">
        <v>47</v>
      </c>
      <c r="F48" s="26">
        <v>44</v>
      </c>
      <c r="M48" s="32" t="s">
        <v>20</v>
      </c>
      <c r="N48" s="35">
        <f>(Table1[[#This Row],[Profit]]/Table1[[#This Row],[Sales]])</f>
        <v>0.38260869565217392</v>
      </c>
      <c r="O48" s="26">
        <v>44</v>
      </c>
    </row>
    <row r="49" spans="1:15" x14ac:dyDescent="0.3">
      <c r="A49" s="24">
        <v>203</v>
      </c>
      <c r="C49" s="24">
        <v>203</v>
      </c>
      <c r="D49" s="29">
        <v>90</v>
      </c>
      <c r="E49" s="18">
        <v>36</v>
      </c>
      <c r="F49" s="27">
        <v>33</v>
      </c>
      <c r="M49" s="33" t="s">
        <v>30</v>
      </c>
      <c r="N49" s="36">
        <f>(Table1[[#This Row],[Profit]]/Table1[[#This Row],[Sales]])</f>
        <v>0.36666666666666664</v>
      </c>
      <c r="O49" s="27">
        <v>33</v>
      </c>
    </row>
    <row r="50" spans="1:15" x14ac:dyDescent="0.3">
      <c r="A50" s="23">
        <v>206</v>
      </c>
      <c r="C50" s="23">
        <v>206</v>
      </c>
      <c r="D50" s="28">
        <v>147</v>
      </c>
      <c r="E50" s="17">
        <v>61</v>
      </c>
      <c r="F50" s="26">
        <v>1</v>
      </c>
      <c r="M50" s="32" t="s">
        <v>30</v>
      </c>
      <c r="N50" s="35">
        <f>(Table1[[#This Row],[Profit]]/Table1[[#This Row],[Sales]])</f>
        <v>6.8027210884353739E-3</v>
      </c>
      <c r="O50" s="26">
        <v>1</v>
      </c>
    </row>
    <row r="51" spans="1:15" x14ac:dyDescent="0.3">
      <c r="A51" s="24">
        <v>682</v>
      </c>
      <c r="C51" s="24">
        <v>682</v>
      </c>
      <c r="D51" s="29">
        <v>99</v>
      </c>
      <c r="E51" s="18">
        <v>43</v>
      </c>
      <c r="F51" s="27">
        <v>30</v>
      </c>
      <c r="M51" s="33" t="s">
        <v>39</v>
      </c>
      <c r="N51" s="36">
        <f>(Table1[[#This Row],[Profit]]/Table1[[#This Row],[Sales]])</f>
        <v>0.30303030303030304</v>
      </c>
      <c r="O51" s="27">
        <v>30</v>
      </c>
    </row>
    <row r="52" spans="1:15" x14ac:dyDescent="0.3">
      <c r="A52" s="23">
        <v>214</v>
      </c>
      <c r="C52" s="23">
        <v>214</v>
      </c>
      <c r="D52" s="28">
        <v>133</v>
      </c>
      <c r="E52" s="17">
        <v>54</v>
      </c>
      <c r="F52" s="26">
        <v>52</v>
      </c>
      <c r="M52" s="32" t="s">
        <v>35</v>
      </c>
      <c r="N52" s="35">
        <f>(Table1[[#This Row],[Profit]]/Table1[[#This Row],[Sales]])</f>
        <v>0.39097744360902253</v>
      </c>
      <c r="O52" s="26">
        <v>52</v>
      </c>
    </row>
    <row r="53" spans="1:15" x14ac:dyDescent="0.3">
      <c r="A53" s="24">
        <v>970</v>
      </c>
      <c r="C53" s="24">
        <v>970</v>
      </c>
      <c r="D53" s="29">
        <v>112</v>
      </c>
      <c r="E53" s="18">
        <v>47</v>
      </c>
      <c r="F53" s="27">
        <v>-6</v>
      </c>
      <c r="M53" s="33" t="s">
        <v>20</v>
      </c>
      <c r="N53" s="36">
        <f>(Table1[[#This Row],[Profit]]/Table1[[#This Row],[Sales]])</f>
        <v>-5.3571428571428568E-2</v>
      </c>
      <c r="O53" s="27">
        <v>-6</v>
      </c>
    </row>
    <row r="54" spans="1:15" x14ac:dyDescent="0.3">
      <c r="A54" s="23">
        <v>303</v>
      </c>
      <c r="C54" s="23">
        <v>303</v>
      </c>
      <c r="D54" s="28">
        <v>127</v>
      </c>
      <c r="E54" s="17">
        <v>54</v>
      </c>
      <c r="F54" s="26">
        <v>29</v>
      </c>
      <c r="M54" s="32" t="s">
        <v>22</v>
      </c>
      <c r="N54" s="35">
        <f>(Table1[[#This Row],[Profit]]/Table1[[#This Row],[Sales]])</f>
        <v>0.2283464566929134</v>
      </c>
      <c r="O54" s="26">
        <v>29</v>
      </c>
    </row>
    <row r="55" spans="1:15" x14ac:dyDescent="0.3">
      <c r="A55" s="24">
        <v>954</v>
      </c>
      <c r="C55" s="24">
        <v>954</v>
      </c>
      <c r="D55" s="29">
        <v>145</v>
      </c>
      <c r="E55" s="18">
        <v>65</v>
      </c>
      <c r="F55" s="27">
        <v>23</v>
      </c>
      <c r="M55" s="33" t="s">
        <v>20</v>
      </c>
      <c r="N55" s="36">
        <f>(Table1[[#This Row],[Profit]]/Table1[[#This Row],[Sales]])</f>
        <v>0.15862068965517243</v>
      </c>
      <c r="O55" s="27">
        <v>23</v>
      </c>
    </row>
    <row r="56" spans="1:15" x14ac:dyDescent="0.3">
      <c r="A56" s="23">
        <v>561</v>
      </c>
      <c r="C56" s="23">
        <v>561</v>
      </c>
      <c r="D56" s="28">
        <v>176</v>
      </c>
      <c r="E56" s="17">
        <v>80</v>
      </c>
      <c r="F56" s="26">
        <v>50</v>
      </c>
      <c r="M56" s="32" t="s">
        <v>22</v>
      </c>
      <c r="N56" s="35">
        <f>(Table1[[#This Row],[Profit]]/Table1[[#This Row],[Sales]])</f>
        <v>0.28409090909090912</v>
      </c>
      <c r="O56" s="26">
        <v>50</v>
      </c>
    </row>
    <row r="57" spans="1:15" x14ac:dyDescent="0.3">
      <c r="A57" s="24">
        <v>469</v>
      </c>
      <c r="C57" s="24">
        <v>469</v>
      </c>
      <c r="D57" s="29">
        <v>127</v>
      </c>
      <c r="E57" s="18">
        <v>54</v>
      </c>
      <c r="F57" s="27">
        <v>28</v>
      </c>
      <c r="M57" s="33" t="s">
        <v>50</v>
      </c>
      <c r="N57" s="36">
        <f>(Table1[[#This Row],[Profit]]/Table1[[#This Row],[Sales]])</f>
        <v>0.22047244094488189</v>
      </c>
      <c r="O57" s="27">
        <v>28</v>
      </c>
    </row>
    <row r="58" spans="1:15" x14ac:dyDescent="0.3">
      <c r="A58" s="23">
        <v>214</v>
      </c>
      <c r="C58" s="23">
        <v>214</v>
      </c>
      <c r="D58" s="28">
        <v>101</v>
      </c>
      <c r="E58" s="17">
        <v>41</v>
      </c>
      <c r="F58" s="26">
        <v>24</v>
      </c>
      <c r="M58" s="32" t="s">
        <v>20</v>
      </c>
      <c r="N58" s="35">
        <f>(Table1[[#This Row],[Profit]]/Table1[[#This Row],[Sales]])</f>
        <v>0.23762376237623761</v>
      </c>
      <c r="O58" s="26">
        <v>24</v>
      </c>
    </row>
    <row r="59" spans="1:15" x14ac:dyDescent="0.3">
      <c r="A59" s="24">
        <v>619</v>
      </c>
      <c r="C59" s="24">
        <v>619</v>
      </c>
      <c r="D59" s="29">
        <v>133</v>
      </c>
      <c r="E59" s="18">
        <v>54</v>
      </c>
      <c r="F59" s="27">
        <v>53</v>
      </c>
      <c r="M59" s="33" t="s">
        <v>54</v>
      </c>
      <c r="N59" s="36">
        <f>(Table1[[#This Row],[Profit]]/Table1[[#This Row],[Sales]])</f>
        <v>0.39849624060150374</v>
      </c>
      <c r="O59" s="27">
        <v>53</v>
      </c>
    </row>
    <row r="60" spans="1:15" x14ac:dyDescent="0.3">
      <c r="A60" s="23">
        <v>314</v>
      </c>
      <c r="C60" s="23">
        <v>314</v>
      </c>
      <c r="D60" s="28">
        <v>77</v>
      </c>
      <c r="E60" s="17">
        <v>31</v>
      </c>
      <c r="F60" s="26">
        <v>27</v>
      </c>
      <c r="M60" s="32" t="s">
        <v>35</v>
      </c>
      <c r="N60" s="35">
        <f>(Table1[[#This Row],[Profit]]/Table1[[#This Row],[Sales]])</f>
        <v>0.35064935064935066</v>
      </c>
      <c r="O60" s="26">
        <v>27</v>
      </c>
    </row>
    <row r="61" spans="1:15" x14ac:dyDescent="0.3">
      <c r="A61" s="24">
        <v>225</v>
      </c>
      <c r="C61" s="24">
        <v>225</v>
      </c>
      <c r="D61" s="29">
        <v>85</v>
      </c>
      <c r="E61" s="18">
        <v>34</v>
      </c>
      <c r="F61" s="27">
        <v>31</v>
      </c>
      <c r="M61" s="33" t="s">
        <v>39</v>
      </c>
      <c r="N61" s="36">
        <f>(Table1[[#This Row],[Profit]]/Table1[[#This Row],[Sales]])</f>
        <v>0.36470588235294116</v>
      </c>
      <c r="O61" s="27">
        <v>31</v>
      </c>
    </row>
    <row r="62" spans="1:15" x14ac:dyDescent="0.3">
      <c r="A62" s="23">
        <v>580</v>
      </c>
      <c r="C62" s="23">
        <v>580</v>
      </c>
      <c r="D62" s="28">
        <v>82</v>
      </c>
      <c r="E62" s="17">
        <v>33</v>
      </c>
      <c r="F62" s="26">
        <v>28</v>
      </c>
      <c r="M62" s="32" t="s">
        <v>39</v>
      </c>
      <c r="N62" s="35">
        <f>(Table1[[#This Row],[Profit]]/Table1[[#This Row],[Sales]])</f>
        <v>0.34146341463414637</v>
      </c>
      <c r="O62" s="26">
        <v>28</v>
      </c>
    </row>
    <row r="63" spans="1:15" x14ac:dyDescent="0.3">
      <c r="A63" s="24">
        <v>603</v>
      </c>
      <c r="C63" s="24">
        <v>603</v>
      </c>
      <c r="D63" s="29">
        <v>122</v>
      </c>
      <c r="E63" s="18">
        <v>48</v>
      </c>
      <c r="F63" s="27">
        <v>28</v>
      </c>
      <c r="M63" s="33" t="s">
        <v>45</v>
      </c>
      <c r="N63" s="36">
        <f>(Table1[[#This Row],[Profit]]/Table1[[#This Row],[Sales]])</f>
        <v>0.22950819672131148</v>
      </c>
      <c r="O63" s="27">
        <v>28</v>
      </c>
    </row>
    <row r="64" spans="1:15" x14ac:dyDescent="0.3">
      <c r="A64" s="23">
        <v>985</v>
      </c>
      <c r="C64" s="23">
        <v>985</v>
      </c>
      <c r="D64" s="28">
        <v>131</v>
      </c>
      <c r="E64" s="17">
        <v>55</v>
      </c>
      <c r="F64" s="26">
        <v>-3</v>
      </c>
      <c r="M64" s="32" t="s">
        <v>47</v>
      </c>
      <c r="N64" s="35">
        <f>(Table1[[#This Row],[Profit]]/Table1[[#This Row],[Sales]])</f>
        <v>-2.2900763358778626E-2</v>
      </c>
      <c r="O64" s="26">
        <v>-3</v>
      </c>
    </row>
    <row r="65" spans="1:15" x14ac:dyDescent="0.3">
      <c r="A65" s="24">
        <v>505</v>
      </c>
      <c r="C65" s="24">
        <v>505</v>
      </c>
      <c r="D65" s="29">
        <v>118</v>
      </c>
      <c r="E65" s="18">
        <v>49</v>
      </c>
      <c r="F65" s="27">
        <v>-5</v>
      </c>
      <c r="M65" s="33" t="s">
        <v>46</v>
      </c>
      <c r="N65" s="36">
        <f>(Table1[[#This Row],[Profit]]/Table1[[#This Row],[Sales]])</f>
        <v>-4.2372881355932202E-2</v>
      </c>
      <c r="O65" s="27">
        <v>-5</v>
      </c>
    </row>
    <row r="66" spans="1:15" x14ac:dyDescent="0.3">
      <c r="A66" s="23">
        <v>775</v>
      </c>
      <c r="C66" s="23">
        <v>775</v>
      </c>
      <c r="D66" s="28">
        <v>88</v>
      </c>
      <c r="E66" s="17">
        <v>39</v>
      </c>
      <c r="F66" s="26">
        <v>1</v>
      </c>
      <c r="M66" s="32" t="s">
        <v>45</v>
      </c>
      <c r="N66" s="35">
        <f>(Table1[[#This Row],[Profit]]/Table1[[#This Row],[Sales]])</f>
        <v>1.1363636363636364E-2</v>
      </c>
      <c r="O66" s="26">
        <v>1</v>
      </c>
    </row>
    <row r="67" spans="1:15" x14ac:dyDescent="0.3">
      <c r="A67" s="24">
        <v>417</v>
      </c>
      <c r="C67" s="24">
        <v>417</v>
      </c>
      <c r="D67" s="29">
        <v>118</v>
      </c>
      <c r="E67" s="18">
        <v>49</v>
      </c>
      <c r="F67" s="27">
        <v>-5</v>
      </c>
      <c r="M67" s="33" t="s">
        <v>50</v>
      </c>
      <c r="N67" s="36">
        <f>(Table1[[#This Row],[Profit]]/Table1[[#This Row],[Sales]])</f>
        <v>-4.2372881355932202E-2</v>
      </c>
      <c r="O67" s="27">
        <v>-5</v>
      </c>
    </row>
    <row r="68" spans="1:15" x14ac:dyDescent="0.3">
      <c r="A68" s="23">
        <v>920</v>
      </c>
      <c r="C68" s="23">
        <v>920</v>
      </c>
      <c r="D68" s="28">
        <v>107</v>
      </c>
      <c r="E68" s="17">
        <v>41</v>
      </c>
      <c r="F68" s="26">
        <v>30</v>
      </c>
      <c r="M68" s="32" t="s">
        <v>50</v>
      </c>
      <c r="N68" s="35">
        <f>(Table1[[#This Row],[Profit]]/Table1[[#This Row],[Sales]])</f>
        <v>0.28037383177570091</v>
      </c>
      <c r="O68" s="26">
        <v>30</v>
      </c>
    </row>
    <row r="69" spans="1:15" x14ac:dyDescent="0.3">
      <c r="A69" s="24">
        <v>573</v>
      </c>
      <c r="C69" s="24">
        <v>573</v>
      </c>
      <c r="D69" s="29">
        <v>160</v>
      </c>
      <c r="E69" s="18">
        <v>92</v>
      </c>
      <c r="F69" s="27">
        <v>16</v>
      </c>
      <c r="M69" s="33" t="s">
        <v>20</v>
      </c>
      <c r="N69" s="36">
        <f>(Table1[[#This Row],[Profit]]/Table1[[#This Row],[Sales]])</f>
        <v>0.1</v>
      </c>
      <c r="O69" s="27">
        <v>16</v>
      </c>
    </row>
    <row r="70" spans="1:15" x14ac:dyDescent="0.3">
      <c r="A70" s="23">
        <v>475</v>
      </c>
      <c r="C70" s="23">
        <v>475</v>
      </c>
      <c r="D70" s="28">
        <v>153</v>
      </c>
      <c r="E70" s="17">
        <v>68</v>
      </c>
      <c r="F70" s="26">
        <v>27</v>
      </c>
      <c r="M70" s="32" t="s">
        <v>20</v>
      </c>
      <c r="N70" s="35">
        <f>(Table1[[#This Row],[Profit]]/Table1[[#This Row],[Sales]])</f>
        <v>0.17647058823529413</v>
      </c>
      <c r="O70" s="26">
        <v>27</v>
      </c>
    </row>
    <row r="71" spans="1:15" x14ac:dyDescent="0.3">
      <c r="A71" s="24">
        <v>475</v>
      </c>
      <c r="C71" s="24">
        <v>475</v>
      </c>
      <c r="D71" s="29">
        <v>139</v>
      </c>
      <c r="E71" s="18">
        <v>63</v>
      </c>
      <c r="F71" s="27">
        <v>36</v>
      </c>
      <c r="M71" s="33" t="s">
        <v>22</v>
      </c>
      <c r="N71" s="36">
        <f>(Table1[[#This Row],[Profit]]/Table1[[#This Row],[Sales]])</f>
        <v>0.25899280575539568</v>
      </c>
      <c r="O71" s="27">
        <v>36</v>
      </c>
    </row>
    <row r="72" spans="1:15" x14ac:dyDescent="0.3">
      <c r="A72" s="23">
        <v>435</v>
      </c>
      <c r="C72" s="23">
        <v>435</v>
      </c>
      <c r="D72" s="28">
        <v>160</v>
      </c>
      <c r="E72" s="17">
        <v>92</v>
      </c>
      <c r="F72" s="26">
        <v>17</v>
      </c>
      <c r="M72" s="32" t="s">
        <v>22</v>
      </c>
      <c r="N72" s="35">
        <f>(Table1[[#This Row],[Profit]]/Table1[[#This Row],[Sales]])</f>
        <v>0.10625</v>
      </c>
      <c r="O72" s="26">
        <v>17</v>
      </c>
    </row>
    <row r="73" spans="1:15" x14ac:dyDescent="0.3">
      <c r="A73" s="24">
        <v>920</v>
      </c>
      <c r="C73" s="24">
        <v>920</v>
      </c>
      <c r="D73" s="29">
        <v>131</v>
      </c>
      <c r="E73" s="18">
        <v>55</v>
      </c>
      <c r="F73" s="27">
        <v>-3</v>
      </c>
      <c r="M73" s="33" t="s">
        <v>54</v>
      </c>
      <c r="N73" s="36">
        <f>(Table1[[#This Row],[Profit]]/Table1[[#This Row],[Sales]])</f>
        <v>-2.2900763358778626E-2</v>
      </c>
      <c r="O73" s="27">
        <v>-3</v>
      </c>
    </row>
    <row r="74" spans="1:15" x14ac:dyDescent="0.3">
      <c r="A74" s="23">
        <v>720</v>
      </c>
      <c r="C74" s="23">
        <v>720</v>
      </c>
      <c r="D74" s="28">
        <v>130</v>
      </c>
      <c r="E74" s="17">
        <v>51</v>
      </c>
      <c r="F74" s="26">
        <v>-7</v>
      </c>
      <c r="M74" s="32" t="s">
        <v>20</v>
      </c>
      <c r="N74" s="35">
        <f>(Table1[[#This Row],[Profit]]/Table1[[#This Row],[Sales]])</f>
        <v>-5.3846153846153849E-2</v>
      </c>
      <c r="O74" s="26">
        <v>-7</v>
      </c>
    </row>
    <row r="75" spans="1:15" x14ac:dyDescent="0.3">
      <c r="A75" s="24">
        <v>970</v>
      </c>
      <c r="C75" s="24">
        <v>970</v>
      </c>
      <c r="D75" s="29">
        <v>131</v>
      </c>
      <c r="E75" s="18">
        <v>52</v>
      </c>
      <c r="F75" s="27">
        <v>39</v>
      </c>
      <c r="M75" s="33" t="s">
        <v>22</v>
      </c>
      <c r="N75" s="36">
        <f>(Table1[[#This Row],[Profit]]/Table1[[#This Row],[Sales]])</f>
        <v>0.29770992366412213</v>
      </c>
      <c r="O75" s="27">
        <v>39</v>
      </c>
    </row>
    <row r="76" spans="1:15" x14ac:dyDescent="0.3">
      <c r="A76" s="23">
        <v>430</v>
      </c>
      <c r="C76" s="23">
        <v>430</v>
      </c>
      <c r="D76" s="28">
        <v>114</v>
      </c>
      <c r="E76" s="17">
        <v>43</v>
      </c>
      <c r="F76" s="26">
        <v>42</v>
      </c>
      <c r="M76" s="32" t="s">
        <v>20</v>
      </c>
      <c r="N76" s="35">
        <f>(Table1[[#This Row],[Profit]]/Table1[[#This Row],[Sales]])</f>
        <v>0.36842105263157893</v>
      </c>
      <c r="O76" s="26">
        <v>42</v>
      </c>
    </row>
    <row r="77" spans="1:15" x14ac:dyDescent="0.3">
      <c r="A77" s="24">
        <v>561</v>
      </c>
      <c r="C77" s="24">
        <v>561</v>
      </c>
      <c r="D77" s="29">
        <v>100</v>
      </c>
      <c r="E77" s="18">
        <v>38</v>
      </c>
      <c r="F77" s="27">
        <v>52</v>
      </c>
      <c r="M77" s="33" t="s">
        <v>27</v>
      </c>
      <c r="N77" s="36">
        <f>(Table1[[#This Row],[Profit]]/Table1[[#This Row],[Sales]])</f>
        <v>0.52</v>
      </c>
      <c r="O77" s="27">
        <v>52</v>
      </c>
    </row>
    <row r="78" spans="1:15" x14ac:dyDescent="0.3">
      <c r="A78" s="23">
        <v>510</v>
      </c>
      <c r="C78" s="23">
        <v>510</v>
      </c>
      <c r="D78" s="28">
        <v>194</v>
      </c>
      <c r="E78" s="17">
        <v>72</v>
      </c>
      <c r="F78" s="26">
        <v>83</v>
      </c>
      <c r="M78" s="32" t="s">
        <v>30</v>
      </c>
      <c r="N78" s="35">
        <f>(Table1[[#This Row],[Profit]]/Table1[[#This Row],[Sales]])</f>
        <v>0.42783505154639173</v>
      </c>
      <c r="O78" s="26">
        <v>83</v>
      </c>
    </row>
    <row r="79" spans="1:15" x14ac:dyDescent="0.3">
      <c r="A79" s="24">
        <v>563</v>
      </c>
      <c r="C79" s="24">
        <v>563</v>
      </c>
      <c r="D79" s="29">
        <v>46</v>
      </c>
      <c r="E79" s="18">
        <v>0</v>
      </c>
      <c r="F79" s="27">
        <v>46</v>
      </c>
      <c r="M79" s="33" t="s">
        <v>35</v>
      </c>
      <c r="N79" s="36">
        <f>(Table1[[#This Row],[Profit]]/Table1[[#This Row],[Sales]])</f>
        <v>1</v>
      </c>
      <c r="O79" s="27">
        <v>46</v>
      </c>
    </row>
    <row r="80" spans="1:15" x14ac:dyDescent="0.3">
      <c r="A80" s="23">
        <v>203</v>
      </c>
      <c r="C80" s="23">
        <v>203</v>
      </c>
      <c r="D80" s="28">
        <v>118</v>
      </c>
      <c r="E80" s="17">
        <v>47</v>
      </c>
      <c r="F80" s="26">
        <v>31</v>
      </c>
      <c r="M80" s="32" t="s">
        <v>35</v>
      </c>
      <c r="N80" s="35">
        <f>(Table1[[#This Row],[Profit]]/Table1[[#This Row],[Sales]])</f>
        <v>0.26271186440677968</v>
      </c>
      <c r="O80" s="26">
        <v>31</v>
      </c>
    </row>
    <row r="81" spans="1:15" x14ac:dyDescent="0.3">
      <c r="A81" s="24">
        <v>405</v>
      </c>
      <c r="C81" s="24">
        <v>405</v>
      </c>
      <c r="D81" s="29">
        <v>70</v>
      </c>
      <c r="E81" s="18">
        <v>27</v>
      </c>
      <c r="F81" s="27">
        <v>31</v>
      </c>
      <c r="M81" s="33" t="s">
        <v>39</v>
      </c>
      <c r="N81" s="36">
        <f>(Table1[[#This Row],[Profit]]/Table1[[#This Row],[Sales]])</f>
        <v>0.44285714285714284</v>
      </c>
      <c r="O81" s="27">
        <v>31</v>
      </c>
    </row>
    <row r="82" spans="1:15" x14ac:dyDescent="0.3">
      <c r="A82" s="23">
        <v>775</v>
      </c>
      <c r="C82" s="23">
        <v>775</v>
      </c>
      <c r="D82" s="28">
        <v>72</v>
      </c>
      <c r="E82" s="17">
        <v>31</v>
      </c>
      <c r="F82" s="26">
        <v>10</v>
      </c>
      <c r="M82" s="32" t="s">
        <v>39</v>
      </c>
      <c r="N82" s="35">
        <f>(Table1[[#This Row],[Profit]]/Table1[[#This Row],[Sales]])</f>
        <v>0.1388888888888889</v>
      </c>
      <c r="O82" s="26">
        <v>10</v>
      </c>
    </row>
    <row r="83" spans="1:15" x14ac:dyDescent="0.3">
      <c r="A83" s="24">
        <v>435</v>
      </c>
      <c r="C83" s="24">
        <v>435</v>
      </c>
      <c r="D83" s="29">
        <v>106</v>
      </c>
      <c r="E83" s="18">
        <v>40</v>
      </c>
      <c r="F83" s="27">
        <v>55</v>
      </c>
      <c r="M83" s="33" t="s">
        <v>35</v>
      </c>
      <c r="N83" s="36">
        <f>(Table1[[#This Row],[Profit]]/Table1[[#This Row],[Sales]])</f>
        <v>0.51886792452830188</v>
      </c>
      <c r="O83" s="27">
        <v>55</v>
      </c>
    </row>
    <row r="84" spans="1:15" x14ac:dyDescent="0.3">
      <c r="A84" s="23">
        <v>603</v>
      </c>
      <c r="C84" s="23">
        <v>603</v>
      </c>
      <c r="D84" s="28">
        <v>128</v>
      </c>
      <c r="E84" s="17">
        <v>49</v>
      </c>
      <c r="F84" s="26">
        <v>49</v>
      </c>
      <c r="M84" s="32" t="s">
        <v>43</v>
      </c>
      <c r="N84" s="35">
        <f>(Table1[[#This Row],[Profit]]/Table1[[#This Row],[Sales]])</f>
        <v>0.3828125</v>
      </c>
      <c r="O84" s="26">
        <v>49</v>
      </c>
    </row>
    <row r="85" spans="1:15" x14ac:dyDescent="0.3">
      <c r="A85" s="24">
        <v>603</v>
      </c>
      <c r="C85" s="24">
        <v>603</v>
      </c>
      <c r="D85" s="29">
        <v>121</v>
      </c>
      <c r="E85" s="18">
        <v>45</v>
      </c>
      <c r="F85" s="27">
        <v>36</v>
      </c>
      <c r="M85" s="33" t="s">
        <v>45</v>
      </c>
      <c r="N85" s="36">
        <f>(Table1[[#This Row],[Profit]]/Table1[[#This Row],[Sales]])</f>
        <v>0.2975206611570248</v>
      </c>
      <c r="O85" s="27">
        <v>36</v>
      </c>
    </row>
    <row r="86" spans="1:15" x14ac:dyDescent="0.3">
      <c r="A86" s="23">
        <v>603</v>
      </c>
      <c r="C86" s="23">
        <v>603</v>
      </c>
      <c r="D86" s="28">
        <v>116</v>
      </c>
      <c r="E86" s="17">
        <v>45</v>
      </c>
      <c r="F86" s="26">
        <v>-10</v>
      </c>
      <c r="M86" s="32" t="s">
        <v>46</v>
      </c>
      <c r="N86" s="35">
        <f>(Table1[[#This Row],[Profit]]/Table1[[#This Row],[Sales]])</f>
        <v>-8.6206896551724144E-2</v>
      </c>
      <c r="O86" s="26">
        <v>-10</v>
      </c>
    </row>
    <row r="87" spans="1:15" x14ac:dyDescent="0.3">
      <c r="A87" s="24">
        <v>504</v>
      </c>
      <c r="C87" s="24">
        <v>504</v>
      </c>
      <c r="D87" s="29">
        <v>153</v>
      </c>
      <c r="E87" s="18">
        <v>60</v>
      </c>
      <c r="F87" s="27">
        <v>1</v>
      </c>
      <c r="M87" s="33" t="s">
        <v>47</v>
      </c>
      <c r="N87" s="36">
        <f>(Table1[[#This Row],[Profit]]/Table1[[#This Row],[Sales]])</f>
        <v>6.5359477124183009E-3</v>
      </c>
      <c r="O87" s="27">
        <v>1</v>
      </c>
    </row>
    <row r="88" spans="1:15" x14ac:dyDescent="0.3">
      <c r="A88" s="23">
        <v>702</v>
      </c>
      <c r="C88" s="23">
        <v>702</v>
      </c>
      <c r="D88" s="28">
        <v>82</v>
      </c>
      <c r="E88" s="17">
        <v>34</v>
      </c>
      <c r="F88" s="26">
        <v>-3</v>
      </c>
      <c r="M88" s="32" t="s">
        <v>45</v>
      </c>
      <c r="N88" s="35">
        <f>(Table1[[#This Row],[Profit]]/Table1[[#This Row],[Sales]])</f>
        <v>-3.6585365853658534E-2</v>
      </c>
      <c r="O88" s="26">
        <v>-3</v>
      </c>
    </row>
    <row r="89" spans="1:15" x14ac:dyDescent="0.3">
      <c r="A89" s="24">
        <v>971</v>
      </c>
      <c r="C89" s="24">
        <v>971</v>
      </c>
      <c r="D89" s="29">
        <v>128</v>
      </c>
      <c r="E89" s="18">
        <v>54</v>
      </c>
      <c r="F89" s="27">
        <v>18</v>
      </c>
      <c r="M89" s="33" t="s">
        <v>47</v>
      </c>
      <c r="N89" s="36">
        <f>(Table1[[#This Row],[Profit]]/Table1[[#This Row],[Sales]])</f>
        <v>0.140625</v>
      </c>
      <c r="O89" s="27">
        <v>18</v>
      </c>
    </row>
    <row r="90" spans="1:15" x14ac:dyDescent="0.3">
      <c r="A90" s="23">
        <v>573</v>
      </c>
      <c r="C90" s="23">
        <v>573</v>
      </c>
      <c r="D90" s="28">
        <v>116</v>
      </c>
      <c r="E90" s="17">
        <v>45</v>
      </c>
      <c r="F90" s="26">
        <v>-9</v>
      </c>
      <c r="M90" s="32" t="s">
        <v>50</v>
      </c>
      <c r="N90" s="35">
        <f>(Table1[[#This Row],[Profit]]/Table1[[#This Row],[Sales]])</f>
        <v>-7.7586206896551727E-2</v>
      </c>
      <c r="O90" s="26">
        <v>-9</v>
      </c>
    </row>
    <row r="91" spans="1:15" x14ac:dyDescent="0.3">
      <c r="A91" s="24">
        <v>262</v>
      </c>
      <c r="C91" s="24">
        <v>262</v>
      </c>
      <c r="D91" s="29">
        <v>126</v>
      </c>
      <c r="E91" s="18">
        <v>48</v>
      </c>
      <c r="F91" s="27">
        <v>67</v>
      </c>
      <c r="M91" s="33" t="s">
        <v>20</v>
      </c>
      <c r="N91" s="36">
        <f>(Table1[[#This Row],[Profit]]/Table1[[#This Row],[Sales]])</f>
        <v>0.53174603174603174</v>
      </c>
      <c r="O91" s="27">
        <v>67</v>
      </c>
    </row>
    <row r="92" spans="1:15" x14ac:dyDescent="0.3">
      <c r="A92" s="23">
        <v>801</v>
      </c>
      <c r="C92" s="23">
        <v>801</v>
      </c>
      <c r="D92" s="28">
        <v>128</v>
      </c>
      <c r="E92" s="17">
        <v>49</v>
      </c>
      <c r="F92" s="26">
        <v>49</v>
      </c>
      <c r="M92" s="32" t="s">
        <v>50</v>
      </c>
      <c r="N92" s="35">
        <f>(Table1[[#This Row],[Profit]]/Table1[[#This Row],[Sales]])</f>
        <v>0.3828125</v>
      </c>
      <c r="O92" s="26">
        <v>49</v>
      </c>
    </row>
    <row r="93" spans="1:15" x14ac:dyDescent="0.3">
      <c r="A93" s="24">
        <v>509</v>
      </c>
      <c r="C93" s="24">
        <v>509</v>
      </c>
      <c r="D93" s="29">
        <v>127</v>
      </c>
      <c r="E93" s="18">
        <v>48</v>
      </c>
      <c r="F93" s="27">
        <v>70</v>
      </c>
      <c r="M93" s="33" t="s">
        <v>20</v>
      </c>
      <c r="N93" s="36">
        <f>(Table1[[#This Row],[Profit]]/Table1[[#This Row],[Sales]])</f>
        <v>0.55118110236220474</v>
      </c>
      <c r="O93" s="27">
        <v>70</v>
      </c>
    </row>
    <row r="94" spans="1:15" x14ac:dyDescent="0.3">
      <c r="A94" s="23">
        <v>475</v>
      </c>
      <c r="C94" s="23">
        <v>475</v>
      </c>
      <c r="D94" s="28">
        <v>106</v>
      </c>
      <c r="E94" s="17">
        <v>40</v>
      </c>
      <c r="F94" s="26">
        <v>53</v>
      </c>
      <c r="M94" s="32" t="s">
        <v>27</v>
      </c>
      <c r="N94" s="35">
        <f>(Table1[[#This Row],[Profit]]/Table1[[#This Row],[Sales]])</f>
        <v>0.5</v>
      </c>
      <c r="O94" s="26">
        <v>53</v>
      </c>
    </row>
    <row r="95" spans="1:15" x14ac:dyDescent="0.3">
      <c r="A95" s="24">
        <v>503</v>
      </c>
      <c r="C95" s="24">
        <v>503</v>
      </c>
      <c r="D95" s="29">
        <v>218</v>
      </c>
      <c r="E95" s="18">
        <v>82</v>
      </c>
      <c r="F95" s="27">
        <v>95</v>
      </c>
      <c r="M95" s="33" t="s">
        <v>54</v>
      </c>
      <c r="N95" s="36">
        <f>(Table1[[#This Row],[Profit]]/Table1[[#This Row],[Sales]])</f>
        <v>0.43577981651376146</v>
      </c>
      <c r="O95" s="27">
        <v>95</v>
      </c>
    </row>
    <row r="96" spans="1:15" x14ac:dyDescent="0.3">
      <c r="A96" s="23">
        <v>541</v>
      </c>
      <c r="C96" s="23">
        <v>541</v>
      </c>
      <c r="D96" s="28">
        <v>232</v>
      </c>
      <c r="E96" s="17">
        <v>91</v>
      </c>
      <c r="F96" s="26">
        <v>113</v>
      </c>
      <c r="M96" s="32" t="s">
        <v>30</v>
      </c>
      <c r="N96" s="35">
        <f>(Table1[[#This Row],[Profit]]/Table1[[#This Row],[Sales]])</f>
        <v>0.48706896551724138</v>
      </c>
      <c r="O96" s="26">
        <v>113</v>
      </c>
    </row>
    <row r="97" spans="1:15" x14ac:dyDescent="0.3">
      <c r="A97" s="24">
        <v>936</v>
      </c>
      <c r="C97" s="24">
        <v>936</v>
      </c>
      <c r="D97" s="29">
        <v>98</v>
      </c>
      <c r="E97" s="18">
        <v>40</v>
      </c>
      <c r="F97" s="27">
        <v>39</v>
      </c>
      <c r="M97" s="33" t="s">
        <v>39</v>
      </c>
      <c r="N97" s="36">
        <f>(Table1[[#This Row],[Profit]]/Table1[[#This Row],[Sales]])</f>
        <v>0.39795918367346939</v>
      </c>
      <c r="O97" s="27">
        <v>39</v>
      </c>
    </row>
    <row r="98" spans="1:15" x14ac:dyDescent="0.3">
      <c r="A98" s="23">
        <v>254</v>
      </c>
      <c r="C98" s="23">
        <v>254</v>
      </c>
      <c r="D98" s="28">
        <v>131</v>
      </c>
      <c r="E98" s="17">
        <v>50</v>
      </c>
      <c r="F98" s="26">
        <v>71</v>
      </c>
      <c r="M98" s="32" t="s">
        <v>35</v>
      </c>
      <c r="N98" s="35">
        <f>(Table1[[#This Row],[Profit]]/Table1[[#This Row],[Sales]])</f>
        <v>0.5419847328244275</v>
      </c>
      <c r="O98" s="26">
        <v>71</v>
      </c>
    </row>
    <row r="99" spans="1:15" x14ac:dyDescent="0.3">
      <c r="A99" s="24">
        <v>719</v>
      </c>
      <c r="C99" s="24">
        <v>719</v>
      </c>
      <c r="D99" s="29">
        <v>98</v>
      </c>
      <c r="E99" s="18">
        <v>40</v>
      </c>
      <c r="F99" s="27">
        <v>40</v>
      </c>
      <c r="M99" s="33" t="s">
        <v>45</v>
      </c>
      <c r="N99" s="36">
        <f>(Table1[[#This Row],[Profit]]/Table1[[#This Row],[Sales]])</f>
        <v>0.40816326530612246</v>
      </c>
      <c r="O99" s="27">
        <v>40</v>
      </c>
    </row>
    <row r="100" spans="1:15" x14ac:dyDescent="0.3">
      <c r="A100" s="23">
        <v>339</v>
      </c>
      <c r="C100" s="23">
        <v>339</v>
      </c>
      <c r="D100" s="28">
        <v>128</v>
      </c>
      <c r="E100" s="17">
        <v>52</v>
      </c>
      <c r="F100" s="26">
        <v>-12</v>
      </c>
      <c r="M100" s="32" t="s">
        <v>46</v>
      </c>
      <c r="N100" s="35">
        <f>(Table1[[#This Row],[Profit]]/Table1[[#This Row],[Sales]])</f>
        <v>-9.375E-2</v>
      </c>
      <c r="O100" s="26">
        <v>-12</v>
      </c>
    </row>
    <row r="101" spans="1:15" x14ac:dyDescent="0.3">
      <c r="A101" s="24">
        <v>561</v>
      </c>
      <c r="C101" s="24">
        <v>561</v>
      </c>
      <c r="D101" s="29">
        <v>175</v>
      </c>
      <c r="E101" s="18">
        <v>75</v>
      </c>
      <c r="F101" s="27">
        <v>65</v>
      </c>
      <c r="M101" s="33" t="s">
        <v>22</v>
      </c>
      <c r="N101" s="36">
        <f>(Table1[[#This Row],[Profit]]/Table1[[#This Row],[Sales]])</f>
        <v>0.37142857142857144</v>
      </c>
      <c r="O101" s="27">
        <v>65</v>
      </c>
    </row>
    <row r="102" spans="1:15" x14ac:dyDescent="0.3">
      <c r="A102" s="23">
        <v>806</v>
      </c>
      <c r="C102" s="23">
        <v>806</v>
      </c>
      <c r="D102" s="28">
        <v>121</v>
      </c>
      <c r="E102" s="17">
        <v>46</v>
      </c>
      <c r="F102" s="26">
        <v>46</v>
      </c>
      <c r="M102" s="32" t="s">
        <v>20</v>
      </c>
      <c r="N102" s="35">
        <f>(Table1[[#This Row],[Profit]]/Table1[[#This Row],[Sales]])</f>
        <v>0.38016528925619836</v>
      </c>
      <c r="O102" s="26">
        <v>46</v>
      </c>
    </row>
    <row r="103" spans="1:15" x14ac:dyDescent="0.3">
      <c r="A103" s="24">
        <v>719</v>
      </c>
      <c r="C103" s="24">
        <v>719</v>
      </c>
      <c r="D103" s="29">
        <v>132</v>
      </c>
      <c r="E103" s="18">
        <v>55</v>
      </c>
      <c r="F103" s="27">
        <v>22</v>
      </c>
      <c r="M103" s="33" t="s">
        <v>27</v>
      </c>
      <c r="N103" s="36">
        <f>(Table1[[#This Row],[Profit]]/Table1[[#This Row],[Sales]])</f>
        <v>0.16666666666666666</v>
      </c>
      <c r="O103" s="27">
        <v>22</v>
      </c>
    </row>
    <row r="104" spans="1:15" x14ac:dyDescent="0.3">
      <c r="A104" s="23">
        <v>708</v>
      </c>
      <c r="C104" s="23">
        <v>708</v>
      </c>
      <c r="D104" s="28">
        <v>131</v>
      </c>
      <c r="E104" s="17">
        <v>50</v>
      </c>
      <c r="F104" s="26">
        <v>71</v>
      </c>
      <c r="M104" s="32" t="s">
        <v>27</v>
      </c>
      <c r="N104" s="35">
        <f>(Table1[[#This Row],[Profit]]/Table1[[#This Row],[Sales]])</f>
        <v>0.5419847328244275</v>
      </c>
      <c r="O104" s="26">
        <v>71</v>
      </c>
    </row>
    <row r="105" spans="1:15" x14ac:dyDescent="0.3">
      <c r="A105" s="24">
        <v>719</v>
      </c>
      <c r="C105" s="24">
        <v>719</v>
      </c>
      <c r="D105" s="29">
        <v>133</v>
      </c>
      <c r="E105" s="18">
        <v>57</v>
      </c>
      <c r="F105" s="27">
        <v>43</v>
      </c>
      <c r="M105" s="33" t="s">
        <v>54</v>
      </c>
      <c r="N105" s="36">
        <f>(Table1[[#This Row],[Profit]]/Table1[[#This Row],[Sales]])</f>
        <v>0.32330827067669171</v>
      </c>
      <c r="O105" s="27">
        <v>43</v>
      </c>
    </row>
    <row r="106" spans="1:15" x14ac:dyDescent="0.3">
      <c r="A106" s="23">
        <v>351</v>
      </c>
      <c r="C106" s="23">
        <v>351</v>
      </c>
      <c r="D106" s="28">
        <v>94</v>
      </c>
      <c r="E106" s="17">
        <v>36</v>
      </c>
      <c r="F106" s="26">
        <v>46</v>
      </c>
      <c r="M106" s="32" t="s">
        <v>27</v>
      </c>
      <c r="N106" s="35">
        <f>(Table1[[#This Row],[Profit]]/Table1[[#This Row],[Sales]])</f>
        <v>0.48936170212765956</v>
      </c>
      <c r="O106" s="26">
        <v>46</v>
      </c>
    </row>
    <row r="107" spans="1:15" x14ac:dyDescent="0.3">
      <c r="A107" s="24">
        <v>636</v>
      </c>
      <c r="C107" s="24">
        <v>636</v>
      </c>
      <c r="D107" s="29">
        <v>86</v>
      </c>
      <c r="E107" s="18">
        <v>33</v>
      </c>
      <c r="F107" s="27">
        <v>40</v>
      </c>
      <c r="M107" s="33" t="s">
        <v>35</v>
      </c>
      <c r="N107" s="36">
        <f>(Table1[[#This Row],[Profit]]/Table1[[#This Row],[Sales]])</f>
        <v>0.46511627906976744</v>
      </c>
      <c r="O107" s="27">
        <v>40</v>
      </c>
    </row>
    <row r="108" spans="1:15" x14ac:dyDescent="0.3">
      <c r="A108" s="23">
        <v>504</v>
      </c>
      <c r="C108" s="23">
        <v>504</v>
      </c>
      <c r="D108" s="28">
        <v>83</v>
      </c>
      <c r="E108" s="17">
        <v>31</v>
      </c>
      <c r="F108" s="26">
        <v>42</v>
      </c>
      <c r="M108" s="32" t="s">
        <v>39</v>
      </c>
      <c r="N108" s="35">
        <f>(Table1[[#This Row],[Profit]]/Table1[[#This Row],[Sales]])</f>
        <v>0.50602409638554213</v>
      </c>
      <c r="O108" s="26">
        <v>42</v>
      </c>
    </row>
    <row r="109" spans="1:15" x14ac:dyDescent="0.3">
      <c r="A109" s="24">
        <v>580</v>
      </c>
      <c r="C109" s="24">
        <v>580</v>
      </c>
      <c r="D109" s="29">
        <v>94</v>
      </c>
      <c r="E109" s="18">
        <v>36</v>
      </c>
      <c r="F109" s="27">
        <v>45</v>
      </c>
      <c r="M109" s="33" t="s">
        <v>39</v>
      </c>
      <c r="N109" s="36">
        <f>(Table1[[#This Row],[Profit]]/Table1[[#This Row],[Sales]])</f>
        <v>0.47872340425531917</v>
      </c>
      <c r="O109" s="27">
        <v>45</v>
      </c>
    </row>
    <row r="110" spans="1:15" x14ac:dyDescent="0.3">
      <c r="A110" s="23">
        <v>337</v>
      </c>
      <c r="C110" s="23">
        <v>337</v>
      </c>
      <c r="D110" s="28">
        <v>128</v>
      </c>
      <c r="E110" s="17">
        <v>49</v>
      </c>
      <c r="F110" s="26">
        <v>50</v>
      </c>
      <c r="M110" s="32" t="s">
        <v>35</v>
      </c>
      <c r="N110" s="35">
        <f>(Table1[[#This Row],[Profit]]/Table1[[#This Row],[Sales]])</f>
        <v>0.390625</v>
      </c>
      <c r="O110" s="26">
        <v>50</v>
      </c>
    </row>
    <row r="111" spans="1:15" x14ac:dyDescent="0.3">
      <c r="A111" s="24">
        <v>262</v>
      </c>
      <c r="C111" s="24">
        <v>262</v>
      </c>
      <c r="D111" s="29">
        <v>129</v>
      </c>
      <c r="E111" s="18">
        <v>54</v>
      </c>
      <c r="F111" s="27">
        <v>21</v>
      </c>
      <c r="M111" s="33" t="s">
        <v>43</v>
      </c>
      <c r="N111" s="36">
        <f>(Table1[[#This Row],[Profit]]/Table1[[#This Row],[Sales]])</f>
        <v>0.16279069767441862</v>
      </c>
      <c r="O111" s="27">
        <v>21</v>
      </c>
    </row>
    <row r="112" spans="1:15" x14ac:dyDescent="0.3">
      <c r="A112" s="23">
        <v>603</v>
      </c>
      <c r="C112" s="23">
        <v>603</v>
      </c>
      <c r="D112" s="28">
        <v>120</v>
      </c>
      <c r="E112" s="17">
        <v>46</v>
      </c>
      <c r="F112" s="26">
        <v>45</v>
      </c>
      <c r="M112" s="32" t="s">
        <v>43</v>
      </c>
      <c r="N112" s="35">
        <f>(Table1[[#This Row],[Profit]]/Table1[[#This Row],[Sales]])</f>
        <v>0.375</v>
      </c>
      <c r="O112" s="26">
        <v>45</v>
      </c>
    </row>
    <row r="113" spans="1:15" x14ac:dyDescent="0.3">
      <c r="A113" s="24">
        <v>603</v>
      </c>
      <c r="C113" s="24">
        <v>603</v>
      </c>
      <c r="D113" s="29">
        <v>116</v>
      </c>
      <c r="E113" s="18">
        <v>43</v>
      </c>
      <c r="F113" s="27">
        <v>30</v>
      </c>
      <c r="M113" s="33" t="s">
        <v>45</v>
      </c>
      <c r="N113" s="36">
        <f>(Table1[[#This Row],[Profit]]/Table1[[#This Row],[Sales]])</f>
        <v>0.25862068965517243</v>
      </c>
      <c r="O113" s="27">
        <v>30</v>
      </c>
    </row>
    <row r="114" spans="1:15" x14ac:dyDescent="0.3">
      <c r="A114" s="23">
        <v>603</v>
      </c>
      <c r="C114" s="23">
        <v>603</v>
      </c>
      <c r="D114" s="28">
        <v>113</v>
      </c>
      <c r="E114" s="17">
        <v>44</v>
      </c>
      <c r="F114" s="26">
        <v>-12</v>
      </c>
      <c r="M114" s="32" t="s">
        <v>46</v>
      </c>
      <c r="N114" s="35">
        <f>(Table1[[#This Row],[Profit]]/Table1[[#This Row],[Sales]])</f>
        <v>-0.10619469026548672</v>
      </c>
      <c r="O114" s="26">
        <v>-12</v>
      </c>
    </row>
    <row r="115" spans="1:15" x14ac:dyDescent="0.3">
      <c r="A115" s="24">
        <v>318</v>
      </c>
      <c r="C115" s="24">
        <v>318</v>
      </c>
      <c r="D115" s="29">
        <v>150</v>
      </c>
      <c r="E115" s="18">
        <v>53</v>
      </c>
      <c r="F115" s="27">
        <v>73</v>
      </c>
      <c r="M115" s="33" t="s">
        <v>46</v>
      </c>
      <c r="N115" s="36">
        <f>(Table1[[#This Row],[Profit]]/Table1[[#This Row],[Sales]])</f>
        <v>0.48666666666666669</v>
      </c>
      <c r="O115" s="27">
        <v>73</v>
      </c>
    </row>
    <row r="116" spans="1:15" x14ac:dyDescent="0.3">
      <c r="A116" s="23">
        <v>206</v>
      </c>
      <c r="C116" s="23">
        <v>206</v>
      </c>
      <c r="D116" s="28">
        <v>129</v>
      </c>
      <c r="E116" s="17">
        <v>54</v>
      </c>
      <c r="F116" s="26">
        <v>19</v>
      </c>
      <c r="M116" s="32" t="s">
        <v>46</v>
      </c>
      <c r="N116" s="35">
        <f>(Table1[[#This Row],[Profit]]/Table1[[#This Row],[Sales]])</f>
        <v>0.14728682170542637</v>
      </c>
      <c r="O116" s="26">
        <v>19</v>
      </c>
    </row>
    <row r="117" spans="1:15" x14ac:dyDescent="0.3">
      <c r="A117" s="24">
        <v>580</v>
      </c>
      <c r="C117" s="24">
        <v>580</v>
      </c>
      <c r="D117" s="29">
        <v>129</v>
      </c>
      <c r="E117" s="18">
        <v>54</v>
      </c>
      <c r="F117" s="27">
        <v>19</v>
      </c>
      <c r="M117" s="33" t="s">
        <v>50</v>
      </c>
      <c r="N117" s="36">
        <f>(Table1[[#This Row],[Profit]]/Table1[[#This Row],[Sales]])</f>
        <v>0.14728682170542637</v>
      </c>
      <c r="O117" s="27">
        <v>19</v>
      </c>
    </row>
    <row r="118" spans="1:15" x14ac:dyDescent="0.3">
      <c r="A118" s="23">
        <v>435</v>
      </c>
      <c r="C118" s="23">
        <v>435</v>
      </c>
      <c r="D118" s="28">
        <v>120</v>
      </c>
      <c r="E118" s="17">
        <v>46</v>
      </c>
      <c r="F118" s="26">
        <v>45</v>
      </c>
      <c r="M118" s="32" t="s">
        <v>50</v>
      </c>
      <c r="N118" s="35">
        <f>(Table1[[#This Row],[Profit]]/Table1[[#This Row],[Sales]])</f>
        <v>0.375</v>
      </c>
      <c r="O118" s="26">
        <v>45</v>
      </c>
    </row>
    <row r="119" spans="1:15" x14ac:dyDescent="0.3">
      <c r="A119" s="24">
        <v>435</v>
      </c>
      <c r="C119" s="24">
        <v>435</v>
      </c>
      <c r="D119" s="29">
        <v>116</v>
      </c>
      <c r="E119" s="18">
        <v>43</v>
      </c>
      <c r="F119" s="27">
        <v>30</v>
      </c>
      <c r="M119" s="33" t="s">
        <v>20</v>
      </c>
      <c r="N119" s="36">
        <f>(Table1[[#This Row],[Profit]]/Table1[[#This Row],[Sales]])</f>
        <v>0.25862068965517243</v>
      </c>
      <c r="O119" s="27">
        <v>30</v>
      </c>
    </row>
    <row r="120" spans="1:15" x14ac:dyDescent="0.3">
      <c r="A120" s="23">
        <v>253</v>
      </c>
      <c r="C120" s="23">
        <v>253</v>
      </c>
      <c r="D120" s="28">
        <v>123</v>
      </c>
      <c r="E120" s="17">
        <v>47</v>
      </c>
      <c r="F120" s="26">
        <v>65</v>
      </c>
      <c r="M120" s="32" t="s">
        <v>20</v>
      </c>
      <c r="N120" s="35">
        <f>(Table1[[#This Row],[Profit]]/Table1[[#This Row],[Sales]])</f>
        <v>0.52845528455284552</v>
      </c>
      <c r="O120" s="26">
        <v>65</v>
      </c>
    </row>
    <row r="121" spans="1:15" x14ac:dyDescent="0.3">
      <c r="A121" s="24">
        <v>203</v>
      </c>
      <c r="C121" s="24">
        <v>203</v>
      </c>
      <c r="D121" s="29">
        <v>96</v>
      </c>
      <c r="E121" s="18">
        <v>36</v>
      </c>
      <c r="F121" s="27">
        <v>49</v>
      </c>
      <c r="M121" s="33" t="s">
        <v>30</v>
      </c>
      <c r="N121" s="36">
        <f>(Table1[[#This Row],[Profit]]/Table1[[#This Row],[Sales]])</f>
        <v>0.51041666666666663</v>
      </c>
      <c r="O121" s="27">
        <v>49</v>
      </c>
    </row>
    <row r="122" spans="1:15" x14ac:dyDescent="0.3">
      <c r="A122" s="23">
        <v>509</v>
      </c>
      <c r="C122" s="23">
        <v>509</v>
      </c>
      <c r="D122" s="28">
        <v>157</v>
      </c>
      <c r="E122" s="17">
        <v>61</v>
      </c>
      <c r="F122" s="26">
        <v>1</v>
      </c>
      <c r="M122" s="32" t="s">
        <v>30</v>
      </c>
      <c r="N122" s="35">
        <f>(Table1[[#This Row],[Profit]]/Table1[[#This Row],[Sales]])</f>
        <v>6.369426751592357E-3</v>
      </c>
      <c r="O122" s="26">
        <v>1</v>
      </c>
    </row>
    <row r="123" spans="1:15" x14ac:dyDescent="0.3">
      <c r="A123" s="24">
        <v>956</v>
      </c>
      <c r="C123" s="24">
        <v>956</v>
      </c>
      <c r="D123" s="29">
        <v>106</v>
      </c>
      <c r="E123" s="18">
        <v>43</v>
      </c>
      <c r="F123" s="27">
        <v>45</v>
      </c>
      <c r="M123" s="33" t="s">
        <v>39</v>
      </c>
      <c r="N123" s="36">
        <f>(Table1[[#This Row],[Profit]]/Table1[[#This Row],[Sales]])</f>
        <v>0.42452830188679247</v>
      </c>
      <c r="O123" s="27">
        <v>45</v>
      </c>
    </row>
    <row r="124" spans="1:15" x14ac:dyDescent="0.3">
      <c r="A124" s="23">
        <v>430</v>
      </c>
      <c r="C124" s="23">
        <v>430</v>
      </c>
      <c r="D124" s="28">
        <v>142</v>
      </c>
      <c r="E124" s="17">
        <v>54</v>
      </c>
      <c r="F124" s="26">
        <v>77</v>
      </c>
      <c r="M124" s="32" t="s">
        <v>35</v>
      </c>
      <c r="N124" s="35">
        <f>(Table1[[#This Row],[Profit]]/Table1[[#This Row],[Sales]])</f>
        <v>0.54225352112676062</v>
      </c>
      <c r="O124" s="26">
        <v>77</v>
      </c>
    </row>
    <row r="125" spans="1:15" x14ac:dyDescent="0.3">
      <c r="A125" s="24">
        <v>719</v>
      </c>
      <c r="C125" s="24">
        <v>719</v>
      </c>
      <c r="D125" s="29">
        <v>119</v>
      </c>
      <c r="E125" s="18">
        <v>47</v>
      </c>
      <c r="F125" s="27">
        <v>-9</v>
      </c>
      <c r="M125" s="33" t="s">
        <v>20</v>
      </c>
      <c r="N125" s="36">
        <f>(Table1[[#This Row],[Profit]]/Table1[[#This Row],[Sales]])</f>
        <v>-7.5630252100840331E-2</v>
      </c>
      <c r="O125" s="27">
        <v>-9</v>
      </c>
    </row>
    <row r="126" spans="1:15" x14ac:dyDescent="0.3">
      <c r="A126" s="23">
        <v>970</v>
      </c>
      <c r="C126" s="23">
        <v>970</v>
      </c>
      <c r="D126" s="28">
        <v>135</v>
      </c>
      <c r="E126" s="17">
        <v>54</v>
      </c>
      <c r="F126" s="26">
        <v>43</v>
      </c>
      <c r="M126" s="32" t="s">
        <v>22</v>
      </c>
      <c r="N126" s="35">
        <f>(Table1[[#This Row],[Profit]]/Table1[[#This Row],[Sales]])</f>
        <v>0.31851851851851853</v>
      </c>
      <c r="O126" s="26">
        <v>43</v>
      </c>
    </row>
    <row r="127" spans="1:15" x14ac:dyDescent="0.3">
      <c r="A127" s="24">
        <v>305</v>
      </c>
      <c r="C127" s="24">
        <v>305</v>
      </c>
      <c r="D127" s="29">
        <v>155</v>
      </c>
      <c r="E127" s="18">
        <v>65</v>
      </c>
      <c r="F127" s="27">
        <v>34</v>
      </c>
      <c r="M127" s="33" t="s">
        <v>20</v>
      </c>
      <c r="N127" s="36">
        <f>(Table1[[#This Row],[Profit]]/Table1[[#This Row],[Sales]])</f>
        <v>0.21935483870967742</v>
      </c>
      <c r="O127" s="27">
        <v>34</v>
      </c>
    </row>
    <row r="128" spans="1:15" x14ac:dyDescent="0.3">
      <c r="A128" s="23">
        <v>407</v>
      </c>
      <c r="C128" s="23">
        <v>407</v>
      </c>
      <c r="D128" s="28">
        <v>188</v>
      </c>
      <c r="E128" s="17">
        <v>80</v>
      </c>
      <c r="F128" s="26">
        <v>74</v>
      </c>
      <c r="M128" s="32" t="s">
        <v>22</v>
      </c>
      <c r="N128" s="35">
        <f>(Table1[[#This Row],[Profit]]/Table1[[#This Row],[Sales]])</f>
        <v>0.39361702127659576</v>
      </c>
      <c r="O128" s="26">
        <v>74</v>
      </c>
    </row>
    <row r="129" spans="1:15" x14ac:dyDescent="0.3">
      <c r="A129" s="24">
        <v>325</v>
      </c>
      <c r="C129" s="24">
        <v>325</v>
      </c>
      <c r="D129" s="29">
        <v>135</v>
      </c>
      <c r="E129" s="18">
        <v>54</v>
      </c>
      <c r="F129" s="27">
        <v>42</v>
      </c>
      <c r="M129" s="33" t="s">
        <v>50</v>
      </c>
      <c r="N129" s="36">
        <f>(Table1[[#This Row],[Profit]]/Table1[[#This Row],[Sales]])</f>
        <v>0.31111111111111112</v>
      </c>
      <c r="O129" s="27">
        <v>42</v>
      </c>
    </row>
    <row r="130" spans="1:15" x14ac:dyDescent="0.3">
      <c r="A130" s="23">
        <v>430</v>
      </c>
      <c r="C130" s="23">
        <v>430</v>
      </c>
      <c r="D130" s="28">
        <v>108</v>
      </c>
      <c r="E130" s="17">
        <v>41</v>
      </c>
      <c r="F130" s="26">
        <v>36</v>
      </c>
      <c r="M130" s="32" t="s">
        <v>20</v>
      </c>
      <c r="N130" s="35">
        <f>(Table1[[#This Row],[Profit]]/Table1[[#This Row],[Sales]])</f>
        <v>0.33333333333333331</v>
      </c>
      <c r="O130" s="26">
        <v>36</v>
      </c>
    </row>
    <row r="131" spans="1:15" x14ac:dyDescent="0.3">
      <c r="A131" s="24">
        <v>408</v>
      </c>
      <c r="C131" s="24">
        <v>408</v>
      </c>
      <c r="D131" s="29">
        <v>142</v>
      </c>
      <c r="E131" s="18">
        <v>54</v>
      </c>
      <c r="F131" s="27">
        <v>79</v>
      </c>
      <c r="M131" s="33" t="s">
        <v>54</v>
      </c>
      <c r="N131" s="36">
        <f>(Table1[[#This Row],[Profit]]/Table1[[#This Row],[Sales]])</f>
        <v>0.55633802816901412</v>
      </c>
      <c r="O131" s="27">
        <v>79</v>
      </c>
    </row>
    <row r="132" spans="1:15" x14ac:dyDescent="0.3">
      <c r="A132" s="23">
        <v>816</v>
      </c>
      <c r="C132" s="23">
        <v>816</v>
      </c>
      <c r="D132" s="28">
        <v>82</v>
      </c>
      <c r="E132" s="17">
        <v>31</v>
      </c>
      <c r="F132" s="26">
        <v>40</v>
      </c>
      <c r="M132" s="32" t="s">
        <v>35</v>
      </c>
      <c r="N132" s="35">
        <f>(Table1[[#This Row],[Profit]]/Table1[[#This Row],[Sales]])</f>
        <v>0.48780487804878048</v>
      </c>
      <c r="O132" s="26">
        <v>40</v>
      </c>
    </row>
    <row r="133" spans="1:15" x14ac:dyDescent="0.3">
      <c r="A133" s="24">
        <v>337</v>
      </c>
      <c r="C133" s="24">
        <v>337</v>
      </c>
      <c r="D133" s="29">
        <v>91</v>
      </c>
      <c r="E133" s="18">
        <v>34</v>
      </c>
      <c r="F133" s="27">
        <v>46</v>
      </c>
      <c r="M133" s="33" t="s">
        <v>39</v>
      </c>
      <c r="N133" s="36">
        <f>(Table1[[#This Row],[Profit]]/Table1[[#This Row],[Sales]])</f>
        <v>0.50549450549450547</v>
      </c>
      <c r="O133" s="27">
        <v>46</v>
      </c>
    </row>
    <row r="134" spans="1:15" x14ac:dyDescent="0.3">
      <c r="A134" s="23">
        <v>918</v>
      </c>
      <c r="C134" s="23">
        <v>918</v>
      </c>
      <c r="D134" s="28">
        <v>87</v>
      </c>
      <c r="E134" s="17">
        <v>33</v>
      </c>
      <c r="F134" s="26">
        <v>42</v>
      </c>
      <c r="M134" s="32" t="s">
        <v>39</v>
      </c>
      <c r="N134" s="35">
        <f>(Table1[[#This Row],[Profit]]/Table1[[#This Row],[Sales]])</f>
        <v>0.48275862068965519</v>
      </c>
      <c r="O134" s="26">
        <v>42</v>
      </c>
    </row>
    <row r="135" spans="1:15" x14ac:dyDescent="0.3">
      <c r="A135" s="24">
        <v>603</v>
      </c>
      <c r="C135" s="24">
        <v>603</v>
      </c>
      <c r="D135" s="29">
        <v>130</v>
      </c>
      <c r="E135" s="18">
        <v>48</v>
      </c>
      <c r="F135" s="27">
        <v>42</v>
      </c>
      <c r="M135" s="33" t="s">
        <v>45</v>
      </c>
      <c r="N135" s="36">
        <f>(Table1[[#This Row],[Profit]]/Table1[[#This Row],[Sales]])</f>
        <v>0.32307692307692309</v>
      </c>
      <c r="O135" s="27">
        <v>42</v>
      </c>
    </row>
    <row r="136" spans="1:15" x14ac:dyDescent="0.3">
      <c r="A136" s="23">
        <v>225</v>
      </c>
      <c r="C136" s="23">
        <v>225</v>
      </c>
      <c r="D136" s="28">
        <v>140</v>
      </c>
      <c r="E136" s="17">
        <v>55</v>
      </c>
      <c r="F136" s="26">
        <v>-4</v>
      </c>
      <c r="M136" s="32" t="s">
        <v>47</v>
      </c>
      <c r="N136" s="35">
        <f>(Table1[[#This Row],[Profit]]/Table1[[#This Row],[Sales]])</f>
        <v>-2.8571428571428571E-2</v>
      </c>
      <c r="O136" s="26">
        <v>-4</v>
      </c>
    </row>
    <row r="137" spans="1:15" x14ac:dyDescent="0.3">
      <c r="A137" s="24">
        <v>505</v>
      </c>
      <c r="C137" s="24">
        <v>505</v>
      </c>
      <c r="D137" s="29">
        <v>126</v>
      </c>
      <c r="E137" s="18">
        <v>49</v>
      </c>
      <c r="F137" s="27">
        <v>-7</v>
      </c>
      <c r="M137" s="33" t="s">
        <v>46</v>
      </c>
      <c r="N137" s="36">
        <f>(Table1[[#This Row],[Profit]]/Table1[[#This Row],[Sales]])</f>
        <v>-5.5555555555555552E-2</v>
      </c>
      <c r="O137" s="27">
        <v>-7</v>
      </c>
    </row>
    <row r="138" spans="1:15" x14ac:dyDescent="0.3">
      <c r="A138" s="23">
        <v>702</v>
      </c>
      <c r="C138" s="23">
        <v>702</v>
      </c>
      <c r="D138" s="28">
        <v>94</v>
      </c>
      <c r="E138" s="17">
        <v>39</v>
      </c>
      <c r="F138" s="26">
        <v>1</v>
      </c>
      <c r="M138" s="32" t="s">
        <v>45</v>
      </c>
      <c r="N138" s="35">
        <f>(Table1[[#This Row],[Profit]]/Table1[[#This Row],[Sales]])</f>
        <v>1.0638297872340425E-2</v>
      </c>
      <c r="O138" s="26">
        <v>1</v>
      </c>
    </row>
    <row r="139" spans="1:15" x14ac:dyDescent="0.3">
      <c r="A139" s="24">
        <v>314</v>
      </c>
      <c r="C139" s="24">
        <v>314</v>
      </c>
      <c r="D139" s="29">
        <v>126</v>
      </c>
      <c r="E139" s="18">
        <v>49</v>
      </c>
      <c r="F139" s="27">
        <v>-7</v>
      </c>
      <c r="M139" s="33" t="s">
        <v>50</v>
      </c>
      <c r="N139" s="36">
        <f>(Table1[[#This Row],[Profit]]/Table1[[#This Row],[Sales]])</f>
        <v>-5.5555555555555552E-2</v>
      </c>
      <c r="O139" s="27">
        <v>-7</v>
      </c>
    </row>
    <row r="140" spans="1:15" x14ac:dyDescent="0.3">
      <c r="A140" s="23">
        <v>920</v>
      </c>
      <c r="C140" s="23">
        <v>920</v>
      </c>
      <c r="D140" s="28">
        <v>114</v>
      </c>
      <c r="E140" s="17">
        <v>41</v>
      </c>
      <c r="F140" s="26">
        <v>45</v>
      </c>
      <c r="M140" s="32" t="s">
        <v>50</v>
      </c>
      <c r="N140" s="35">
        <f>(Table1[[#This Row],[Profit]]/Table1[[#This Row],[Sales]])</f>
        <v>0.39473684210526316</v>
      </c>
      <c r="O140" s="26">
        <v>45</v>
      </c>
    </row>
    <row r="141" spans="1:15" x14ac:dyDescent="0.3">
      <c r="A141" s="24">
        <v>417</v>
      </c>
      <c r="C141" s="24">
        <v>417</v>
      </c>
      <c r="D141" s="29">
        <v>171</v>
      </c>
      <c r="E141" s="18">
        <v>92</v>
      </c>
      <c r="F141" s="27">
        <v>24</v>
      </c>
      <c r="M141" s="33" t="s">
        <v>20</v>
      </c>
      <c r="N141" s="36">
        <f>(Table1[[#This Row],[Profit]]/Table1[[#This Row],[Sales]])</f>
        <v>0.14035087719298245</v>
      </c>
      <c r="O141" s="27">
        <v>24</v>
      </c>
    </row>
    <row r="142" spans="1:15" x14ac:dyDescent="0.3">
      <c r="A142" s="23">
        <v>860</v>
      </c>
      <c r="C142" s="23">
        <v>860</v>
      </c>
      <c r="D142" s="28">
        <v>163</v>
      </c>
      <c r="E142" s="17">
        <v>68</v>
      </c>
      <c r="F142" s="26">
        <v>40</v>
      </c>
      <c r="M142" s="32" t="s">
        <v>20</v>
      </c>
      <c r="N142" s="35">
        <f>(Table1[[#This Row],[Profit]]/Table1[[#This Row],[Sales]])</f>
        <v>0.24539877300613497</v>
      </c>
      <c r="O142" s="26">
        <v>40</v>
      </c>
    </row>
    <row r="143" spans="1:15" x14ac:dyDescent="0.3">
      <c r="A143" s="24">
        <v>203</v>
      </c>
      <c r="C143" s="24">
        <v>203</v>
      </c>
      <c r="D143" s="29">
        <v>148</v>
      </c>
      <c r="E143" s="18">
        <v>63</v>
      </c>
      <c r="F143" s="27">
        <v>53</v>
      </c>
      <c r="M143" s="33" t="s">
        <v>22</v>
      </c>
      <c r="N143" s="36">
        <f>(Table1[[#This Row],[Profit]]/Table1[[#This Row],[Sales]])</f>
        <v>0.35810810810810811</v>
      </c>
      <c r="O143" s="27">
        <v>53</v>
      </c>
    </row>
    <row r="144" spans="1:15" x14ac:dyDescent="0.3">
      <c r="A144" s="23">
        <v>435</v>
      </c>
      <c r="C144" s="23">
        <v>435</v>
      </c>
      <c r="D144" s="28">
        <v>171</v>
      </c>
      <c r="E144" s="17">
        <v>92</v>
      </c>
      <c r="F144" s="26">
        <v>25</v>
      </c>
      <c r="M144" s="32" t="s">
        <v>22</v>
      </c>
      <c r="N144" s="35">
        <f>(Table1[[#This Row],[Profit]]/Table1[[#This Row],[Sales]])</f>
        <v>0.14619883040935672</v>
      </c>
      <c r="O144" s="26">
        <v>25</v>
      </c>
    </row>
    <row r="145" spans="1:15" x14ac:dyDescent="0.3">
      <c r="A145" s="24">
        <v>262</v>
      </c>
      <c r="C145" s="24">
        <v>262</v>
      </c>
      <c r="D145" s="29">
        <v>140</v>
      </c>
      <c r="E145" s="18">
        <v>55</v>
      </c>
      <c r="F145" s="27">
        <v>-4</v>
      </c>
      <c r="M145" s="33" t="s">
        <v>54</v>
      </c>
      <c r="N145" s="36">
        <f>(Table1[[#This Row],[Profit]]/Table1[[#This Row],[Sales]])</f>
        <v>-2.8571428571428571E-2</v>
      </c>
      <c r="O145" s="27">
        <v>-4</v>
      </c>
    </row>
    <row r="146" spans="1:15" x14ac:dyDescent="0.3">
      <c r="A146" s="23">
        <v>719</v>
      </c>
      <c r="C146" s="23">
        <v>719</v>
      </c>
      <c r="D146" s="28">
        <v>90</v>
      </c>
      <c r="E146" s="17">
        <v>39</v>
      </c>
      <c r="F146" s="26">
        <v>27</v>
      </c>
      <c r="M146" s="32" t="s">
        <v>45</v>
      </c>
      <c r="N146" s="35">
        <f>(Table1[[#This Row],[Profit]]/Table1[[#This Row],[Sales]])</f>
        <v>0.3</v>
      </c>
      <c r="O146" s="26">
        <v>27</v>
      </c>
    </row>
    <row r="147" spans="1:15" x14ac:dyDescent="0.3">
      <c r="A147" s="24">
        <v>305</v>
      </c>
      <c r="C147" s="24">
        <v>305</v>
      </c>
      <c r="D147" s="29">
        <v>174</v>
      </c>
      <c r="E147" s="18">
        <v>80</v>
      </c>
      <c r="F147" s="27">
        <v>48</v>
      </c>
      <c r="M147" s="33" t="s">
        <v>22</v>
      </c>
      <c r="N147" s="36">
        <f>(Table1[[#This Row],[Profit]]/Table1[[#This Row],[Sales]])</f>
        <v>0.27586206896551724</v>
      </c>
      <c r="O147" s="27">
        <v>48</v>
      </c>
    </row>
    <row r="148" spans="1:15" x14ac:dyDescent="0.3">
      <c r="A148" s="23">
        <v>303</v>
      </c>
      <c r="C148" s="23">
        <v>303</v>
      </c>
      <c r="D148" s="28">
        <v>120</v>
      </c>
      <c r="E148" s="17">
        <v>54</v>
      </c>
      <c r="F148" s="26">
        <v>13</v>
      </c>
      <c r="M148" s="32" t="s">
        <v>27</v>
      </c>
      <c r="N148" s="35">
        <f>(Table1[[#This Row],[Profit]]/Table1[[#This Row],[Sales]])</f>
        <v>0.10833333333333334</v>
      </c>
      <c r="O148" s="26">
        <v>13</v>
      </c>
    </row>
    <row r="149" spans="1:15" x14ac:dyDescent="0.3">
      <c r="A149" s="24">
        <v>303</v>
      </c>
      <c r="C149" s="24">
        <v>303</v>
      </c>
      <c r="D149" s="29">
        <v>118</v>
      </c>
      <c r="E149" s="18">
        <v>54</v>
      </c>
      <c r="F149" s="27">
        <v>27</v>
      </c>
      <c r="M149" s="33" t="s">
        <v>54</v>
      </c>
      <c r="N149" s="36">
        <f>(Table1[[#This Row],[Profit]]/Table1[[#This Row],[Sales]])</f>
        <v>0.2288135593220339</v>
      </c>
      <c r="O149" s="27">
        <v>27</v>
      </c>
    </row>
    <row r="150" spans="1:15" x14ac:dyDescent="0.3">
      <c r="A150" s="23">
        <v>508</v>
      </c>
      <c r="C150" s="23">
        <v>508</v>
      </c>
      <c r="D150" s="28">
        <v>66</v>
      </c>
      <c r="E150" s="17">
        <v>27</v>
      </c>
      <c r="F150" s="26">
        <v>20</v>
      </c>
      <c r="M150" s="32" t="s">
        <v>27</v>
      </c>
      <c r="N150" s="35">
        <f>(Table1[[#This Row],[Profit]]/Table1[[#This Row],[Sales]])</f>
        <v>0.30303030303030304</v>
      </c>
      <c r="O150" s="26">
        <v>20</v>
      </c>
    </row>
    <row r="151" spans="1:15" x14ac:dyDescent="0.3">
      <c r="A151" s="24">
        <v>209</v>
      </c>
      <c r="C151" s="24">
        <v>209</v>
      </c>
      <c r="D151" s="29">
        <v>187</v>
      </c>
      <c r="E151" s="18">
        <v>76</v>
      </c>
      <c r="F151" s="27">
        <v>79</v>
      </c>
      <c r="M151" s="33" t="s">
        <v>54</v>
      </c>
      <c r="N151" s="36">
        <f>(Table1[[#This Row],[Profit]]/Table1[[#This Row],[Sales]])</f>
        <v>0.42245989304812837</v>
      </c>
      <c r="O151" s="27">
        <v>79</v>
      </c>
    </row>
    <row r="152" spans="1:15" x14ac:dyDescent="0.3">
      <c r="A152" s="23">
        <v>715</v>
      </c>
      <c r="C152" s="23">
        <v>715</v>
      </c>
      <c r="D152" s="28">
        <v>51</v>
      </c>
      <c r="E152" s="17">
        <v>22</v>
      </c>
      <c r="F152" s="26">
        <v>10</v>
      </c>
      <c r="M152" s="32" t="s">
        <v>35</v>
      </c>
      <c r="N152" s="35">
        <f>(Table1[[#This Row],[Profit]]/Table1[[#This Row],[Sales]])</f>
        <v>0.19607843137254902</v>
      </c>
      <c r="O152" s="26">
        <v>10</v>
      </c>
    </row>
    <row r="153" spans="1:15" x14ac:dyDescent="0.3">
      <c r="A153" s="24">
        <v>319</v>
      </c>
      <c r="C153" s="24">
        <v>319</v>
      </c>
      <c r="D153" s="29">
        <v>58</v>
      </c>
      <c r="E153" s="18">
        <v>23</v>
      </c>
      <c r="F153" s="27">
        <v>18</v>
      </c>
      <c r="M153" s="33" t="s">
        <v>46</v>
      </c>
      <c r="N153" s="36">
        <f>(Table1[[#This Row],[Profit]]/Table1[[#This Row],[Sales]])</f>
        <v>0.31034482758620691</v>
      </c>
      <c r="O153" s="27">
        <v>18</v>
      </c>
    </row>
    <row r="154" spans="1:15" x14ac:dyDescent="0.3">
      <c r="A154" s="23">
        <v>959</v>
      </c>
      <c r="C154" s="23">
        <v>959</v>
      </c>
      <c r="D154" s="28">
        <v>177</v>
      </c>
      <c r="E154" s="17">
        <v>79</v>
      </c>
      <c r="F154" s="26">
        <v>34</v>
      </c>
      <c r="M154" s="32" t="s">
        <v>20</v>
      </c>
      <c r="N154" s="35">
        <f>(Table1[[#This Row],[Profit]]/Table1[[#This Row],[Sales]])</f>
        <v>0.19209039548022599</v>
      </c>
      <c r="O154" s="26">
        <v>34</v>
      </c>
    </row>
    <row r="155" spans="1:15" x14ac:dyDescent="0.3">
      <c r="A155" s="24">
        <v>860</v>
      </c>
      <c r="C155" s="24">
        <v>860</v>
      </c>
      <c r="D155" s="29">
        <v>142</v>
      </c>
      <c r="E155" s="18">
        <v>65</v>
      </c>
      <c r="F155" s="27">
        <v>35</v>
      </c>
      <c r="M155" s="33" t="s">
        <v>22</v>
      </c>
      <c r="N155" s="36">
        <f>(Table1[[#This Row],[Profit]]/Table1[[#This Row],[Sales]])</f>
        <v>0.24647887323943662</v>
      </c>
      <c r="O155" s="27">
        <v>35</v>
      </c>
    </row>
    <row r="156" spans="1:15" x14ac:dyDescent="0.3">
      <c r="A156" s="23">
        <v>262</v>
      </c>
      <c r="C156" s="23">
        <v>262</v>
      </c>
      <c r="D156" s="28">
        <v>113</v>
      </c>
      <c r="E156" s="17">
        <v>46</v>
      </c>
      <c r="F156" s="26">
        <v>30</v>
      </c>
      <c r="M156" s="32" t="s">
        <v>27</v>
      </c>
      <c r="N156" s="35">
        <f>(Table1[[#This Row],[Profit]]/Table1[[#This Row],[Sales]])</f>
        <v>0.26548672566371684</v>
      </c>
      <c r="O156" s="26">
        <v>30</v>
      </c>
    </row>
    <row r="157" spans="1:15" x14ac:dyDescent="0.3">
      <c r="A157" s="24">
        <v>715</v>
      </c>
      <c r="C157" s="24">
        <v>715</v>
      </c>
      <c r="D157" s="29">
        <v>144</v>
      </c>
      <c r="E157" s="18">
        <v>60</v>
      </c>
      <c r="F157" s="27">
        <v>0</v>
      </c>
      <c r="M157" s="33" t="s">
        <v>54</v>
      </c>
      <c r="N157" s="36">
        <f>(Table1[[#This Row],[Profit]]/Table1[[#This Row],[Sales]])</f>
        <v>0</v>
      </c>
      <c r="O157" s="27">
        <v>0</v>
      </c>
    </row>
    <row r="158" spans="1:15" x14ac:dyDescent="0.3">
      <c r="A158" s="23">
        <v>206</v>
      </c>
      <c r="C158" s="23">
        <v>206</v>
      </c>
      <c r="D158" s="28">
        <v>159</v>
      </c>
      <c r="E158" s="17">
        <v>60</v>
      </c>
      <c r="F158" s="26">
        <v>57</v>
      </c>
      <c r="M158" s="32" t="s">
        <v>27</v>
      </c>
      <c r="N158" s="35">
        <f>(Table1[[#This Row],[Profit]]/Table1[[#This Row],[Sales]])</f>
        <v>0.35849056603773582</v>
      </c>
      <c r="O158" s="26">
        <v>57</v>
      </c>
    </row>
    <row r="159" spans="1:15" x14ac:dyDescent="0.3">
      <c r="A159" s="24">
        <v>773</v>
      </c>
      <c r="C159" s="24">
        <v>773</v>
      </c>
      <c r="D159" s="29">
        <v>92</v>
      </c>
      <c r="E159" s="18">
        <v>40</v>
      </c>
      <c r="F159" s="27">
        <v>27</v>
      </c>
      <c r="M159" s="33" t="s">
        <v>20</v>
      </c>
      <c r="N159" s="36">
        <f>(Table1[[#This Row],[Profit]]/Table1[[#This Row],[Sales]])</f>
        <v>0.29347826086956524</v>
      </c>
      <c r="O159" s="27">
        <v>27</v>
      </c>
    </row>
    <row r="160" spans="1:15" x14ac:dyDescent="0.3">
      <c r="A160" s="23">
        <v>614</v>
      </c>
      <c r="C160" s="23">
        <v>614</v>
      </c>
      <c r="D160" s="28">
        <v>88</v>
      </c>
      <c r="E160" s="17">
        <v>36</v>
      </c>
      <c r="F160" s="26">
        <v>30</v>
      </c>
      <c r="M160" s="32" t="s">
        <v>20</v>
      </c>
      <c r="N160" s="35">
        <f>(Table1[[#This Row],[Profit]]/Table1[[#This Row],[Sales]])</f>
        <v>0.34090909090909088</v>
      </c>
      <c r="O160" s="26">
        <v>30</v>
      </c>
    </row>
    <row r="161" spans="1:15" x14ac:dyDescent="0.3">
      <c r="A161" s="24">
        <v>617</v>
      </c>
      <c r="C161" s="24">
        <v>617</v>
      </c>
      <c r="D161" s="29">
        <v>124</v>
      </c>
      <c r="E161" s="18">
        <v>55</v>
      </c>
      <c r="F161" s="27">
        <v>15</v>
      </c>
      <c r="M161" s="33" t="s">
        <v>20</v>
      </c>
      <c r="N161" s="36">
        <f>(Table1[[#This Row],[Profit]]/Table1[[#This Row],[Sales]])</f>
        <v>0.12096774193548387</v>
      </c>
      <c r="O161" s="27">
        <v>15</v>
      </c>
    </row>
    <row r="162" spans="1:15" x14ac:dyDescent="0.3">
      <c r="A162" s="23">
        <v>707</v>
      </c>
      <c r="C162" s="23">
        <v>707</v>
      </c>
      <c r="D162" s="28">
        <v>92</v>
      </c>
      <c r="E162" s="17">
        <v>40</v>
      </c>
      <c r="F162" s="26">
        <v>27</v>
      </c>
      <c r="M162" s="32" t="s">
        <v>22</v>
      </c>
      <c r="N162" s="35">
        <f>(Table1[[#This Row],[Profit]]/Table1[[#This Row],[Sales]])</f>
        <v>0.29347826086956524</v>
      </c>
      <c r="O162" s="26">
        <v>27</v>
      </c>
    </row>
    <row r="163" spans="1:15" x14ac:dyDescent="0.3">
      <c r="A163" s="24">
        <v>352</v>
      </c>
      <c r="C163" s="24">
        <v>352</v>
      </c>
      <c r="D163" s="29">
        <v>70</v>
      </c>
      <c r="E163" s="18">
        <v>28</v>
      </c>
      <c r="F163" s="27">
        <v>23</v>
      </c>
      <c r="M163" s="33" t="s">
        <v>27</v>
      </c>
      <c r="N163" s="36">
        <f>(Table1[[#This Row],[Profit]]/Table1[[#This Row],[Sales]])</f>
        <v>0.32857142857142857</v>
      </c>
      <c r="O163" s="27">
        <v>23</v>
      </c>
    </row>
    <row r="164" spans="1:15" x14ac:dyDescent="0.3">
      <c r="A164" s="23">
        <v>561</v>
      </c>
      <c r="C164" s="23">
        <v>561</v>
      </c>
      <c r="D164" s="28">
        <v>78</v>
      </c>
      <c r="E164" s="17">
        <v>31</v>
      </c>
      <c r="F164" s="26">
        <v>28</v>
      </c>
      <c r="M164" s="32" t="s">
        <v>30</v>
      </c>
      <c r="N164" s="35">
        <f>(Table1[[#This Row],[Profit]]/Table1[[#This Row],[Sales]])</f>
        <v>0.35897435897435898</v>
      </c>
      <c r="O164" s="26">
        <v>28</v>
      </c>
    </row>
    <row r="165" spans="1:15" x14ac:dyDescent="0.3">
      <c r="A165" s="24">
        <v>351</v>
      </c>
      <c r="C165" s="24">
        <v>351</v>
      </c>
      <c r="D165" s="29">
        <v>80</v>
      </c>
      <c r="E165" s="18">
        <v>32</v>
      </c>
      <c r="F165" s="27">
        <v>29</v>
      </c>
      <c r="M165" s="33" t="s">
        <v>30</v>
      </c>
      <c r="N165" s="36">
        <f>(Table1[[#This Row],[Profit]]/Table1[[#This Row],[Sales]])</f>
        <v>0.36249999999999999</v>
      </c>
      <c r="O165" s="27">
        <v>29</v>
      </c>
    </row>
    <row r="166" spans="1:15" x14ac:dyDescent="0.3">
      <c r="A166" s="23">
        <v>650</v>
      </c>
      <c r="C166" s="23">
        <v>650</v>
      </c>
      <c r="D166" s="28">
        <v>123</v>
      </c>
      <c r="E166" s="17">
        <v>50</v>
      </c>
      <c r="F166" s="26">
        <v>47</v>
      </c>
      <c r="M166" s="32" t="s">
        <v>54</v>
      </c>
      <c r="N166" s="35">
        <f>(Table1[[#This Row],[Profit]]/Table1[[#This Row],[Sales]])</f>
        <v>0.38211382113821141</v>
      </c>
      <c r="O166" s="26">
        <v>47</v>
      </c>
    </row>
    <row r="167" spans="1:15" x14ac:dyDescent="0.3">
      <c r="A167" s="24">
        <v>712</v>
      </c>
      <c r="C167" s="24">
        <v>712</v>
      </c>
      <c r="D167" s="29">
        <v>43</v>
      </c>
      <c r="E167" s="18">
        <v>0</v>
      </c>
      <c r="F167" s="27">
        <v>31</v>
      </c>
      <c r="M167" s="33" t="s">
        <v>35</v>
      </c>
      <c r="N167" s="36">
        <f>(Table1[[#This Row],[Profit]]/Table1[[#This Row],[Sales]])</f>
        <v>0.72093023255813948</v>
      </c>
      <c r="O167" s="27">
        <v>31</v>
      </c>
    </row>
    <row r="168" spans="1:15" x14ac:dyDescent="0.3">
      <c r="A168" s="23">
        <v>505</v>
      </c>
      <c r="C168" s="23">
        <v>505</v>
      </c>
      <c r="D168" s="28">
        <v>122</v>
      </c>
      <c r="E168" s="17">
        <v>82</v>
      </c>
      <c r="F168" s="26">
        <v>-8</v>
      </c>
      <c r="M168" s="32" t="s">
        <v>39</v>
      </c>
      <c r="N168" s="35">
        <f>(Table1[[#This Row],[Profit]]/Table1[[#This Row],[Sales]])</f>
        <v>-6.5573770491803282E-2</v>
      </c>
      <c r="O168" s="26">
        <v>-8</v>
      </c>
    </row>
    <row r="169" spans="1:15" x14ac:dyDescent="0.3">
      <c r="A169" s="24">
        <v>515</v>
      </c>
      <c r="C169" s="24">
        <v>515</v>
      </c>
      <c r="D169" s="29">
        <v>56</v>
      </c>
      <c r="E169" s="18">
        <v>22</v>
      </c>
      <c r="F169" s="27">
        <v>16</v>
      </c>
      <c r="M169" s="33" t="s">
        <v>46</v>
      </c>
      <c r="N169" s="36">
        <f>(Table1[[#This Row],[Profit]]/Table1[[#This Row],[Sales]])</f>
        <v>0.2857142857142857</v>
      </c>
      <c r="O169" s="27">
        <v>16</v>
      </c>
    </row>
    <row r="170" spans="1:15" x14ac:dyDescent="0.3">
      <c r="A170" s="23">
        <v>505</v>
      </c>
      <c r="C170" s="23">
        <v>505</v>
      </c>
      <c r="D170" s="28">
        <v>106</v>
      </c>
      <c r="E170" s="17">
        <v>44</v>
      </c>
      <c r="F170" s="26">
        <v>-7</v>
      </c>
      <c r="M170" s="32" t="s">
        <v>46</v>
      </c>
      <c r="N170" s="35">
        <f>(Table1[[#This Row],[Profit]]/Table1[[#This Row],[Sales]])</f>
        <v>-6.6037735849056603E-2</v>
      </c>
      <c r="O170" s="26">
        <v>-7</v>
      </c>
    </row>
    <row r="171" spans="1:15" x14ac:dyDescent="0.3">
      <c r="A171" s="24">
        <v>775</v>
      </c>
      <c r="C171" s="24">
        <v>775</v>
      </c>
      <c r="D171" s="29">
        <v>74</v>
      </c>
      <c r="E171" s="18">
        <v>33</v>
      </c>
      <c r="F171" s="27">
        <v>-4</v>
      </c>
      <c r="M171" s="33" t="s">
        <v>45</v>
      </c>
      <c r="N171" s="36">
        <f>(Table1[[#This Row],[Profit]]/Table1[[#This Row],[Sales]])</f>
        <v>-5.4054054054054057E-2</v>
      </c>
      <c r="O171" s="27">
        <v>-4</v>
      </c>
    </row>
    <row r="172" spans="1:15" x14ac:dyDescent="0.3">
      <c r="A172" s="23">
        <v>573</v>
      </c>
      <c r="C172" s="23">
        <v>573</v>
      </c>
      <c r="D172" s="28">
        <v>106</v>
      </c>
      <c r="E172" s="17">
        <v>44</v>
      </c>
      <c r="F172" s="26">
        <v>-8</v>
      </c>
      <c r="M172" s="32" t="s">
        <v>50</v>
      </c>
      <c r="N172" s="35">
        <f>(Table1[[#This Row],[Profit]]/Table1[[#This Row],[Sales]])</f>
        <v>-7.5471698113207544E-2</v>
      </c>
      <c r="O172" s="26">
        <v>-8</v>
      </c>
    </row>
    <row r="173" spans="1:15" x14ac:dyDescent="0.3">
      <c r="A173" s="24">
        <v>262</v>
      </c>
      <c r="C173" s="24">
        <v>262</v>
      </c>
      <c r="D173" s="29">
        <v>78</v>
      </c>
      <c r="E173" s="18">
        <v>31</v>
      </c>
      <c r="F173" s="27">
        <v>27</v>
      </c>
      <c r="M173" s="33" t="s">
        <v>20</v>
      </c>
      <c r="N173" s="36">
        <f>(Table1[[#This Row],[Profit]]/Table1[[#This Row],[Sales]])</f>
        <v>0.34615384615384615</v>
      </c>
      <c r="O173" s="27">
        <v>27</v>
      </c>
    </row>
    <row r="174" spans="1:15" x14ac:dyDescent="0.3">
      <c r="A174" s="23">
        <v>475</v>
      </c>
      <c r="C174" s="23">
        <v>475</v>
      </c>
      <c r="D174" s="28">
        <v>150</v>
      </c>
      <c r="E174" s="17">
        <v>69</v>
      </c>
      <c r="F174" s="26">
        <v>38</v>
      </c>
      <c r="M174" s="32" t="s">
        <v>22</v>
      </c>
      <c r="N174" s="35">
        <f>(Table1[[#This Row],[Profit]]/Table1[[#This Row],[Sales]])</f>
        <v>0.25333333333333335</v>
      </c>
      <c r="O174" s="26">
        <v>38</v>
      </c>
    </row>
    <row r="175" spans="1:15" x14ac:dyDescent="0.3">
      <c r="A175" s="24">
        <v>262</v>
      </c>
      <c r="C175" s="24">
        <v>262</v>
      </c>
      <c r="D175" s="29">
        <v>120</v>
      </c>
      <c r="E175" s="18">
        <v>49</v>
      </c>
      <c r="F175" s="27">
        <v>33</v>
      </c>
      <c r="M175" s="33" t="s">
        <v>27</v>
      </c>
      <c r="N175" s="36">
        <f>(Table1[[#This Row],[Profit]]/Table1[[#This Row],[Sales]])</f>
        <v>0.27500000000000002</v>
      </c>
      <c r="O175" s="27">
        <v>33</v>
      </c>
    </row>
    <row r="176" spans="1:15" x14ac:dyDescent="0.3">
      <c r="A176" s="23">
        <v>206</v>
      </c>
      <c r="C176" s="23">
        <v>206</v>
      </c>
      <c r="D176" s="28">
        <v>120</v>
      </c>
      <c r="E176" s="17">
        <v>49</v>
      </c>
      <c r="F176" s="26">
        <v>34</v>
      </c>
      <c r="M176" s="32" t="s">
        <v>54</v>
      </c>
      <c r="N176" s="35">
        <f>(Table1[[#This Row],[Profit]]/Table1[[#This Row],[Sales]])</f>
        <v>0.28333333333333333</v>
      </c>
      <c r="O176" s="26">
        <v>34</v>
      </c>
    </row>
    <row r="177" spans="1:15" x14ac:dyDescent="0.3">
      <c r="A177" s="24">
        <v>970</v>
      </c>
      <c r="C177" s="24">
        <v>970</v>
      </c>
      <c r="D177" s="29">
        <v>99</v>
      </c>
      <c r="E177" s="18">
        <v>43</v>
      </c>
      <c r="F177" s="27">
        <v>29</v>
      </c>
      <c r="M177" s="33" t="s">
        <v>45</v>
      </c>
      <c r="N177" s="36">
        <f>(Table1[[#This Row],[Profit]]/Table1[[#This Row],[Sales]])</f>
        <v>0.29292929292929293</v>
      </c>
      <c r="O177" s="27">
        <v>29</v>
      </c>
    </row>
    <row r="178" spans="1:15" x14ac:dyDescent="0.3">
      <c r="A178" s="23">
        <v>614</v>
      </c>
      <c r="C178" s="23">
        <v>614</v>
      </c>
      <c r="D178" s="28">
        <v>101</v>
      </c>
      <c r="E178" s="17">
        <v>41</v>
      </c>
      <c r="F178" s="26">
        <v>24</v>
      </c>
      <c r="M178" s="32" t="s">
        <v>45</v>
      </c>
      <c r="N178" s="35">
        <f>(Table1[[#This Row],[Profit]]/Table1[[#This Row],[Sales]])</f>
        <v>0.23762376237623761</v>
      </c>
      <c r="O178" s="26">
        <v>24</v>
      </c>
    </row>
    <row r="179" spans="1:15" x14ac:dyDescent="0.3">
      <c r="A179" s="24">
        <v>339</v>
      </c>
      <c r="C179" s="24">
        <v>339</v>
      </c>
      <c r="D179" s="29">
        <v>99</v>
      </c>
      <c r="E179" s="18">
        <v>47</v>
      </c>
      <c r="F179" s="27">
        <v>-20</v>
      </c>
      <c r="M179" s="33" t="s">
        <v>46</v>
      </c>
      <c r="N179" s="36">
        <f>(Table1[[#This Row],[Profit]]/Table1[[#This Row],[Sales]])</f>
        <v>-0.20202020202020202</v>
      </c>
      <c r="O179" s="27">
        <v>-20</v>
      </c>
    </row>
    <row r="180" spans="1:15" x14ac:dyDescent="0.3">
      <c r="A180" s="23">
        <v>773</v>
      </c>
      <c r="C180" s="23">
        <v>773</v>
      </c>
      <c r="D180" s="28">
        <v>99</v>
      </c>
      <c r="E180" s="17">
        <v>43</v>
      </c>
      <c r="F180" s="26">
        <v>29</v>
      </c>
      <c r="M180" s="32" t="s">
        <v>20</v>
      </c>
      <c r="N180" s="35">
        <f>(Table1[[#This Row],[Profit]]/Table1[[#This Row],[Sales]])</f>
        <v>0.29292929292929293</v>
      </c>
      <c r="O180" s="26">
        <v>29</v>
      </c>
    </row>
    <row r="181" spans="1:15" x14ac:dyDescent="0.3">
      <c r="A181" s="24">
        <v>805</v>
      </c>
      <c r="C181" s="24">
        <v>805</v>
      </c>
      <c r="D181" s="29">
        <v>99</v>
      </c>
      <c r="E181" s="18">
        <v>43</v>
      </c>
      <c r="F181" s="27">
        <v>29</v>
      </c>
      <c r="M181" s="33" t="s">
        <v>22</v>
      </c>
      <c r="N181" s="36">
        <f>(Table1[[#This Row],[Profit]]/Table1[[#This Row],[Sales]])</f>
        <v>0.29292929292929293</v>
      </c>
      <c r="O181" s="27">
        <v>29</v>
      </c>
    </row>
    <row r="182" spans="1:15" x14ac:dyDescent="0.3">
      <c r="A182" s="23">
        <v>303</v>
      </c>
      <c r="C182" s="23">
        <v>303</v>
      </c>
      <c r="D182" s="28">
        <v>103</v>
      </c>
      <c r="E182" s="17">
        <v>46</v>
      </c>
      <c r="F182" s="26">
        <v>6</v>
      </c>
      <c r="M182" s="32" t="s">
        <v>27</v>
      </c>
      <c r="N182" s="35">
        <f>(Table1[[#This Row],[Profit]]/Table1[[#This Row],[Sales]])</f>
        <v>5.8252427184466021E-2</v>
      </c>
      <c r="O182" s="26">
        <v>6</v>
      </c>
    </row>
    <row r="183" spans="1:15" x14ac:dyDescent="0.3">
      <c r="A183" s="24">
        <v>303</v>
      </c>
      <c r="C183" s="24">
        <v>303</v>
      </c>
      <c r="D183" s="29">
        <v>116</v>
      </c>
      <c r="E183" s="18">
        <v>53</v>
      </c>
      <c r="F183" s="27">
        <v>26</v>
      </c>
      <c r="M183" s="33" t="s">
        <v>54</v>
      </c>
      <c r="N183" s="36">
        <f>(Table1[[#This Row],[Profit]]/Table1[[#This Row],[Sales]])</f>
        <v>0.22413793103448276</v>
      </c>
      <c r="O183" s="27">
        <v>26</v>
      </c>
    </row>
    <row r="184" spans="1:15" x14ac:dyDescent="0.3">
      <c r="A184" s="23">
        <v>617</v>
      </c>
      <c r="C184" s="23">
        <v>617</v>
      </c>
      <c r="D184" s="28">
        <v>82</v>
      </c>
      <c r="E184" s="17">
        <v>33</v>
      </c>
      <c r="F184" s="26">
        <v>29</v>
      </c>
      <c r="M184" s="32" t="s">
        <v>27</v>
      </c>
      <c r="N184" s="35">
        <f>(Table1[[#This Row],[Profit]]/Table1[[#This Row],[Sales]])</f>
        <v>0.35365853658536583</v>
      </c>
      <c r="O184" s="26">
        <v>29</v>
      </c>
    </row>
    <row r="185" spans="1:15" x14ac:dyDescent="0.3">
      <c r="A185" s="24">
        <v>863</v>
      </c>
      <c r="C185" s="24">
        <v>863</v>
      </c>
      <c r="D185" s="29">
        <v>85</v>
      </c>
      <c r="E185" s="18">
        <v>34</v>
      </c>
      <c r="F185" s="27">
        <v>30</v>
      </c>
      <c r="M185" s="33" t="s">
        <v>30</v>
      </c>
      <c r="N185" s="36">
        <f>(Table1[[#This Row],[Profit]]/Table1[[#This Row],[Sales]])</f>
        <v>0.35294117647058826</v>
      </c>
      <c r="O185" s="27">
        <v>30</v>
      </c>
    </row>
    <row r="186" spans="1:15" x14ac:dyDescent="0.3">
      <c r="A186" s="23">
        <v>641</v>
      </c>
      <c r="C186" s="23">
        <v>641</v>
      </c>
      <c r="D186" s="28">
        <v>43</v>
      </c>
      <c r="E186" s="17">
        <v>0</v>
      </c>
      <c r="F186" s="26">
        <v>32</v>
      </c>
      <c r="M186" s="32" t="s">
        <v>35</v>
      </c>
      <c r="N186" s="35">
        <f>(Table1[[#This Row],[Profit]]/Table1[[#This Row],[Sales]])</f>
        <v>0.7441860465116279</v>
      </c>
      <c r="O186" s="26">
        <v>32</v>
      </c>
    </row>
    <row r="187" spans="1:15" x14ac:dyDescent="0.3">
      <c r="A187" s="24">
        <v>225</v>
      </c>
      <c r="C187" s="24">
        <v>225</v>
      </c>
      <c r="D187" s="29">
        <v>106</v>
      </c>
      <c r="E187" s="18">
        <v>43</v>
      </c>
      <c r="F187" s="27">
        <v>27</v>
      </c>
      <c r="M187" s="33" t="s">
        <v>35</v>
      </c>
      <c r="N187" s="36">
        <f>(Table1[[#This Row],[Profit]]/Table1[[#This Row],[Sales]])</f>
        <v>0.25471698113207547</v>
      </c>
      <c r="O187" s="27">
        <v>27</v>
      </c>
    </row>
    <row r="188" spans="1:15" x14ac:dyDescent="0.3">
      <c r="A188" s="23">
        <v>702</v>
      </c>
      <c r="C188" s="23">
        <v>702</v>
      </c>
      <c r="D188" s="28">
        <v>69</v>
      </c>
      <c r="E188" s="17">
        <v>31</v>
      </c>
      <c r="F188" s="26">
        <v>8</v>
      </c>
      <c r="M188" s="32" t="s">
        <v>39</v>
      </c>
      <c r="N188" s="35">
        <f>(Table1[[#This Row],[Profit]]/Table1[[#This Row],[Sales]])</f>
        <v>0.11594202898550725</v>
      </c>
      <c r="O188" s="26">
        <v>8</v>
      </c>
    </row>
    <row r="189" spans="1:15" x14ac:dyDescent="0.3">
      <c r="A189" s="24">
        <v>515</v>
      </c>
      <c r="C189" s="24">
        <v>515</v>
      </c>
      <c r="D189" s="29">
        <v>58</v>
      </c>
      <c r="E189" s="18">
        <v>23</v>
      </c>
      <c r="F189" s="27">
        <v>17</v>
      </c>
      <c r="M189" s="33" t="s">
        <v>46</v>
      </c>
      <c r="N189" s="36">
        <f>(Table1[[#This Row],[Profit]]/Table1[[#This Row],[Sales]])</f>
        <v>0.29310344827586204</v>
      </c>
      <c r="O189" s="27">
        <v>17</v>
      </c>
    </row>
    <row r="190" spans="1:15" x14ac:dyDescent="0.3">
      <c r="A190" s="23">
        <v>985</v>
      </c>
      <c r="C190" s="23">
        <v>985</v>
      </c>
      <c r="D190" s="28">
        <v>107</v>
      </c>
      <c r="E190" s="17">
        <v>41</v>
      </c>
      <c r="F190" s="26">
        <v>31</v>
      </c>
      <c r="M190" s="32" t="s">
        <v>46</v>
      </c>
      <c r="N190" s="35">
        <f>(Table1[[#This Row],[Profit]]/Table1[[#This Row],[Sales]])</f>
        <v>0.28971962616822428</v>
      </c>
      <c r="O190" s="26">
        <v>31</v>
      </c>
    </row>
    <row r="191" spans="1:15" x14ac:dyDescent="0.3">
      <c r="A191" s="24">
        <v>971</v>
      </c>
      <c r="C191" s="24">
        <v>971</v>
      </c>
      <c r="D191" s="29">
        <v>103</v>
      </c>
      <c r="E191" s="18">
        <v>46</v>
      </c>
      <c r="F191" s="27">
        <v>6</v>
      </c>
      <c r="M191" s="33" t="s">
        <v>47</v>
      </c>
      <c r="N191" s="36">
        <f>(Table1[[#This Row],[Profit]]/Table1[[#This Row],[Sales]])</f>
        <v>5.8252427184466021E-2</v>
      </c>
      <c r="O191" s="27">
        <v>6</v>
      </c>
    </row>
    <row r="192" spans="1:15" x14ac:dyDescent="0.3">
      <c r="A192" s="23">
        <v>262</v>
      </c>
      <c r="C192" s="23">
        <v>262</v>
      </c>
      <c r="D192" s="28">
        <v>106</v>
      </c>
      <c r="E192" s="17">
        <v>43</v>
      </c>
      <c r="F192" s="26">
        <v>28</v>
      </c>
      <c r="M192" s="32" t="s">
        <v>27</v>
      </c>
      <c r="N192" s="35">
        <f>(Table1[[#This Row],[Profit]]/Table1[[#This Row],[Sales]])</f>
        <v>0.26415094339622641</v>
      </c>
      <c r="O192" s="26">
        <v>28</v>
      </c>
    </row>
    <row r="193" spans="1:15" x14ac:dyDescent="0.3">
      <c r="A193" s="24">
        <v>959</v>
      </c>
      <c r="C193" s="24">
        <v>959</v>
      </c>
      <c r="D193" s="29">
        <v>82</v>
      </c>
      <c r="E193" s="18">
        <v>33</v>
      </c>
      <c r="F193" s="27">
        <v>28</v>
      </c>
      <c r="M193" s="33" t="s">
        <v>30</v>
      </c>
      <c r="N193" s="36">
        <f>(Table1[[#This Row],[Profit]]/Table1[[#This Row],[Sales]])</f>
        <v>0.34146341463414637</v>
      </c>
      <c r="O193" s="27">
        <v>28</v>
      </c>
    </row>
    <row r="194" spans="1:15" x14ac:dyDescent="0.3">
      <c r="A194" s="23">
        <v>435</v>
      </c>
      <c r="C194" s="23">
        <v>435</v>
      </c>
      <c r="D194" s="28">
        <v>118</v>
      </c>
      <c r="E194" s="17">
        <v>49</v>
      </c>
      <c r="F194" s="26">
        <v>-4</v>
      </c>
      <c r="M194" s="32" t="s">
        <v>27</v>
      </c>
      <c r="N194" s="35">
        <f>(Table1[[#This Row],[Profit]]/Table1[[#This Row],[Sales]])</f>
        <v>-3.3898305084745763E-2</v>
      </c>
      <c r="O194" s="26">
        <v>-4</v>
      </c>
    </row>
    <row r="195" spans="1:15" x14ac:dyDescent="0.3">
      <c r="A195" s="24">
        <v>360</v>
      </c>
      <c r="C195" s="24">
        <v>360</v>
      </c>
      <c r="D195" s="29">
        <v>131</v>
      </c>
      <c r="E195" s="18">
        <v>55</v>
      </c>
      <c r="F195" s="27">
        <v>-3</v>
      </c>
      <c r="M195" s="33" t="s">
        <v>30</v>
      </c>
      <c r="N195" s="36">
        <f>(Table1[[#This Row],[Profit]]/Table1[[#This Row],[Sales]])</f>
        <v>-2.2900763358778626E-2</v>
      </c>
      <c r="O195" s="27">
        <v>-3</v>
      </c>
    </row>
    <row r="196" spans="1:15" x14ac:dyDescent="0.3">
      <c r="A196" s="23">
        <v>303</v>
      </c>
      <c r="C196" s="23">
        <v>303</v>
      </c>
      <c r="D196" s="28">
        <v>96</v>
      </c>
      <c r="E196" s="17">
        <v>39</v>
      </c>
      <c r="F196" s="26">
        <v>40</v>
      </c>
      <c r="M196" s="32" t="s">
        <v>45</v>
      </c>
      <c r="N196" s="35">
        <f>(Table1[[#This Row],[Profit]]/Table1[[#This Row],[Sales]])</f>
        <v>0.41666666666666669</v>
      </c>
      <c r="O196" s="26">
        <v>40</v>
      </c>
    </row>
    <row r="197" spans="1:15" x14ac:dyDescent="0.3">
      <c r="A197" s="24">
        <v>904</v>
      </c>
      <c r="C197" s="24">
        <v>904</v>
      </c>
      <c r="D197" s="29">
        <v>185</v>
      </c>
      <c r="E197" s="18">
        <v>80</v>
      </c>
      <c r="F197" s="27">
        <v>71</v>
      </c>
      <c r="M197" s="33" t="s">
        <v>22</v>
      </c>
      <c r="N197" s="36">
        <f>(Table1[[#This Row],[Profit]]/Table1[[#This Row],[Sales]])</f>
        <v>0.38378378378378381</v>
      </c>
      <c r="O197" s="27">
        <v>71</v>
      </c>
    </row>
    <row r="198" spans="1:15" x14ac:dyDescent="0.3">
      <c r="A198" s="23">
        <v>720</v>
      </c>
      <c r="C198" s="23">
        <v>720</v>
      </c>
      <c r="D198" s="28">
        <v>128</v>
      </c>
      <c r="E198" s="17">
        <v>54</v>
      </c>
      <c r="F198" s="26">
        <v>19</v>
      </c>
      <c r="M198" s="32" t="s">
        <v>27</v>
      </c>
      <c r="N198" s="35">
        <f>(Table1[[#This Row],[Profit]]/Table1[[#This Row],[Sales]])</f>
        <v>0.1484375</v>
      </c>
      <c r="O198" s="26">
        <v>19</v>
      </c>
    </row>
    <row r="199" spans="1:15" x14ac:dyDescent="0.3">
      <c r="A199" s="24">
        <v>970</v>
      </c>
      <c r="C199" s="24">
        <v>970</v>
      </c>
      <c r="D199" s="29">
        <v>126</v>
      </c>
      <c r="E199" s="18">
        <v>54</v>
      </c>
      <c r="F199" s="27">
        <v>40</v>
      </c>
      <c r="M199" s="33" t="s">
        <v>54</v>
      </c>
      <c r="N199" s="36">
        <f>(Table1[[#This Row],[Profit]]/Table1[[#This Row],[Sales]])</f>
        <v>0.31746031746031744</v>
      </c>
      <c r="O199" s="27">
        <v>40</v>
      </c>
    </row>
    <row r="200" spans="1:15" x14ac:dyDescent="0.3">
      <c r="A200" s="23">
        <v>978</v>
      </c>
      <c r="C200" s="23">
        <v>978</v>
      </c>
      <c r="D200" s="28">
        <v>70</v>
      </c>
      <c r="E200" s="17">
        <v>27</v>
      </c>
      <c r="F200" s="26">
        <v>30</v>
      </c>
      <c r="M200" s="32" t="s">
        <v>27</v>
      </c>
      <c r="N200" s="35">
        <f>(Table1[[#This Row],[Profit]]/Table1[[#This Row],[Sales]])</f>
        <v>0.42857142857142855</v>
      </c>
      <c r="O200" s="26">
        <v>30</v>
      </c>
    </row>
    <row r="201" spans="1:15" x14ac:dyDescent="0.3">
      <c r="A201" s="24">
        <v>626</v>
      </c>
      <c r="C201" s="24">
        <v>626</v>
      </c>
      <c r="D201" s="29">
        <v>199</v>
      </c>
      <c r="E201" s="18">
        <v>76</v>
      </c>
      <c r="F201" s="27">
        <v>117</v>
      </c>
      <c r="M201" s="33" t="s">
        <v>54</v>
      </c>
      <c r="N201" s="36">
        <f>(Table1[[#This Row],[Profit]]/Table1[[#This Row],[Sales]])</f>
        <v>0.5879396984924623</v>
      </c>
      <c r="O201" s="27">
        <v>117</v>
      </c>
    </row>
    <row r="202" spans="1:15" x14ac:dyDescent="0.3">
      <c r="A202" s="23">
        <v>262</v>
      </c>
      <c r="C202" s="23">
        <v>262</v>
      </c>
      <c r="D202" s="28">
        <v>54</v>
      </c>
      <c r="E202" s="17">
        <v>22</v>
      </c>
      <c r="F202" s="26">
        <v>15</v>
      </c>
      <c r="M202" s="32" t="s">
        <v>35</v>
      </c>
      <c r="N202" s="35">
        <f>(Table1[[#This Row],[Profit]]/Table1[[#This Row],[Sales]])</f>
        <v>0.27777777777777779</v>
      </c>
      <c r="O202" s="26">
        <v>15</v>
      </c>
    </row>
    <row r="203" spans="1:15" x14ac:dyDescent="0.3">
      <c r="A203" s="24">
        <v>641</v>
      </c>
      <c r="C203" s="24">
        <v>641</v>
      </c>
      <c r="D203" s="29">
        <v>62</v>
      </c>
      <c r="E203" s="18">
        <v>23</v>
      </c>
      <c r="F203" s="27">
        <v>27</v>
      </c>
      <c r="M203" s="33" t="s">
        <v>46</v>
      </c>
      <c r="N203" s="36">
        <f>(Table1[[#This Row],[Profit]]/Table1[[#This Row],[Sales]])</f>
        <v>0.43548387096774194</v>
      </c>
      <c r="O203" s="27">
        <v>27</v>
      </c>
    </row>
    <row r="204" spans="1:15" x14ac:dyDescent="0.3">
      <c r="A204" s="23">
        <v>203</v>
      </c>
      <c r="C204" s="23">
        <v>203</v>
      </c>
      <c r="D204" s="28">
        <v>189</v>
      </c>
      <c r="E204" s="17">
        <v>79</v>
      </c>
      <c r="F204" s="26">
        <v>50</v>
      </c>
      <c r="M204" s="32" t="s">
        <v>20</v>
      </c>
      <c r="N204" s="35">
        <f>(Table1[[#This Row],[Profit]]/Table1[[#This Row],[Sales]])</f>
        <v>0.26455026455026454</v>
      </c>
      <c r="O204" s="26">
        <v>50</v>
      </c>
    </row>
    <row r="205" spans="1:15" x14ac:dyDescent="0.3">
      <c r="A205" s="24">
        <v>203</v>
      </c>
      <c r="C205" s="24">
        <v>203</v>
      </c>
      <c r="D205" s="29">
        <v>151</v>
      </c>
      <c r="E205" s="18">
        <v>65</v>
      </c>
      <c r="F205" s="27">
        <v>52</v>
      </c>
      <c r="M205" s="33" t="s">
        <v>22</v>
      </c>
      <c r="N205" s="36">
        <f>(Table1[[#This Row],[Profit]]/Table1[[#This Row],[Sales]])</f>
        <v>0.3443708609271523</v>
      </c>
      <c r="O205" s="27">
        <v>52</v>
      </c>
    </row>
    <row r="206" spans="1:15" x14ac:dyDescent="0.3">
      <c r="A206" s="23">
        <v>262</v>
      </c>
      <c r="C206" s="23">
        <v>262</v>
      </c>
      <c r="D206" s="28">
        <v>120</v>
      </c>
      <c r="E206" s="17">
        <v>46</v>
      </c>
      <c r="F206" s="26">
        <v>45</v>
      </c>
      <c r="M206" s="32" t="s">
        <v>27</v>
      </c>
      <c r="N206" s="35">
        <f>(Table1[[#This Row],[Profit]]/Table1[[#This Row],[Sales]])</f>
        <v>0.375</v>
      </c>
      <c r="O206" s="26">
        <v>45</v>
      </c>
    </row>
    <row r="207" spans="1:15" x14ac:dyDescent="0.3">
      <c r="A207" s="24">
        <v>262</v>
      </c>
      <c r="C207" s="24">
        <v>262</v>
      </c>
      <c r="D207" s="29">
        <v>153</v>
      </c>
      <c r="E207" s="18">
        <v>60</v>
      </c>
      <c r="F207" s="27">
        <v>0</v>
      </c>
      <c r="M207" s="33" t="s">
        <v>54</v>
      </c>
      <c r="N207" s="36">
        <f>(Table1[[#This Row],[Profit]]/Table1[[#This Row],[Sales]])</f>
        <v>0</v>
      </c>
      <c r="O207" s="27">
        <v>0</v>
      </c>
    </row>
    <row r="208" spans="1:15" x14ac:dyDescent="0.3">
      <c r="A208" s="23">
        <v>425</v>
      </c>
      <c r="C208" s="23">
        <v>425</v>
      </c>
      <c r="D208" s="28">
        <v>169</v>
      </c>
      <c r="E208" s="17">
        <v>60</v>
      </c>
      <c r="F208" s="26">
        <v>85</v>
      </c>
      <c r="M208" s="32" t="s">
        <v>27</v>
      </c>
      <c r="N208" s="35">
        <f>(Table1[[#This Row],[Profit]]/Table1[[#This Row],[Sales]])</f>
        <v>0.50295857988165682</v>
      </c>
      <c r="O208" s="26">
        <v>85</v>
      </c>
    </row>
    <row r="209" spans="1:15" x14ac:dyDescent="0.3">
      <c r="A209" s="24">
        <v>312</v>
      </c>
      <c r="C209" s="24">
        <v>312</v>
      </c>
      <c r="D209" s="29">
        <v>98</v>
      </c>
      <c r="E209" s="18">
        <v>40</v>
      </c>
      <c r="F209" s="27">
        <v>40</v>
      </c>
      <c r="M209" s="33" t="s">
        <v>20</v>
      </c>
      <c r="N209" s="36">
        <f>(Table1[[#This Row],[Profit]]/Table1[[#This Row],[Sales]])</f>
        <v>0.40816326530612246</v>
      </c>
      <c r="O209" s="27">
        <v>40</v>
      </c>
    </row>
    <row r="210" spans="1:15" x14ac:dyDescent="0.3">
      <c r="A210" s="23">
        <v>419</v>
      </c>
      <c r="C210" s="23">
        <v>419</v>
      </c>
      <c r="D210" s="28">
        <v>94</v>
      </c>
      <c r="E210" s="17">
        <v>36</v>
      </c>
      <c r="F210" s="26">
        <v>45</v>
      </c>
      <c r="M210" s="32" t="s">
        <v>20</v>
      </c>
      <c r="N210" s="35">
        <f>(Table1[[#This Row],[Profit]]/Table1[[#This Row],[Sales]])</f>
        <v>0.47872340425531917</v>
      </c>
      <c r="O210" s="26">
        <v>45</v>
      </c>
    </row>
    <row r="211" spans="1:15" x14ac:dyDescent="0.3">
      <c r="A211" s="24">
        <v>857</v>
      </c>
      <c r="C211" s="24">
        <v>857</v>
      </c>
      <c r="D211" s="29">
        <v>132</v>
      </c>
      <c r="E211" s="18">
        <v>55</v>
      </c>
      <c r="F211" s="27">
        <v>22</v>
      </c>
      <c r="M211" s="33" t="s">
        <v>20</v>
      </c>
      <c r="N211" s="36">
        <f>(Table1[[#This Row],[Profit]]/Table1[[#This Row],[Sales]])</f>
        <v>0.16666666666666666</v>
      </c>
      <c r="O211" s="27">
        <v>22</v>
      </c>
    </row>
    <row r="212" spans="1:15" x14ac:dyDescent="0.3">
      <c r="A212" s="23">
        <v>323</v>
      </c>
      <c r="C212" s="23">
        <v>323</v>
      </c>
      <c r="D212" s="28">
        <v>98</v>
      </c>
      <c r="E212" s="17">
        <v>40</v>
      </c>
      <c r="F212" s="26">
        <v>40</v>
      </c>
      <c r="M212" s="32" t="s">
        <v>22</v>
      </c>
      <c r="N212" s="35">
        <f>(Table1[[#This Row],[Profit]]/Table1[[#This Row],[Sales]])</f>
        <v>0.40816326530612246</v>
      </c>
      <c r="O212" s="26">
        <v>40</v>
      </c>
    </row>
    <row r="213" spans="1:15" x14ac:dyDescent="0.3">
      <c r="A213" s="24">
        <v>352</v>
      </c>
      <c r="C213" s="24">
        <v>352</v>
      </c>
      <c r="D213" s="29">
        <v>75</v>
      </c>
      <c r="E213" s="18">
        <v>28</v>
      </c>
      <c r="F213" s="27">
        <v>34</v>
      </c>
      <c r="M213" s="33" t="s">
        <v>27</v>
      </c>
      <c r="N213" s="36">
        <f>(Table1[[#This Row],[Profit]]/Table1[[#This Row],[Sales]])</f>
        <v>0.45333333333333331</v>
      </c>
      <c r="O213" s="27">
        <v>34</v>
      </c>
    </row>
    <row r="214" spans="1:15" x14ac:dyDescent="0.3">
      <c r="A214" s="23">
        <v>904</v>
      </c>
      <c r="C214" s="23">
        <v>904</v>
      </c>
      <c r="D214" s="28">
        <v>83</v>
      </c>
      <c r="E214" s="17">
        <v>31</v>
      </c>
      <c r="F214" s="26">
        <v>42</v>
      </c>
      <c r="M214" s="32" t="s">
        <v>30</v>
      </c>
      <c r="N214" s="35">
        <f>(Table1[[#This Row],[Profit]]/Table1[[#This Row],[Sales]])</f>
        <v>0.50602409638554213</v>
      </c>
      <c r="O214" s="26">
        <v>42</v>
      </c>
    </row>
    <row r="215" spans="1:15" x14ac:dyDescent="0.3">
      <c r="A215" s="24">
        <v>978</v>
      </c>
      <c r="C215" s="24">
        <v>978</v>
      </c>
      <c r="D215" s="29">
        <v>85</v>
      </c>
      <c r="E215" s="18">
        <v>32</v>
      </c>
      <c r="F215" s="27">
        <v>43</v>
      </c>
      <c r="M215" s="33" t="s">
        <v>30</v>
      </c>
      <c r="N215" s="36">
        <f>(Table1[[#This Row],[Profit]]/Table1[[#This Row],[Sales]])</f>
        <v>0.50588235294117645</v>
      </c>
      <c r="O215" s="27">
        <v>43</v>
      </c>
    </row>
    <row r="216" spans="1:15" x14ac:dyDescent="0.3">
      <c r="A216" s="23">
        <v>760</v>
      </c>
      <c r="C216" s="23">
        <v>760</v>
      </c>
      <c r="D216" s="28">
        <v>131</v>
      </c>
      <c r="E216" s="17">
        <v>50</v>
      </c>
      <c r="F216" s="26">
        <v>70</v>
      </c>
      <c r="M216" s="32" t="s">
        <v>54</v>
      </c>
      <c r="N216" s="35">
        <f>(Table1[[#This Row],[Profit]]/Table1[[#This Row],[Sales]])</f>
        <v>0.53435114503816794</v>
      </c>
      <c r="O216" s="26">
        <v>70</v>
      </c>
    </row>
    <row r="217" spans="1:15" x14ac:dyDescent="0.3">
      <c r="A217" s="24">
        <v>515</v>
      </c>
      <c r="C217" s="24">
        <v>515</v>
      </c>
      <c r="D217" s="29">
        <v>46</v>
      </c>
      <c r="E217" s="18">
        <v>0</v>
      </c>
      <c r="F217" s="27">
        <v>46</v>
      </c>
      <c r="M217" s="33" t="s">
        <v>35</v>
      </c>
      <c r="N217" s="36">
        <f>(Table1[[#This Row],[Profit]]/Table1[[#This Row],[Sales]])</f>
        <v>1</v>
      </c>
      <c r="O217" s="27">
        <v>46</v>
      </c>
    </row>
    <row r="218" spans="1:15" x14ac:dyDescent="0.3">
      <c r="A218" s="23">
        <v>505</v>
      </c>
      <c r="C218" s="23">
        <v>505</v>
      </c>
      <c r="D218" s="28">
        <v>130</v>
      </c>
      <c r="E218" s="17">
        <v>82</v>
      </c>
      <c r="F218" s="26">
        <v>-12</v>
      </c>
      <c r="M218" s="32" t="s">
        <v>39</v>
      </c>
      <c r="N218" s="35">
        <f>(Table1[[#This Row],[Profit]]/Table1[[#This Row],[Sales]])</f>
        <v>-9.2307692307692313E-2</v>
      </c>
      <c r="O218" s="26">
        <v>-12</v>
      </c>
    </row>
    <row r="219" spans="1:15" x14ac:dyDescent="0.3">
      <c r="A219" s="24">
        <v>515</v>
      </c>
      <c r="C219" s="24">
        <v>515</v>
      </c>
      <c r="D219" s="29">
        <v>60</v>
      </c>
      <c r="E219" s="18">
        <v>22</v>
      </c>
      <c r="F219" s="27">
        <v>24</v>
      </c>
      <c r="M219" s="33" t="s">
        <v>46</v>
      </c>
      <c r="N219" s="36">
        <f>(Table1[[#This Row],[Profit]]/Table1[[#This Row],[Sales]])</f>
        <v>0.4</v>
      </c>
      <c r="O219" s="27">
        <v>24</v>
      </c>
    </row>
    <row r="220" spans="1:15" x14ac:dyDescent="0.3">
      <c r="A220" s="23">
        <v>505</v>
      </c>
      <c r="C220" s="23">
        <v>505</v>
      </c>
      <c r="D220" s="28">
        <v>113</v>
      </c>
      <c r="E220" s="17">
        <v>44</v>
      </c>
      <c r="F220" s="26">
        <v>-10</v>
      </c>
      <c r="M220" s="32" t="s">
        <v>46</v>
      </c>
      <c r="N220" s="35">
        <f>(Table1[[#This Row],[Profit]]/Table1[[#This Row],[Sales]])</f>
        <v>-8.8495575221238937E-2</v>
      </c>
      <c r="O220" s="26">
        <v>-10</v>
      </c>
    </row>
    <row r="221" spans="1:15" x14ac:dyDescent="0.3">
      <c r="A221" s="24">
        <v>775</v>
      </c>
      <c r="C221" s="24">
        <v>775</v>
      </c>
      <c r="D221" s="29">
        <v>79</v>
      </c>
      <c r="E221" s="18">
        <v>33</v>
      </c>
      <c r="F221" s="27">
        <v>-6</v>
      </c>
      <c r="M221" s="33" t="s">
        <v>45</v>
      </c>
      <c r="N221" s="36">
        <f>(Table1[[#This Row],[Profit]]/Table1[[#This Row],[Sales]])</f>
        <v>-7.5949367088607597E-2</v>
      </c>
      <c r="O221" s="27">
        <v>-6</v>
      </c>
    </row>
    <row r="222" spans="1:15" x14ac:dyDescent="0.3">
      <c r="A222" s="23">
        <v>314</v>
      </c>
      <c r="C222" s="23">
        <v>314</v>
      </c>
      <c r="D222" s="28">
        <v>113</v>
      </c>
      <c r="E222" s="17">
        <v>44</v>
      </c>
      <c r="F222" s="26">
        <v>-12</v>
      </c>
      <c r="M222" s="32" t="s">
        <v>50</v>
      </c>
      <c r="N222" s="35">
        <f>(Table1[[#This Row],[Profit]]/Table1[[#This Row],[Sales]])</f>
        <v>-0.10619469026548672</v>
      </c>
      <c r="O222" s="26">
        <v>-12</v>
      </c>
    </row>
    <row r="223" spans="1:15" x14ac:dyDescent="0.3">
      <c r="A223" s="24">
        <v>715</v>
      </c>
      <c r="C223" s="24">
        <v>715</v>
      </c>
      <c r="D223" s="29">
        <v>83</v>
      </c>
      <c r="E223" s="18">
        <v>31</v>
      </c>
      <c r="F223" s="27">
        <v>40</v>
      </c>
      <c r="M223" s="33" t="s">
        <v>20</v>
      </c>
      <c r="N223" s="36">
        <f>(Table1[[#This Row],[Profit]]/Table1[[#This Row],[Sales]])</f>
        <v>0.48192771084337349</v>
      </c>
      <c r="O223" s="27">
        <v>40</v>
      </c>
    </row>
    <row r="224" spans="1:15" x14ac:dyDescent="0.3">
      <c r="A224" s="23">
        <v>959</v>
      </c>
      <c r="C224" s="23">
        <v>959</v>
      </c>
      <c r="D224" s="28">
        <v>160</v>
      </c>
      <c r="E224" s="17">
        <v>69</v>
      </c>
      <c r="F224" s="26">
        <v>56</v>
      </c>
      <c r="M224" s="32" t="s">
        <v>22</v>
      </c>
      <c r="N224" s="35">
        <f>(Table1[[#This Row],[Profit]]/Table1[[#This Row],[Sales]])</f>
        <v>0.35</v>
      </c>
      <c r="O224" s="26">
        <v>56</v>
      </c>
    </row>
    <row r="225" spans="1:15" x14ac:dyDescent="0.3">
      <c r="A225" s="24">
        <v>715</v>
      </c>
      <c r="C225" s="24">
        <v>715</v>
      </c>
      <c r="D225" s="29">
        <v>128</v>
      </c>
      <c r="E225" s="18">
        <v>49</v>
      </c>
      <c r="F225" s="27">
        <v>49</v>
      </c>
      <c r="M225" s="33" t="s">
        <v>27</v>
      </c>
      <c r="N225" s="36">
        <f>(Table1[[#This Row],[Profit]]/Table1[[#This Row],[Sales]])</f>
        <v>0.3828125</v>
      </c>
      <c r="O225" s="27">
        <v>49</v>
      </c>
    </row>
    <row r="226" spans="1:15" x14ac:dyDescent="0.3">
      <c r="A226" s="23">
        <v>206</v>
      </c>
      <c r="C226" s="23">
        <v>206</v>
      </c>
      <c r="D226" s="28">
        <v>128</v>
      </c>
      <c r="E226" s="17">
        <v>49</v>
      </c>
      <c r="F226" s="26">
        <v>50</v>
      </c>
      <c r="M226" s="32" t="s">
        <v>54</v>
      </c>
      <c r="N226" s="35">
        <f>(Table1[[#This Row],[Profit]]/Table1[[#This Row],[Sales]])</f>
        <v>0.390625</v>
      </c>
      <c r="O226" s="26">
        <v>50</v>
      </c>
    </row>
    <row r="227" spans="1:15" x14ac:dyDescent="0.3">
      <c r="A227" s="24">
        <v>970</v>
      </c>
      <c r="C227" s="24">
        <v>970</v>
      </c>
      <c r="D227" s="29">
        <v>106</v>
      </c>
      <c r="E227" s="18">
        <v>43</v>
      </c>
      <c r="F227" s="27">
        <v>43</v>
      </c>
      <c r="M227" s="33" t="s">
        <v>45</v>
      </c>
      <c r="N227" s="36">
        <f>(Table1[[#This Row],[Profit]]/Table1[[#This Row],[Sales]])</f>
        <v>0.40566037735849059</v>
      </c>
      <c r="O227" s="27">
        <v>43</v>
      </c>
    </row>
    <row r="228" spans="1:15" x14ac:dyDescent="0.3">
      <c r="A228" s="23">
        <v>330</v>
      </c>
      <c r="C228" s="23">
        <v>330</v>
      </c>
      <c r="D228" s="28">
        <v>108</v>
      </c>
      <c r="E228" s="17">
        <v>41</v>
      </c>
      <c r="F228" s="26">
        <v>36</v>
      </c>
      <c r="M228" s="32" t="s">
        <v>45</v>
      </c>
      <c r="N228" s="35">
        <f>(Table1[[#This Row],[Profit]]/Table1[[#This Row],[Sales]])</f>
        <v>0.33333333333333331</v>
      </c>
      <c r="O228" s="26">
        <v>36</v>
      </c>
    </row>
    <row r="229" spans="1:15" x14ac:dyDescent="0.3">
      <c r="A229" s="24">
        <v>978</v>
      </c>
      <c r="C229" s="24">
        <v>978</v>
      </c>
      <c r="D229" s="29">
        <v>106</v>
      </c>
      <c r="E229" s="18">
        <v>47</v>
      </c>
      <c r="F229" s="27">
        <v>-30</v>
      </c>
      <c r="M229" s="33" t="s">
        <v>46</v>
      </c>
      <c r="N229" s="36">
        <f>(Table1[[#This Row],[Profit]]/Table1[[#This Row],[Sales]])</f>
        <v>-0.28301886792452829</v>
      </c>
      <c r="O229" s="27">
        <v>-30</v>
      </c>
    </row>
    <row r="230" spans="1:15" x14ac:dyDescent="0.3">
      <c r="A230" s="23">
        <v>312</v>
      </c>
      <c r="C230" s="23">
        <v>312</v>
      </c>
      <c r="D230" s="28">
        <v>106</v>
      </c>
      <c r="E230" s="17">
        <v>43</v>
      </c>
      <c r="F230" s="26">
        <v>43</v>
      </c>
      <c r="M230" s="32" t="s">
        <v>20</v>
      </c>
      <c r="N230" s="35">
        <f>(Table1[[#This Row],[Profit]]/Table1[[#This Row],[Sales]])</f>
        <v>0.40566037735849059</v>
      </c>
      <c r="O230" s="26">
        <v>43</v>
      </c>
    </row>
    <row r="231" spans="1:15" x14ac:dyDescent="0.3">
      <c r="A231" s="24">
        <v>323</v>
      </c>
      <c r="C231" s="24">
        <v>323</v>
      </c>
      <c r="D231" s="29">
        <v>106</v>
      </c>
      <c r="E231" s="18">
        <v>43</v>
      </c>
      <c r="F231" s="27">
        <v>43</v>
      </c>
      <c r="M231" s="33" t="s">
        <v>22</v>
      </c>
      <c r="N231" s="36">
        <f>(Table1[[#This Row],[Profit]]/Table1[[#This Row],[Sales]])</f>
        <v>0.40566037735849059</v>
      </c>
      <c r="O231" s="27">
        <v>43</v>
      </c>
    </row>
    <row r="232" spans="1:15" x14ac:dyDescent="0.3">
      <c r="A232" s="23">
        <v>303</v>
      </c>
      <c r="C232" s="23">
        <v>303</v>
      </c>
      <c r="D232" s="28">
        <v>110</v>
      </c>
      <c r="E232" s="17">
        <v>46</v>
      </c>
      <c r="F232" s="26">
        <v>9</v>
      </c>
      <c r="M232" s="32" t="s">
        <v>27</v>
      </c>
      <c r="N232" s="35">
        <f>(Table1[[#This Row],[Profit]]/Table1[[#This Row],[Sales]])</f>
        <v>8.1818181818181818E-2</v>
      </c>
      <c r="O232" s="26">
        <v>9</v>
      </c>
    </row>
    <row r="233" spans="1:15" x14ac:dyDescent="0.3">
      <c r="A233" s="24">
        <v>970</v>
      </c>
      <c r="C233" s="24">
        <v>970</v>
      </c>
      <c r="D233" s="29">
        <v>124</v>
      </c>
      <c r="E233" s="18">
        <v>53</v>
      </c>
      <c r="F233" s="27">
        <v>39</v>
      </c>
      <c r="M233" s="33" t="s">
        <v>54</v>
      </c>
      <c r="N233" s="36">
        <f>(Table1[[#This Row],[Profit]]/Table1[[#This Row],[Sales]])</f>
        <v>0.31451612903225806</v>
      </c>
      <c r="O233" s="27">
        <v>39</v>
      </c>
    </row>
    <row r="234" spans="1:15" x14ac:dyDescent="0.3">
      <c r="A234" s="23">
        <v>978</v>
      </c>
      <c r="C234" s="23">
        <v>978</v>
      </c>
      <c r="D234" s="28">
        <v>87</v>
      </c>
      <c r="E234" s="17">
        <v>33</v>
      </c>
      <c r="F234" s="26">
        <v>43</v>
      </c>
      <c r="M234" s="32" t="s">
        <v>27</v>
      </c>
      <c r="N234" s="35">
        <f>(Table1[[#This Row],[Profit]]/Table1[[#This Row],[Sales]])</f>
        <v>0.4942528735632184</v>
      </c>
      <c r="O234" s="26">
        <v>43</v>
      </c>
    </row>
    <row r="235" spans="1:15" x14ac:dyDescent="0.3">
      <c r="A235" s="24">
        <v>321</v>
      </c>
      <c r="C235" s="24">
        <v>321</v>
      </c>
      <c r="D235" s="29">
        <v>91</v>
      </c>
      <c r="E235" s="18">
        <v>34</v>
      </c>
      <c r="F235" s="27">
        <v>45</v>
      </c>
      <c r="M235" s="33" t="s">
        <v>30</v>
      </c>
      <c r="N235" s="36">
        <f>(Table1[[#This Row],[Profit]]/Table1[[#This Row],[Sales]])</f>
        <v>0.49450549450549453</v>
      </c>
      <c r="O235" s="27">
        <v>45</v>
      </c>
    </row>
    <row r="236" spans="1:15" x14ac:dyDescent="0.3">
      <c r="A236" s="23">
        <v>563</v>
      </c>
      <c r="C236" s="23">
        <v>563</v>
      </c>
      <c r="D236" s="28">
        <v>46</v>
      </c>
      <c r="E236" s="17">
        <v>0</v>
      </c>
      <c r="F236" s="26">
        <v>47</v>
      </c>
      <c r="M236" s="32" t="s">
        <v>35</v>
      </c>
      <c r="N236" s="35">
        <f>(Table1[[#This Row],[Profit]]/Table1[[#This Row],[Sales]])</f>
        <v>1.0217391304347827</v>
      </c>
      <c r="O236" s="26">
        <v>47</v>
      </c>
    </row>
    <row r="237" spans="1:15" x14ac:dyDescent="0.3">
      <c r="A237" s="24">
        <v>318</v>
      </c>
      <c r="C237" s="24">
        <v>318</v>
      </c>
      <c r="D237" s="29">
        <v>113</v>
      </c>
      <c r="E237" s="18">
        <v>43</v>
      </c>
      <c r="F237" s="27">
        <v>40</v>
      </c>
      <c r="M237" s="33" t="s">
        <v>35</v>
      </c>
      <c r="N237" s="36">
        <f>(Table1[[#This Row],[Profit]]/Table1[[#This Row],[Sales]])</f>
        <v>0.35398230088495575</v>
      </c>
      <c r="O237" s="27">
        <v>40</v>
      </c>
    </row>
    <row r="238" spans="1:15" x14ac:dyDescent="0.3">
      <c r="A238" s="23">
        <v>775</v>
      </c>
      <c r="C238" s="23">
        <v>775</v>
      </c>
      <c r="D238" s="28">
        <v>74</v>
      </c>
      <c r="E238" s="17">
        <v>31</v>
      </c>
      <c r="F238" s="26">
        <v>12</v>
      </c>
      <c r="M238" s="32" t="s">
        <v>39</v>
      </c>
      <c r="N238" s="35">
        <f>(Table1[[#This Row],[Profit]]/Table1[[#This Row],[Sales]])</f>
        <v>0.16216216216216217</v>
      </c>
      <c r="O238" s="26">
        <v>12</v>
      </c>
    </row>
    <row r="239" spans="1:15" x14ac:dyDescent="0.3">
      <c r="A239" s="24">
        <v>515</v>
      </c>
      <c r="C239" s="24">
        <v>515</v>
      </c>
      <c r="D239" s="29">
        <v>62</v>
      </c>
      <c r="E239" s="18">
        <v>23</v>
      </c>
      <c r="F239" s="27">
        <v>25</v>
      </c>
      <c r="M239" s="33" t="s">
        <v>46</v>
      </c>
      <c r="N239" s="36">
        <f>(Table1[[#This Row],[Profit]]/Table1[[#This Row],[Sales]])</f>
        <v>0.40322580645161288</v>
      </c>
      <c r="O239" s="27">
        <v>25</v>
      </c>
    </row>
    <row r="240" spans="1:15" x14ac:dyDescent="0.3">
      <c r="A240" s="23">
        <v>225</v>
      </c>
      <c r="C240" s="23">
        <v>225</v>
      </c>
      <c r="D240" s="28">
        <v>114</v>
      </c>
      <c r="E240" s="17">
        <v>41</v>
      </c>
      <c r="F240" s="26">
        <v>46</v>
      </c>
      <c r="M240" s="32" t="s">
        <v>46</v>
      </c>
      <c r="N240" s="35">
        <f>(Table1[[#This Row],[Profit]]/Table1[[#This Row],[Sales]])</f>
        <v>0.40350877192982454</v>
      </c>
      <c r="O240" s="26">
        <v>46</v>
      </c>
    </row>
    <row r="241" spans="1:15" x14ac:dyDescent="0.3">
      <c r="A241" s="24">
        <v>971</v>
      </c>
      <c r="C241" s="24">
        <v>971</v>
      </c>
      <c r="D241" s="29">
        <v>110</v>
      </c>
      <c r="E241" s="18">
        <v>46</v>
      </c>
      <c r="F241" s="27">
        <v>9</v>
      </c>
      <c r="M241" s="33" t="s">
        <v>47</v>
      </c>
      <c r="N241" s="36">
        <f>(Table1[[#This Row],[Profit]]/Table1[[#This Row],[Sales]])</f>
        <v>8.1818181818181818E-2</v>
      </c>
      <c r="O241" s="27">
        <v>9</v>
      </c>
    </row>
    <row r="242" spans="1:15" x14ac:dyDescent="0.3">
      <c r="A242" s="23">
        <v>262</v>
      </c>
      <c r="C242" s="23">
        <v>262</v>
      </c>
      <c r="D242" s="28">
        <v>113</v>
      </c>
      <c r="E242" s="17">
        <v>43</v>
      </c>
      <c r="F242" s="26">
        <v>42</v>
      </c>
      <c r="M242" s="32" t="s">
        <v>27</v>
      </c>
      <c r="N242" s="35">
        <f>(Table1[[#This Row],[Profit]]/Table1[[#This Row],[Sales]])</f>
        <v>0.37168141592920356</v>
      </c>
      <c r="O242" s="26">
        <v>42</v>
      </c>
    </row>
    <row r="243" spans="1:15" x14ac:dyDescent="0.3">
      <c r="A243" s="24">
        <v>959</v>
      </c>
      <c r="C243" s="24">
        <v>959</v>
      </c>
      <c r="D243" s="29">
        <v>87</v>
      </c>
      <c r="E243" s="18">
        <v>33</v>
      </c>
      <c r="F243" s="27">
        <v>42</v>
      </c>
      <c r="M243" s="33" t="s">
        <v>30</v>
      </c>
      <c r="N243" s="36">
        <f>(Table1[[#This Row],[Profit]]/Table1[[#This Row],[Sales]])</f>
        <v>0.48275862068965519</v>
      </c>
      <c r="O243" s="27">
        <v>42</v>
      </c>
    </row>
    <row r="244" spans="1:15" x14ac:dyDescent="0.3">
      <c r="A244" s="23">
        <v>435</v>
      </c>
      <c r="C244" s="23">
        <v>435</v>
      </c>
      <c r="D244" s="28">
        <v>126</v>
      </c>
      <c r="E244" s="17">
        <v>49</v>
      </c>
      <c r="F244" s="26">
        <v>-6</v>
      </c>
      <c r="M244" s="32" t="s">
        <v>27</v>
      </c>
      <c r="N244" s="35">
        <f>(Table1[[#This Row],[Profit]]/Table1[[#This Row],[Sales]])</f>
        <v>-4.7619047619047616E-2</v>
      </c>
      <c r="O244" s="26">
        <v>-6</v>
      </c>
    </row>
    <row r="245" spans="1:15" x14ac:dyDescent="0.3">
      <c r="A245" s="24">
        <v>509</v>
      </c>
      <c r="C245" s="24">
        <v>509</v>
      </c>
      <c r="D245" s="29">
        <v>140</v>
      </c>
      <c r="E245" s="18">
        <v>55</v>
      </c>
      <c r="F245" s="27">
        <v>-4</v>
      </c>
      <c r="M245" s="33" t="s">
        <v>30</v>
      </c>
      <c r="N245" s="36">
        <f>(Table1[[#This Row],[Profit]]/Table1[[#This Row],[Sales]])</f>
        <v>-2.8571428571428571E-2</v>
      </c>
      <c r="O245" s="27">
        <v>-4</v>
      </c>
    </row>
    <row r="246" spans="1:15" x14ac:dyDescent="0.3">
      <c r="A246" s="23">
        <v>630</v>
      </c>
      <c r="C246" s="23">
        <v>630</v>
      </c>
      <c r="D246" s="28">
        <v>90</v>
      </c>
      <c r="E246" s="17">
        <v>39</v>
      </c>
      <c r="F246" s="26">
        <v>27</v>
      </c>
      <c r="M246" s="32" t="s">
        <v>20</v>
      </c>
      <c r="N246" s="35">
        <f>(Table1[[#This Row],[Profit]]/Table1[[#This Row],[Sales]])</f>
        <v>0.3</v>
      </c>
      <c r="O246" s="26">
        <v>27</v>
      </c>
    </row>
    <row r="247" spans="1:15" x14ac:dyDescent="0.3">
      <c r="A247" s="24">
        <v>209</v>
      </c>
      <c r="C247" s="24">
        <v>209</v>
      </c>
      <c r="D247" s="29">
        <v>90</v>
      </c>
      <c r="E247" s="18">
        <v>39</v>
      </c>
      <c r="F247" s="27">
        <v>26</v>
      </c>
      <c r="M247" s="33" t="s">
        <v>22</v>
      </c>
      <c r="N247" s="36">
        <f>(Table1[[#This Row],[Profit]]/Table1[[#This Row],[Sales]])</f>
        <v>0.28888888888888886</v>
      </c>
      <c r="O247" s="27">
        <v>26</v>
      </c>
    </row>
    <row r="248" spans="1:15" x14ac:dyDescent="0.3">
      <c r="A248" s="23">
        <v>505</v>
      </c>
      <c r="C248" s="23">
        <v>505</v>
      </c>
      <c r="D248" s="28">
        <v>109</v>
      </c>
      <c r="E248" s="17">
        <v>86</v>
      </c>
      <c r="F248" s="26">
        <v>-26</v>
      </c>
      <c r="M248" s="32" t="s">
        <v>39</v>
      </c>
      <c r="N248" s="35">
        <f>(Table1[[#This Row],[Profit]]/Table1[[#This Row],[Sales]])</f>
        <v>-0.23853211009174313</v>
      </c>
      <c r="O248" s="26">
        <v>-26</v>
      </c>
    </row>
    <row r="249" spans="1:15" x14ac:dyDescent="0.3">
      <c r="A249" s="24">
        <v>318</v>
      </c>
      <c r="C249" s="24">
        <v>318</v>
      </c>
      <c r="D249" s="29">
        <v>113</v>
      </c>
      <c r="E249" s="18">
        <v>46</v>
      </c>
      <c r="F249" s="27">
        <v>30</v>
      </c>
      <c r="M249" s="33" t="s">
        <v>35</v>
      </c>
      <c r="N249" s="36">
        <f>(Table1[[#This Row],[Profit]]/Table1[[#This Row],[Sales]])</f>
        <v>0.26548672566371684</v>
      </c>
      <c r="O249" s="27">
        <v>30</v>
      </c>
    </row>
    <row r="250" spans="1:15" x14ac:dyDescent="0.3">
      <c r="A250" s="23">
        <v>515</v>
      </c>
      <c r="C250" s="23">
        <v>515</v>
      </c>
      <c r="D250" s="28">
        <v>68</v>
      </c>
      <c r="E250" s="17">
        <v>31</v>
      </c>
      <c r="F250" s="26">
        <v>7</v>
      </c>
      <c r="M250" s="32" t="s">
        <v>45</v>
      </c>
      <c r="N250" s="35">
        <f>(Table1[[#This Row],[Profit]]/Table1[[#This Row],[Sales]])</f>
        <v>0.10294117647058823</v>
      </c>
      <c r="O250" s="26">
        <v>7</v>
      </c>
    </row>
    <row r="251" spans="1:15" x14ac:dyDescent="0.3">
      <c r="A251" s="24">
        <v>505</v>
      </c>
      <c r="C251" s="24">
        <v>505</v>
      </c>
      <c r="D251" s="29">
        <v>109</v>
      </c>
      <c r="E251" s="18">
        <v>45</v>
      </c>
      <c r="F251" s="27">
        <v>-6</v>
      </c>
      <c r="M251" s="33" t="s">
        <v>46</v>
      </c>
      <c r="N251" s="36">
        <f>(Table1[[#This Row],[Profit]]/Table1[[#This Row],[Sales]])</f>
        <v>-5.5045871559633031E-2</v>
      </c>
      <c r="O251" s="27">
        <v>-6</v>
      </c>
    </row>
    <row r="252" spans="1:15" x14ac:dyDescent="0.3">
      <c r="A252" s="23">
        <v>801</v>
      </c>
      <c r="C252" s="23">
        <v>801</v>
      </c>
      <c r="D252" s="28">
        <v>79</v>
      </c>
      <c r="E252" s="17">
        <v>32</v>
      </c>
      <c r="F252" s="26">
        <v>28</v>
      </c>
      <c r="M252" s="32" t="s">
        <v>47</v>
      </c>
      <c r="N252" s="35">
        <f>(Table1[[#This Row],[Profit]]/Table1[[#This Row],[Sales]])</f>
        <v>0.35443037974683544</v>
      </c>
      <c r="O252" s="26">
        <v>28</v>
      </c>
    </row>
    <row r="253" spans="1:15" x14ac:dyDescent="0.3">
      <c r="A253" s="24">
        <v>505</v>
      </c>
      <c r="C253" s="24">
        <v>505</v>
      </c>
      <c r="D253" s="29">
        <v>68</v>
      </c>
      <c r="E253" s="18">
        <v>31</v>
      </c>
      <c r="F253" s="27">
        <v>6</v>
      </c>
      <c r="M253" s="33" t="s">
        <v>20</v>
      </c>
      <c r="N253" s="36">
        <f>(Table1[[#This Row],[Profit]]/Table1[[#This Row],[Sales]])</f>
        <v>8.8235294117647065E-2</v>
      </c>
      <c r="O253" s="27">
        <v>6</v>
      </c>
    </row>
    <row r="254" spans="1:15" x14ac:dyDescent="0.3">
      <c r="A254" s="23">
        <v>636</v>
      </c>
      <c r="C254" s="23">
        <v>636</v>
      </c>
      <c r="D254" s="28">
        <v>92</v>
      </c>
      <c r="E254" s="17">
        <v>39</v>
      </c>
      <c r="F254" s="26">
        <v>13</v>
      </c>
      <c r="M254" s="32" t="s">
        <v>27</v>
      </c>
      <c r="N254" s="35">
        <f>(Table1[[#This Row],[Profit]]/Table1[[#This Row],[Sales]])</f>
        <v>0.14130434782608695</v>
      </c>
      <c r="O254" s="26">
        <v>13</v>
      </c>
    </row>
    <row r="255" spans="1:15" x14ac:dyDescent="0.3">
      <c r="A255" s="24">
        <v>959</v>
      </c>
      <c r="C255" s="24">
        <v>959</v>
      </c>
      <c r="D255" s="29">
        <v>60</v>
      </c>
      <c r="E255" s="18">
        <v>24</v>
      </c>
      <c r="F255" s="27">
        <v>18</v>
      </c>
      <c r="M255" s="33" t="s">
        <v>30</v>
      </c>
      <c r="N255" s="36">
        <f>(Table1[[#This Row],[Profit]]/Table1[[#This Row],[Sales]])</f>
        <v>0.3</v>
      </c>
      <c r="O255" s="27">
        <v>18</v>
      </c>
    </row>
    <row r="256" spans="1:15" x14ac:dyDescent="0.3">
      <c r="A256" s="23">
        <v>603</v>
      </c>
      <c r="C256" s="23">
        <v>603</v>
      </c>
      <c r="D256" s="28">
        <v>43</v>
      </c>
      <c r="E256" s="17">
        <v>0</v>
      </c>
      <c r="F256" s="26">
        <v>32</v>
      </c>
      <c r="M256" s="32" t="s">
        <v>30</v>
      </c>
      <c r="N256" s="35">
        <f>(Table1[[#This Row],[Profit]]/Table1[[#This Row],[Sales]])</f>
        <v>0.7441860465116279</v>
      </c>
      <c r="O256" s="26">
        <v>32</v>
      </c>
    </row>
    <row r="257" spans="1:15" x14ac:dyDescent="0.3">
      <c r="A257" s="24">
        <v>801</v>
      </c>
      <c r="C257" s="24">
        <v>801</v>
      </c>
      <c r="D257" s="29">
        <v>109</v>
      </c>
      <c r="E257" s="18">
        <v>45</v>
      </c>
      <c r="F257" s="27">
        <v>-6</v>
      </c>
      <c r="M257" s="33" t="s">
        <v>27</v>
      </c>
      <c r="N257" s="36">
        <f>(Table1[[#This Row],[Profit]]/Table1[[#This Row],[Sales]])</f>
        <v>-5.5045871559633031E-2</v>
      </c>
      <c r="O257" s="27">
        <v>-6</v>
      </c>
    </row>
    <row r="258" spans="1:15" x14ac:dyDescent="0.3">
      <c r="A258" s="23">
        <v>206</v>
      </c>
      <c r="C258" s="23">
        <v>206</v>
      </c>
      <c r="D258" s="28">
        <v>144</v>
      </c>
      <c r="E258" s="17">
        <v>60</v>
      </c>
      <c r="F258" s="26">
        <v>0</v>
      </c>
      <c r="M258" s="32" t="s">
        <v>30</v>
      </c>
      <c r="N258" s="35">
        <f>(Table1[[#This Row],[Profit]]/Table1[[#This Row],[Sales]])</f>
        <v>0</v>
      </c>
      <c r="O258" s="26">
        <v>0</v>
      </c>
    </row>
    <row r="259" spans="1:15" x14ac:dyDescent="0.3">
      <c r="A259" s="24">
        <v>937</v>
      </c>
      <c r="C259" s="24">
        <v>937</v>
      </c>
      <c r="D259" s="29">
        <v>80</v>
      </c>
      <c r="E259" s="18">
        <v>32</v>
      </c>
      <c r="F259" s="27">
        <v>29</v>
      </c>
      <c r="M259" s="33" t="s">
        <v>50</v>
      </c>
      <c r="N259" s="36">
        <f>(Table1[[#This Row],[Profit]]/Table1[[#This Row],[Sales]])</f>
        <v>0.36249999999999999</v>
      </c>
      <c r="O259" s="27">
        <v>29</v>
      </c>
    </row>
    <row r="260" spans="1:15" x14ac:dyDescent="0.3">
      <c r="A260" s="23">
        <v>407</v>
      </c>
      <c r="C260" s="23">
        <v>407</v>
      </c>
      <c r="D260" s="28">
        <v>121</v>
      </c>
      <c r="E260" s="17">
        <v>54</v>
      </c>
      <c r="F260" s="26">
        <v>13</v>
      </c>
      <c r="M260" s="32" t="s">
        <v>20</v>
      </c>
      <c r="N260" s="35">
        <f>(Table1[[#This Row],[Profit]]/Table1[[#This Row],[Sales]])</f>
        <v>0.10743801652892562</v>
      </c>
      <c r="O260" s="26">
        <v>13</v>
      </c>
    </row>
    <row r="261" spans="1:15" x14ac:dyDescent="0.3">
      <c r="A261" s="24">
        <v>715</v>
      </c>
      <c r="C261" s="24">
        <v>715</v>
      </c>
      <c r="D261" s="29">
        <v>52</v>
      </c>
      <c r="E261" s="18">
        <v>22</v>
      </c>
      <c r="F261" s="27">
        <v>11</v>
      </c>
      <c r="M261" s="33" t="s">
        <v>35</v>
      </c>
      <c r="N261" s="36">
        <f>(Table1[[#This Row],[Profit]]/Table1[[#This Row],[Sales]])</f>
        <v>0.21153846153846154</v>
      </c>
      <c r="O261" s="27">
        <v>11</v>
      </c>
    </row>
    <row r="262" spans="1:15" x14ac:dyDescent="0.3">
      <c r="A262" s="23">
        <v>505</v>
      </c>
      <c r="C262" s="23">
        <v>505</v>
      </c>
      <c r="D262" s="28">
        <v>82</v>
      </c>
      <c r="E262" s="17">
        <v>35</v>
      </c>
      <c r="F262" s="26">
        <v>8</v>
      </c>
      <c r="M262" s="32" t="s">
        <v>35</v>
      </c>
      <c r="N262" s="35">
        <f>(Table1[[#This Row],[Profit]]/Table1[[#This Row],[Sales]])</f>
        <v>9.7560975609756101E-2</v>
      </c>
      <c r="O262" s="26">
        <v>8</v>
      </c>
    </row>
    <row r="263" spans="1:15" x14ac:dyDescent="0.3">
      <c r="A263" s="24">
        <v>775</v>
      </c>
      <c r="C263" s="24">
        <v>775</v>
      </c>
      <c r="D263" s="29">
        <v>64</v>
      </c>
      <c r="E263" s="18">
        <v>29</v>
      </c>
      <c r="F263" s="27">
        <v>5</v>
      </c>
      <c r="M263" s="33" t="s">
        <v>39</v>
      </c>
      <c r="N263" s="36">
        <f>(Table1[[#This Row],[Profit]]/Table1[[#This Row],[Sales]])</f>
        <v>7.8125E-2</v>
      </c>
      <c r="O263" s="27">
        <v>5</v>
      </c>
    </row>
    <row r="264" spans="1:15" x14ac:dyDescent="0.3">
      <c r="A264" s="23">
        <v>563</v>
      </c>
      <c r="C264" s="23">
        <v>563</v>
      </c>
      <c r="D264" s="28">
        <v>64</v>
      </c>
      <c r="E264" s="17">
        <v>29</v>
      </c>
      <c r="F264" s="26">
        <v>5</v>
      </c>
      <c r="M264" s="32" t="s">
        <v>45</v>
      </c>
      <c r="N264" s="35">
        <f>(Table1[[#This Row],[Profit]]/Table1[[#This Row],[Sales]])</f>
        <v>7.8125E-2</v>
      </c>
      <c r="O264" s="26">
        <v>5</v>
      </c>
    </row>
    <row r="265" spans="1:15" x14ac:dyDescent="0.3">
      <c r="A265" s="24">
        <v>603</v>
      </c>
      <c r="C265" s="24">
        <v>603</v>
      </c>
      <c r="D265" s="29">
        <v>76</v>
      </c>
      <c r="E265" s="18">
        <v>34</v>
      </c>
      <c r="F265" s="27">
        <v>-3</v>
      </c>
      <c r="M265" s="33" t="s">
        <v>59</v>
      </c>
      <c r="N265" s="36">
        <f>(Table1[[#This Row],[Profit]]/Table1[[#This Row],[Sales]])</f>
        <v>-3.9473684210526314E-2</v>
      </c>
      <c r="O265" s="27">
        <v>-3</v>
      </c>
    </row>
    <row r="266" spans="1:15" x14ac:dyDescent="0.3">
      <c r="A266" s="23">
        <v>918</v>
      </c>
      <c r="C266" s="23">
        <v>918</v>
      </c>
      <c r="D266" s="28">
        <v>80</v>
      </c>
      <c r="E266" s="17">
        <v>32</v>
      </c>
      <c r="F266" s="26">
        <v>29</v>
      </c>
      <c r="M266" s="32" t="s">
        <v>46</v>
      </c>
      <c r="N266" s="35">
        <f>(Table1[[#This Row],[Profit]]/Table1[[#This Row],[Sales]])</f>
        <v>0.36249999999999999</v>
      </c>
      <c r="O266" s="26">
        <v>29</v>
      </c>
    </row>
    <row r="267" spans="1:15" x14ac:dyDescent="0.3">
      <c r="A267" s="24">
        <v>775</v>
      </c>
      <c r="C267" s="24">
        <v>775</v>
      </c>
      <c r="D267" s="29">
        <v>43</v>
      </c>
      <c r="E267" s="18">
        <v>0</v>
      </c>
      <c r="F267" s="27">
        <v>31</v>
      </c>
      <c r="M267" s="33" t="s">
        <v>47</v>
      </c>
      <c r="N267" s="36">
        <f>(Table1[[#This Row],[Profit]]/Table1[[#This Row],[Sales]])</f>
        <v>0.72093023255813948</v>
      </c>
      <c r="O267" s="27">
        <v>31</v>
      </c>
    </row>
    <row r="268" spans="1:15" x14ac:dyDescent="0.3">
      <c r="A268" s="23">
        <v>435</v>
      </c>
      <c r="C268" s="23">
        <v>435</v>
      </c>
      <c r="D268" s="28">
        <v>81</v>
      </c>
      <c r="E268" s="17">
        <v>33</v>
      </c>
      <c r="F268" s="26">
        <v>27</v>
      </c>
      <c r="M268" s="32" t="s">
        <v>47</v>
      </c>
      <c r="N268" s="35">
        <f>(Table1[[#This Row],[Profit]]/Table1[[#This Row],[Sales]])</f>
        <v>0.33333333333333331</v>
      </c>
      <c r="O268" s="26">
        <v>27</v>
      </c>
    </row>
    <row r="269" spans="1:15" x14ac:dyDescent="0.3">
      <c r="A269" s="24">
        <v>573</v>
      </c>
      <c r="C269" s="24">
        <v>573</v>
      </c>
      <c r="D269" s="29">
        <v>122</v>
      </c>
      <c r="E269" s="18">
        <v>82</v>
      </c>
      <c r="F269" s="27">
        <v>-9</v>
      </c>
      <c r="M269" s="33" t="s">
        <v>20</v>
      </c>
      <c r="N269" s="36">
        <f>(Table1[[#This Row],[Profit]]/Table1[[#This Row],[Sales]])</f>
        <v>-7.3770491803278687E-2</v>
      </c>
      <c r="O269" s="27">
        <v>-9</v>
      </c>
    </row>
    <row r="270" spans="1:15" x14ac:dyDescent="0.3">
      <c r="A270" s="23">
        <v>801</v>
      </c>
      <c r="C270" s="23">
        <v>801</v>
      </c>
      <c r="D270" s="28">
        <v>122</v>
      </c>
      <c r="E270" s="17">
        <v>82</v>
      </c>
      <c r="F270" s="26">
        <v>-8</v>
      </c>
      <c r="M270" s="32" t="s">
        <v>22</v>
      </c>
      <c r="N270" s="35">
        <f>(Table1[[#This Row],[Profit]]/Table1[[#This Row],[Sales]])</f>
        <v>-6.5573770491803282E-2</v>
      </c>
      <c r="O270" s="26">
        <v>-8</v>
      </c>
    </row>
    <row r="271" spans="1:15" x14ac:dyDescent="0.3">
      <c r="A271" s="24">
        <v>417</v>
      </c>
      <c r="C271" s="24">
        <v>417</v>
      </c>
      <c r="D271" s="29">
        <v>82</v>
      </c>
      <c r="E271" s="18">
        <v>35</v>
      </c>
      <c r="F271" s="27">
        <v>9</v>
      </c>
      <c r="M271" s="33" t="s">
        <v>27</v>
      </c>
      <c r="N271" s="36">
        <f>(Table1[[#This Row],[Profit]]/Table1[[#This Row],[Sales]])</f>
        <v>0.10975609756097561</v>
      </c>
      <c r="O271" s="27">
        <v>9</v>
      </c>
    </row>
    <row r="272" spans="1:15" x14ac:dyDescent="0.3">
      <c r="A272" s="23">
        <v>636</v>
      </c>
      <c r="C272" s="23">
        <v>636</v>
      </c>
      <c r="D272" s="28">
        <v>76</v>
      </c>
      <c r="E272" s="17">
        <v>34</v>
      </c>
      <c r="F272" s="26">
        <v>-3</v>
      </c>
      <c r="M272" s="32" t="s">
        <v>54</v>
      </c>
      <c r="N272" s="35">
        <f>(Table1[[#This Row],[Profit]]/Table1[[#This Row],[Sales]])</f>
        <v>-3.9473684210526314E-2</v>
      </c>
      <c r="O272" s="26">
        <v>-3</v>
      </c>
    </row>
    <row r="273" spans="1:15" x14ac:dyDescent="0.3">
      <c r="A273" s="24">
        <v>314</v>
      </c>
      <c r="C273" s="24">
        <v>314</v>
      </c>
      <c r="D273" s="29">
        <v>74</v>
      </c>
      <c r="E273" s="18">
        <v>33</v>
      </c>
      <c r="F273" s="27">
        <v>-4</v>
      </c>
      <c r="M273" s="33" t="s">
        <v>30</v>
      </c>
      <c r="N273" s="36">
        <f>(Table1[[#This Row],[Profit]]/Table1[[#This Row],[Sales]])</f>
        <v>-5.4054054054054057E-2</v>
      </c>
      <c r="O273" s="27">
        <v>-4</v>
      </c>
    </row>
    <row r="274" spans="1:15" x14ac:dyDescent="0.3">
      <c r="A274" s="23">
        <v>603</v>
      </c>
      <c r="C274" s="23">
        <v>603</v>
      </c>
      <c r="D274" s="28">
        <v>43</v>
      </c>
      <c r="E274" s="17">
        <v>0</v>
      </c>
      <c r="F274" s="26">
        <v>32</v>
      </c>
      <c r="M274" s="32" t="s">
        <v>30</v>
      </c>
      <c r="N274" s="35">
        <f>(Table1[[#This Row],[Profit]]/Table1[[#This Row],[Sales]])</f>
        <v>0.7441860465116279</v>
      </c>
      <c r="O274" s="26">
        <v>32</v>
      </c>
    </row>
    <row r="275" spans="1:15" x14ac:dyDescent="0.3">
      <c r="A275" s="24">
        <v>435</v>
      </c>
      <c r="C275" s="24">
        <v>435</v>
      </c>
      <c r="D275" s="29">
        <v>106</v>
      </c>
      <c r="E275" s="18">
        <v>44</v>
      </c>
      <c r="F275" s="27">
        <v>-7</v>
      </c>
      <c r="M275" s="33" t="s">
        <v>27</v>
      </c>
      <c r="N275" s="36">
        <f>(Table1[[#This Row],[Profit]]/Table1[[#This Row],[Sales]])</f>
        <v>-6.6037735849056603E-2</v>
      </c>
      <c r="O275" s="27">
        <v>-7</v>
      </c>
    </row>
    <row r="276" spans="1:15" x14ac:dyDescent="0.3">
      <c r="A276" s="23">
        <v>937</v>
      </c>
      <c r="C276" s="23">
        <v>937</v>
      </c>
      <c r="D276" s="28">
        <v>73</v>
      </c>
      <c r="E276" s="17">
        <v>29</v>
      </c>
      <c r="F276" s="26">
        <v>25</v>
      </c>
      <c r="M276" s="32" t="s">
        <v>50</v>
      </c>
      <c r="N276" s="35">
        <f>(Table1[[#This Row],[Profit]]/Table1[[#This Row],[Sales]])</f>
        <v>0.34246575342465752</v>
      </c>
      <c r="O276" s="26">
        <v>25</v>
      </c>
    </row>
    <row r="277" spans="1:15" x14ac:dyDescent="0.3">
      <c r="A277" s="24">
        <v>330</v>
      </c>
      <c r="C277" s="24">
        <v>330</v>
      </c>
      <c r="D277" s="29">
        <v>82</v>
      </c>
      <c r="E277" s="18">
        <v>33</v>
      </c>
      <c r="F277" s="27">
        <v>29</v>
      </c>
      <c r="M277" s="33" t="s">
        <v>20</v>
      </c>
      <c r="N277" s="36">
        <f>(Table1[[#This Row],[Profit]]/Table1[[#This Row],[Sales]])</f>
        <v>0.35365853658536583</v>
      </c>
      <c r="O277" s="27">
        <v>29</v>
      </c>
    </row>
    <row r="278" spans="1:15" x14ac:dyDescent="0.3">
      <c r="A278" s="23">
        <v>508</v>
      </c>
      <c r="C278" s="23">
        <v>508</v>
      </c>
      <c r="D278" s="28">
        <v>103</v>
      </c>
      <c r="E278" s="17">
        <v>46</v>
      </c>
      <c r="F278" s="26">
        <v>7</v>
      </c>
      <c r="M278" s="32" t="s">
        <v>20</v>
      </c>
      <c r="N278" s="35">
        <f>(Table1[[#This Row],[Profit]]/Table1[[#This Row],[Sales]])</f>
        <v>6.7961165048543687E-2</v>
      </c>
      <c r="O278" s="26">
        <v>7</v>
      </c>
    </row>
    <row r="279" spans="1:15" x14ac:dyDescent="0.3">
      <c r="A279" s="24">
        <v>813</v>
      </c>
      <c r="C279" s="24">
        <v>813</v>
      </c>
      <c r="D279" s="29">
        <v>75</v>
      </c>
      <c r="E279" s="18">
        <v>30</v>
      </c>
      <c r="F279" s="27">
        <v>26</v>
      </c>
      <c r="M279" s="33" t="s">
        <v>27</v>
      </c>
      <c r="N279" s="36">
        <f>(Table1[[#This Row],[Profit]]/Table1[[#This Row],[Sales]])</f>
        <v>0.34666666666666668</v>
      </c>
      <c r="O279" s="27">
        <v>26</v>
      </c>
    </row>
    <row r="280" spans="1:15" x14ac:dyDescent="0.3">
      <c r="A280" s="23">
        <v>857</v>
      </c>
      <c r="C280" s="23">
        <v>857</v>
      </c>
      <c r="D280" s="28">
        <v>73</v>
      </c>
      <c r="E280" s="17">
        <v>29</v>
      </c>
      <c r="F280" s="26">
        <v>25</v>
      </c>
      <c r="M280" s="32" t="s">
        <v>30</v>
      </c>
      <c r="N280" s="35">
        <f>(Table1[[#This Row],[Profit]]/Table1[[#This Row],[Sales]])</f>
        <v>0.34246575342465752</v>
      </c>
      <c r="O280" s="26">
        <v>25</v>
      </c>
    </row>
    <row r="281" spans="1:15" x14ac:dyDescent="0.3">
      <c r="A281" s="24">
        <v>262</v>
      </c>
      <c r="C281" s="24">
        <v>262</v>
      </c>
      <c r="D281" s="29">
        <v>56</v>
      </c>
      <c r="E281" s="18">
        <v>24</v>
      </c>
      <c r="F281" s="27">
        <v>13</v>
      </c>
      <c r="M281" s="33" t="s">
        <v>35</v>
      </c>
      <c r="N281" s="36">
        <f>(Table1[[#This Row],[Profit]]/Table1[[#This Row],[Sales]])</f>
        <v>0.23214285714285715</v>
      </c>
      <c r="O281" s="27">
        <v>13</v>
      </c>
    </row>
    <row r="282" spans="1:15" x14ac:dyDescent="0.3">
      <c r="A282" s="23">
        <v>702</v>
      </c>
      <c r="C282" s="23">
        <v>702</v>
      </c>
      <c r="D282" s="28">
        <v>43</v>
      </c>
      <c r="E282" s="17">
        <v>0</v>
      </c>
      <c r="F282" s="26">
        <v>31</v>
      </c>
      <c r="M282" s="32" t="s">
        <v>47</v>
      </c>
      <c r="N282" s="35">
        <f>(Table1[[#This Row],[Profit]]/Table1[[#This Row],[Sales]])</f>
        <v>0.72093023255813948</v>
      </c>
      <c r="O282" s="26">
        <v>31</v>
      </c>
    </row>
    <row r="283" spans="1:15" x14ac:dyDescent="0.3">
      <c r="A283" s="24">
        <v>435</v>
      </c>
      <c r="C283" s="24">
        <v>435</v>
      </c>
      <c r="D283" s="29">
        <v>77</v>
      </c>
      <c r="E283" s="18">
        <v>31</v>
      </c>
      <c r="F283" s="27">
        <v>26</v>
      </c>
      <c r="M283" s="33" t="s">
        <v>47</v>
      </c>
      <c r="N283" s="36">
        <f>(Table1[[#This Row],[Profit]]/Table1[[#This Row],[Sales]])</f>
        <v>0.33766233766233766</v>
      </c>
      <c r="O283" s="27">
        <v>26</v>
      </c>
    </row>
    <row r="284" spans="1:15" x14ac:dyDescent="0.3">
      <c r="A284" s="23">
        <v>715</v>
      </c>
      <c r="C284" s="23">
        <v>715</v>
      </c>
      <c r="D284" s="28">
        <v>85</v>
      </c>
      <c r="E284" s="17">
        <v>34</v>
      </c>
      <c r="F284" s="26">
        <v>30</v>
      </c>
      <c r="M284" s="32" t="s">
        <v>20</v>
      </c>
      <c r="N284" s="35">
        <f>(Table1[[#This Row],[Profit]]/Table1[[#This Row],[Sales]])</f>
        <v>0.35294117647058826</v>
      </c>
      <c r="O284" s="26">
        <v>30</v>
      </c>
    </row>
    <row r="285" spans="1:15" x14ac:dyDescent="0.3">
      <c r="A285" s="24">
        <v>603</v>
      </c>
      <c r="C285" s="24">
        <v>603</v>
      </c>
      <c r="D285" s="29">
        <v>88</v>
      </c>
      <c r="E285" s="18">
        <v>39</v>
      </c>
      <c r="F285" s="27">
        <v>2</v>
      </c>
      <c r="M285" s="33" t="s">
        <v>20</v>
      </c>
      <c r="N285" s="36">
        <f>(Table1[[#This Row],[Profit]]/Table1[[#This Row],[Sales]])</f>
        <v>2.2727272727272728E-2</v>
      </c>
      <c r="O285" s="27">
        <v>2</v>
      </c>
    </row>
    <row r="286" spans="1:15" x14ac:dyDescent="0.3">
      <c r="A286" s="23">
        <v>505</v>
      </c>
      <c r="C286" s="23">
        <v>505</v>
      </c>
      <c r="D286" s="28">
        <v>69</v>
      </c>
      <c r="E286" s="17">
        <v>31</v>
      </c>
      <c r="F286" s="26">
        <v>7</v>
      </c>
      <c r="M286" s="32" t="s">
        <v>20</v>
      </c>
      <c r="N286" s="35">
        <f>(Table1[[#This Row],[Profit]]/Table1[[#This Row],[Sales]])</f>
        <v>0.10144927536231885</v>
      </c>
      <c r="O286" s="26">
        <v>7</v>
      </c>
    </row>
    <row r="287" spans="1:15" x14ac:dyDescent="0.3">
      <c r="A287" s="24">
        <v>573</v>
      </c>
      <c r="C287" s="24">
        <v>573</v>
      </c>
      <c r="D287" s="29">
        <v>89</v>
      </c>
      <c r="E287" s="18">
        <v>38</v>
      </c>
      <c r="F287" s="27">
        <v>11</v>
      </c>
      <c r="M287" s="33" t="s">
        <v>27</v>
      </c>
      <c r="N287" s="36">
        <f>(Table1[[#This Row],[Profit]]/Table1[[#This Row],[Sales]])</f>
        <v>0.12359550561797752</v>
      </c>
      <c r="O287" s="27">
        <v>11</v>
      </c>
    </row>
    <row r="288" spans="1:15" x14ac:dyDescent="0.3">
      <c r="A288" s="23">
        <v>636</v>
      </c>
      <c r="C288" s="23">
        <v>636</v>
      </c>
      <c r="D288" s="28">
        <v>88</v>
      </c>
      <c r="E288" s="17">
        <v>39</v>
      </c>
      <c r="F288" s="26">
        <v>2</v>
      </c>
      <c r="M288" s="32" t="s">
        <v>30</v>
      </c>
      <c r="N288" s="35">
        <f>(Table1[[#This Row],[Profit]]/Table1[[#This Row],[Sales]])</f>
        <v>2.2727272727272728E-2</v>
      </c>
      <c r="O288" s="26">
        <v>2</v>
      </c>
    </row>
    <row r="289" spans="1:15" x14ac:dyDescent="0.3">
      <c r="A289" s="24">
        <v>603</v>
      </c>
      <c r="C289" s="24">
        <v>603</v>
      </c>
      <c r="D289" s="29">
        <v>43</v>
      </c>
      <c r="E289" s="18">
        <v>0</v>
      </c>
      <c r="F289" s="27">
        <v>32</v>
      </c>
      <c r="M289" s="33" t="s">
        <v>30</v>
      </c>
      <c r="N289" s="36">
        <f>(Table1[[#This Row],[Profit]]/Table1[[#This Row],[Sales]])</f>
        <v>0.7441860465116279</v>
      </c>
      <c r="O289" s="27">
        <v>32</v>
      </c>
    </row>
    <row r="290" spans="1:15" x14ac:dyDescent="0.3">
      <c r="A290" s="23">
        <v>509</v>
      </c>
      <c r="C290" s="23">
        <v>509</v>
      </c>
      <c r="D290" s="28">
        <v>107</v>
      </c>
      <c r="E290" s="17">
        <v>41</v>
      </c>
      <c r="F290" s="26">
        <v>30</v>
      </c>
      <c r="M290" s="32" t="s">
        <v>27</v>
      </c>
      <c r="N290" s="35">
        <f>(Table1[[#This Row],[Profit]]/Table1[[#This Row],[Sales]])</f>
        <v>0.28037383177570091</v>
      </c>
      <c r="O290" s="26">
        <v>30</v>
      </c>
    </row>
    <row r="291" spans="1:15" x14ac:dyDescent="0.3">
      <c r="A291" s="24">
        <v>801</v>
      </c>
      <c r="C291" s="24">
        <v>801</v>
      </c>
      <c r="D291" s="29">
        <v>89</v>
      </c>
      <c r="E291" s="18">
        <v>38</v>
      </c>
      <c r="F291" s="27">
        <v>12</v>
      </c>
      <c r="M291" s="33" t="s">
        <v>54</v>
      </c>
      <c r="N291" s="36">
        <f>(Table1[[#This Row],[Profit]]/Table1[[#This Row],[Sales]])</f>
        <v>0.1348314606741573</v>
      </c>
      <c r="O291" s="27">
        <v>12</v>
      </c>
    </row>
    <row r="292" spans="1:15" x14ac:dyDescent="0.3">
      <c r="A292" s="23">
        <v>509</v>
      </c>
      <c r="C292" s="23">
        <v>509</v>
      </c>
      <c r="D292" s="28">
        <v>106</v>
      </c>
      <c r="E292" s="17">
        <v>43</v>
      </c>
      <c r="F292" s="26">
        <v>28</v>
      </c>
      <c r="M292" s="32" t="s">
        <v>54</v>
      </c>
      <c r="N292" s="35">
        <f>(Table1[[#This Row],[Profit]]/Table1[[#This Row],[Sales]])</f>
        <v>0.26415094339622641</v>
      </c>
      <c r="O292" s="26">
        <v>28</v>
      </c>
    </row>
    <row r="293" spans="1:15" x14ac:dyDescent="0.3">
      <c r="A293" s="24">
        <v>312</v>
      </c>
      <c r="C293" s="24">
        <v>312</v>
      </c>
      <c r="D293" s="29">
        <v>96</v>
      </c>
      <c r="E293" s="18">
        <v>39</v>
      </c>
      <c r="F293" s="27">
        <v>40</v>
      </c>
      <c r="M293" s="33" t="s">
        <v>20</v>
      </c>
      <c r="N293" s="36">
        <f>(Table1[[#This Row],[Profit]]/Table1[[#This Row],[Sales]])</f>
        <v>0.41666666666666669</v>
      </c>
      <c r="O293" s="27">
        <v>40</v>
      </c>
    </row>
    <row r="294" spans="1:15" x14ac:dyDescent="0.3">
      <c r="A294" s="23">
        <v>530</v>
      </c>
      <c r="C294" s="23">
        <v>530</v>
      </c>
      <c r="D294" s="28">
        <v>96</v>
      </c>
      <c r="E294" s="17">
        <v>39</v>
      </c>
      <c r="F294" s="26">
        <v>39</v>
      </c>
      <c r="M294" s="32" t="s">
        <v>22</v>
      </c>
      <c r="N294" s="35">
        <f>(Table1[[#This Row],[Profit]]/Table1[[#This Row],[Sales]])</f>
        <v>0.40625</v>
      </c>
      <c r="O294" s="26">
        <v>39</v>
      </c>
    </row>
    <row r="295" spans="1:15" x14ac:dyDescent="0.3">
      <c r="A295" s="24">
        <v>505</v>
      </c>
      <c r="C295" s="24">
        <v>505</v>
      </c>
      <c r="D295" s="29">
        <v>116</v>
      </c>
      <c r="E295" s="18">
        <v>86</v>
      </c>
      <c r="F295" s="27">
        <v>-39</v>
      </c>
      <c r="M295" s="33" t="s">
        <v>39</v>
      </c>
      <c r="N295" s="36">
        <f>(Table1[[#This Row],[Profit]]/Table1[[#This Row],[Sales]])</f>
        <v>-0.33620689655172414</v>
      </c>
      <c r="O295" s="27">
        <v>-39</v>
      </c>
    </row>
    <row r="296" spans="1:15" x14ac:dyDescent="0.3">
      <c r="A296" s="23">
        <v>318</v>
      </c>
      <c r="C296" s="23">
        <v>318</v>
      </c>
      <c r="D296" s="28">
        <v>120</v>
      </c>
      <c r="E296" s="17">
        <v>46</v>
      </c>
      <c r="F296" s="26">
        <v>45</v>
      </c>
      <c r="M296" s="32" t="s">
        <v>35</v>
      </c>
      <c r="N296" s="35">
        <f>(Table1[[#This Row],[Profit]]/Table1[[#This Row],[Sales]])</f>
        <v>0.375</v>
      </c>
      <c r="O296" s="26">
        <v>45</v>
      </c>
    </row>
    <row r="297" spans="1:15" x14ac:dyDescent="0.3">
      <c r="A297" s="24">
        <v>515</v>
      </c>
      <c r="C297" s="24">
        <v>515</v>
      </c>
      <c r="D297" s="29">
        <v>72</v>
      </c>
      <c r="E297" s="18">
        <v>31</v>
      </c>
      <c r="F297" s="27">
        <v>10</v>
      </c>
      <c r="M297" s="33" t="s">
        <v>45</v>
      </c>
      <c r="N297" s="36">
        <f>(Table1[[#This Row],[Profit]]/Table1[[#This Row],[Sales]])</f>
        <v>0.1388888888888889</v>
      </c>
      <c r="O297" s="27">
        <v>10</v>
      </c>
    </row>
    <row r="298" spans="1:15" x14ac:dyDescent="0.3">
      <c r="A298" s="23">
        <v>505</v>
      </c>
      <c r="C298" s="23">
        <v>505</v>
      </c>
      <c r="D298" s="28">
        <v>116</v>
      </c>
      <c r="E298" s="17">
        <v>45</v>
      </c>
      <c r="F298" s="26">
        <v>-9</v>
      </c>
      <c r="M298" s="32" t="s">
        <v>46</v>
      </c>
      <c r="N298" s="35">
        <f>(Table1[[#This Row],[Profit]]/Table1[[#This Row],[Sales]])</f>
        <v>-7.7586206896551727E-2</v>
      </c>
      <c r="O298" s="26">
        <v>-9</v>
      </c>
    </row>
    <row r="299" spans="1:15" x14ac:dyDescent="0.3">
      <c r="A299" s="24">
        <v>435</v>
      </c>
      <c r="C299" s="24">
        <v>435</v>
      </c>
      <c r="D299" s="29">
        <v>84</v>
      </c>
      <c r="E299" s="18">
        <v>32</v>
      </c>
      <c r="F299" s="27">
        <v>42</v>
      </c>
      <c r="M299" s="33" t="s">
        <v>47</v>
      </c>
      <c r="N299" s="36">
        <f>(Table1[[#This Row],[Profit]]/Table1[[#This Row],[Sales]])</f>
        <v>0.5</v>
      </c>
      <c r="O299" s="27">
        <v>42</v>
      </c>
    </row>
    <row r="300" spans="1:15" x14ac:dyDescent="0.3">
      <c r="A300" s="23">
        <v>505</v>
      </c>
      <c r="C300" s="23">
        <v>505</v>
      </c>
      <c r="D300" s="28">
        <v>72</v>
      </c>
      <c r="E300" s="17">
        <v>31</v>
      </c>
      <c r="F300" s="26">
        <v>9</v>
      </c>
      <c r="M300" s="32" t="s">
        <v>20</v>
      </c>
      <c r="N300" s="35">
        <f>(Table1[[#This Row],[Profit]]/Table1[[#This Row],[Sales]])</f>
        <v>0.125</v>
      </c>
      <c r="O300" s="26">
        <v>9</v>
      </c>
    </row>
    <row r="301" spans="1:15" x14ac:dyDescent="0.3">
      <c r="A301" s="24">
        <v>314</v>
      </c>
      <c r="C301" s="24">
        <v>314</v>
      </c>
      <c r="D301" s="29">
        <v>98</v>
      </c>
      <c r="E301" s="18">
        <v>39</v>
      </c>
      <c r="F301" s="27">
        <v>19</v>
      </c>
      <c r="M301" s="33" t="s">
        <v>27</v>
      </c>
      <c r="N301" s="36">
        <f>(Table1[[#This Row],[Profit]]/Table1[[#This Row],[Sales]])</f>
        <v>0.19387755102040816</v>
      </c>
      <c r="O301" s="27">
        <v>19</v>
      </c>
    </row>
    <row r="302" spans="1:15" x14ac:dyDescent="0.3">
      <c r="A302" s="23">
        <v>203</v>
      </c>
      <c r="C302" s="23">
        <v>203</v>
      </c>
      <c r="D302" s="28">
        <v>64</v>
      </c>
      <c r="E302" s="17">
        <v>24</v>
      </c>
      <c r="F302" s="26">
        <v>27</v>
      </c>
      <c r="M302" s="32" t="s">
        <v>30</v>
      </c>
      <c r="N302" s="35">
        <f>(Table1[[#This Row],[Profit]]/Table1[[#This Row],[Sales]])</f>
        <v>0.421875</v>
      </c>
      <c r="O302" s="26">
        <v>27</v>
      </c>
    </row>
    <row r="303" spans="1:15" x14ac:dyDescent="0.3">
      <c r="A303" s="24">
        <v>603</v>
      </c>
      <c r="C303" s="24">
        <v>603</v>
      </c>
      <c r="D303" s="29">
        <v>46</v>
      </c>
      <c r="E303" s="18">
        <v>0</v>
      </c>
      <c r="F303" s="27">
        <v>47</v>
      </c>
      <c r="M303" s="33" t="s">
        <v>30</v>
      </c>
      <c r="N303" s="36">
        <f>(Table1[[#This Row],[Profit]]/Table1[[#This Row],[Sales]])</f>
        <v>1.0217391304347827</v>
      </c>
      <c r="O303" s="27">
        <v>47</v>
      </c>
    </row>
    <row r="304" spans="1:15" x14ac:dyDescent="0.3">
      <c r="A304" s="23">
        <v>435</v>
      </c>
      <c r="C304" s="23">
        <v>435</v>
      </c>
      <c r="D304" s="28">
        <v>116</v>
      </c>
      <c r="E304" s="17">
        <v>45</v>
      </c>
      <c r="F304" s="26">
        <v>-9</v>
      </c>
      <c r="M304" s="32" t="s">
        <v>27</v>
      </c>
      <c r="N304" s="35">
        <f>(Table1[[#This Row],[Profit]]/Table1[[#This Row],[Sales]])</f>
        <v>-7.7586206896551727E-2</v>
      </c>
      <c r="O304" s="26">
        <v>-9</v>
      </c>
    </row>
    <row r="305" spans="1:15" x14ac:dyDescent="0.3">
      <c r="A305" s="24">
        <v>206</v>
      </c>
      <c r="C305" s="24">
        <v>206</v>
      </c>
      <c r="D305" s="29">
        <v>153</v>
      </c>
      <c r="E305" s="18">
        <v>60</v>
      </c>
      <c r="F305" s="27">
        <v>0</v>
      </c>
      <c r="M305" s="33" t="s">
        <v>30</v>
      </c>
      <c r="N305" s="36">
        <f>(Table1[[#This Row],[Profit]]/Table1[[#This Row],[Sales]])</f>
        <v>0</v>
      </c>
      <c r="O305" s="27">
        <v>0</v>
      </c>
    </row>
    <row r="306" spans="1:15" x14ac:dyDescent="0.3">
      <c r="A306" s="23">
        <v>440</v>
      </c>
      <c r="C306" s="23">
        <v>440</v>
      </c>
      <c r="D306" s="28">
        <v>85</v>
      </c>
      <c r="E306" s="17">
        <v>32</v>
      </c>
      <c r="F306" s="26">
        <v>43</v>
      </c>
      <c r="M306" s="32" t="s">
        <v>50</v>
      </c>
      <c r="N306" s="35">
        <f>(Table1[[#This Row],[Profit]]/Table1[[#This Row],[Sales]])</f>
        <v>0.50588235294117645</v>
      </c>
      <c r="O306" s="26">
        <v>43</v>
      </c>
    </row>
    <row r="307" spans="1:15" x14ac:dyDescent="0.3">
      <c r="A307" s="24">
        <v>561</v>
      </c>
      <c r="C307" s="24">
        <v>561</v>
      </c>
      <c r="D307" s="29">
        <v>129</v>
      </c>
      <c r="E307" s="18">
        <v>54</v>
      </c>
      <c r="F307" s="27">
        <v>19</v>
      </c>
      <c r="M307" s="33" t="s">
        <v>20</v>
      </c>
      <c r="N307" s="36">
        <f>(Table1[[#This Row],[Profit]]/Table1[[#This Row],[Sales]])</f>
        <v>0.14728682170542637</v>
      </c>
      <c r="O307" s="27">
        <v>19</v>
      </c>
    </row>
    <row r="308" spans="1:15" x14ac:dyDescent="0.3">
      <c r="A308" s="23">
        <v>920</v>
      </c>
      <c r="C308" s="23">
        <v>920</v>
      </c>
      <c r="D308" s="28">
        <v>55</v>
      </c>
      <c r="E308" s="17">
        <v>22</v>
      </c>
      <c r="F308" s="26">
        <v>16</v>
      </c>
      <c r="M308" s="32" t="s">
        <v>35</v>
      </c>
      <c r="N308" s="35">
        <f>(Table1[[#This Row],[Profit]]/Table1[[#This Row],[Sales]])</f>
        <v>0.29090909090909089</v>
      </c>
      <c r="O308" s="26">
        <v>16</v>
      </c>
    </row>
    <row r="309" spans="1:15" x14ac:dyDescent="0.3">
      <c r="A309" s="24">
        <v>505</v>
      </c>
      <c r="C309" s="24">
        <v>505</v>
      </c>
      <c r="D309" s="29">
        <v>87</v>
      </c>
      <c r="E309" s="18">
        <v>35</v>
      </c>
      <c r="F309" s="27">
        <v>12</v>
      </c>
      <c r="M309" s="33" t="s">
        <v>35</v>
      </c>
      <c r="N309" s="36">
        <f>(Table1[[#This Row],[Profit]]/Table1[[#This Row],[Sales]])</f>
        <v>0.13793103448275862</v>
      </c>
      <c r="O309" s="27">
        <v>12</v>
      </c>
    </row>
    <row r="310" spans="1:15" x14ac:dyDescent="0.3">
      <c r="A310" s="23">
        <v>702</v>
      </c>
      <c r="C310" s="23">
        <v>702</v>
      </c>
      <c r="D310" s="28">
        <v>68</v>
      </c>
      <c r="E310" s="17">
        <v>29</v>
      </c>
      <c r="F310" s="26">
        <v>7</v>
      </c>
      <c r="M310" s="32" t="s">
        <v>39</v>
      </c>
      <c r="N310" s="35">
        <f>(Table1[[#This Row],[Profit]]/Table1[[#This Row],[Sales]])</f>
        <v>0.10294117647058823</v>
      </c>
      <c r="O310" s="26">
        <v>7</v>
      </c>
    </row>
    <row r="311" spans="1:15" x14ac:dyDescent="0.3">
      <c r="A311" s="24">
        <v>515</v>
      </c>
      <c r="C311" s="24">
        <v>515</v>
      </c>
      <c r="D311" s="29">
        <v>68</v>
      </c>
      <c r="E311" s="18">
        <v>29</v>
      </c>
      <c r="F311" s="27">
        <v>7</v>
      </c>
      <c r="M311" s="33" t="s">
        <v>45</v>
      </c>
      <c r="N311" s="36">
        <f>(Table1[[#This Row],[Profit]]/Table1[[#This Row],[Sales]])</f>
        <v>0.10294117647058823</v>
      </c>
      <c r="O311" s="27">
        <v>7</v>
      </c>
    </row>
    <row r="312" spans="1:15" x14ac:dyDescent="0.3">
      <c r="A312" s="23">
        <v>603</v>
      </c>
      <c r="C312" s="23">
        <v>603</v>
      </c>
      <c r="D312" s="28">
        <v>81</v>
      </c>
      <c r="E312" s="17">
        <v>34</v>
      </c>
      <c r="F312" s="26">
        <v>-4</v>
      </c>
      <c r="M312" s="32" t="s">
        <v>59</v>
      </c>
      <c r="N312" s="35">
        <f>(Table1[[#This Row],[Profit]]/Table1[[#This Row],[Sales]])</f>
        <v>-4.9382716049382713E-2</v>
      </c>
      <c r="O312" s="26">
        <v>-4</v>
      </c>
    </row>
    <row r="313" spans="1:15" x14ac:dyDescent="0.3">
      <c r="A313" s="24">
        <v>580</v>
      </c>
      <c r="C313" s="24">
        <v>580</v>
      </c>
      <c r="D313" s="29">
        <v>85</v>
      </c>
      <c r="E313" s="18">
        <v>32</v>
      </c>
      <c r="F313" s="27">
        <v>43</v>
      </c>
      <c r="M313" s="33" t="s">
        <v>46</v>
      </c>
      <c r="N313" s="36">
        <f>(Table1[[#This Row],[Profit]]/Table1[[#This Row],[Sales]])</f>
        <v>0.50588235294117645</v>
      </c>
      <c r="O313" s="27">
        <v>43</v>
      </c>
    </row>
    <row r="314" spans="1:15" x14ac:dyDescent="0.3">
      <c r="A314" s="23">
        <v>775</v>
      </c>
      <c r="C314" s="23">
        <v>775</v>
      </c>
      <c r="D314" s="28">
        <v>46</v>
      </c>
      <c r="E314" s="17">
        <v>0</v>
      </c>
      <c r="F314" s="26">
        <v>46</v>
      </c>
      <c r="M314" s="32" t="s">
        <v>47</v>
      </c>
      <c r="N314" s="35">
        <f>(Table1[[#This Row],[Profit]]/Table1[[#This Row],[Sales]])</f>
        <v>1</v>
      </c>
      <c r="O314" s="26">
        <v>46</v>
      </c>
    </row>
    <row r="315" spans="1:15" x14ac:dyDescent="0.3">
      <c r="A315" s="24">
        <v>435</v>
      </c>
      <c r="C315" s="24">
        <v>435</v>
      </c>
      <c r="D315" s="29">
        <v>86</v>
      </c>
      <c r="E315" s="18">
        <v>33</v>
      </c>
      <c r="F315" s="27">
        <v>40</v>
      </c>
      <c r="M315" s="33" t="s">
        <v>47</v>
      </c>
      <c r="N315" s="36">
        <f>(Table1[[#This Row],[Profit]]/Table1[[#This Row],[Sales]])</f>
        <v>0.46511627906976744</v>
      </c>
      <c r="O315" s="27">
        <v>40</v>
      </c>
    </row>
    <row r="316" spans="1:15" x14ac:dyDescent="0.3">
      <c r="A316" s="23">
        <v>314</v>
      </c>
      <c r="C316" s="23">
        <v>314</v>
      </c>
      <c r="D316" s="28">
        <v>130</v>
      </c>
      <c r="E316" s="17">
        <v>82</v>
      </c>
      <c r="F316" s="26">
        <v>-13</v>
      </c>
      <c r="M316" s="32" t="s">
        <v>20</v>
      </c>
      <c r="N316" s="35">
        <f>(Table1[[#This Row],[Profit]]/Table1[[#This Row],[Sales]])</f>
        <v>-0.1</v>
      </c>
      <c r="O316" s="26">
        <v>-13</v>
      </c>
    </row>
    <row r="317" spans="1:15" x14ac:dyDescent="0.3">
      <c r="A317" s="24">
        <v>435</v>
      </c>
      <c r="C317" s="24">
        <v>435</v>
      </c>
      <c r="D317" s="29">
        <v>130</v>
      </c>
      <c r="E317" s="18">
        <v>82</v>
      </c>
      <c r="F317" s="27">
        <v>-12</v>
      </c>
      <c r="M317" s="33" t="s">
        <v>22</v>
      </c>
      <c r="N317" s="36">
        <f>(Table1[[#This Row],[Profit]]/Table1[[#This Row],[Sales]])</f>
        <v>-9.2307692307692313E-2</v>
      </c>
      <c r="O317" s="27">
        <v>-12</v>
      </c>
    </row>
    <row r="318" spans="1:15" x14ac:dyDescent="0.3">
      <c r="A318" s="23">
        <v>636</v>
      </c>
      <c r="C318" s="23">
        <v>636</v>
      </c>
      <c r="D318" s="28">
        <v>87</v>
      </c>
      <c r="E318" s="17">
        <v>35</v>
      </c>
      <c r="F318" s="26">
        <v>13</v>
      </c>
      <c r="M318" s="32" t="s">
        <v>27</v>
      </c>
      <c r="N318" s="35">
        <f>(Table1[[#This Row],[Profit]]/Table1[[#This Row],[Sales]])</f>
        <v>0.14942528735632185</v>
      </c>
      <c r="O318" s="26">
        <v>13</v>
      </c>
    </row>
    <row r="319" spans="1:15" x14ac:dyDescent="0.3">
      <c r="A319" s="24">
        <v>573</v>
      </c>
      <c r="C319" s="24">
        <v>573</v>
      </c>
      <c r="D319" s="29">
        <v>81</v>
      </c>
      <c r="E319" s="18">
        <v>34</v>
      </c>
      <c r="F319" s="27">
        <v>-4</v>
      </c>
      <c r="M319" s="33" t="s">
        <v>54</v>
      </c>
      <c r="N319" s="36">
        <f>(Table1[[#This Row],[Profit]]/Table1[[#This Row],[Sales]])</f>
        <v>-4.9382716049382713E-2</v>
      </c>
      <c r="O319" s="27">
        <v>-4</v>
      </c>
    </row>
    <row r="320" spans="1:15" x14ac:dyDescent="0.3">
      <c r="A320" s="23">
        <v>314</v>
      </c>
      <c r="C320" s="23">
        <v>314</v>
      </c>
      <c r="D320" s="28">
        <v>79</v>
      </c>
      <c r="E320" s="17">
        <v>33</v>
      </c>
      <c r="F320" s="26">
        <v>-6</v>
      </c>
      <c r="M320" s="32" t="s">
        <v>30</v>
      </c>
      <c r="N320" s="35">
        <f>(Table1[[#This Row],[Profit]]/Table1[[#This Row],[Sales]])</f>
        <v>-7.5949367088607597E-2</v>
      </c>
      <c r="O320" s="26">
        <v>-6</v>
      </c>
    </row>
    <row r="321" spans="1:15" x14ac:dyDescent="0.3">
      <c r="A321" s="24">
        <v>603</v>
      </c>
      <c r="C321" s="24">
        <v>603</v>
      </c>
      <c r="D321" s="29">
        <v>46</v>
      </c>
      <c r="E321" s="18">
        <v>0</v>
      </c>
      <c r="F321" s="27">
        <v>47</v>
      </c>
      <c r="M321" s="33" t="s">
        <v>30</v>
      </c>
      <c r="N321" s="36">
        <f>(Table1[[#This Row],[Profit]]/Table1[[#This Row],[Sales]])</f>
        <v>1.0217391304347827</v>
      </c>
      <c r="O321" s="27">
        <v>47</v>
      </c>
    </row>
    <row r="322" spans="1:15" x14ac:dyDescent="0.3">
      <c r="A322" s="23">
        <v>435</v>
      </c>
      <c r="C322" s="23">
        <v>435</v>
      </c>
      <c r="D322" s="28">
        <v>113</v>
      </c>
      <c r="E322" s="17">
        <v>44</v>
      </c>
      <c r="F322" s="26">
        <v>-10</v>
      </c>
      <c r="M322" s="32" t="s">
        <v>27</v>
      </c>
      <c r="N322" s="35">
        <f>(Table1[[#This Row],[Profit]]/Table1[[#This Row],[Sales]])</f>
        <v>-8.8495575221238937E-2</v>
      </c>
      <c r="O322" s="26">
        <v>-10</v>
      </c>
    </row>
    <row r="323" spans="1:15" x14ac:dyDescent="0.3">
      <c r="A323" s="24">
        <v>614</v>
      </c>
      <c r="C323" s="24">
        <v>614</v>
      </c>
      <c r="D323" s="29">
        <v>78</v>
      </c>
      <c r="E323" s="18">
        <v>29</v>
      </c>
      <c r="F323" s="27">
        <v>37</v>
      </c>
      <c r="M323" s="33" t="s">
        <v>50</v>
      </c>
      <c r="N323" s="36">
        <f>(Table1[[#This Row],[Profit]]/Table1[[#This Row],[Sales]])</f>
        <v>0.47435897435897434</v>
      </c>
      <c r="O323" s="27">
        <v>37</v>
      </c>
    </row>
    <row r="324" spans="1:15" x14ac:dyDescent="0.3">
      <c r="A324" s="23">
        <v>440</v>
      </c>
      <c r="C324" s="23">
        <v>440</v>
      </c>
      <c r="D324" s="28">
        <v>87</v>
      </c>
      <c r="E324" s="17">
        <v>33</v>
      </c>
      <c r="F324" s="26">
        <v>43</v>
      </c>
      <c r="M324" s="32" t="s">
        <v>20</v>
      </c>
      <c r="N324" s="35">
        <f>(Table1[[#This Row],[Profit]]/Table1[[#This Row],[Sales]])</f>
        <v>0.4942528735632184</v>
      </c>
      <c r="O324" s="26">
        <v>43</v>
      </c>
    </row>
    <row r="325" spans="1:15" x14ac:dyDescent="0.3">
      <c r="A325" s="24">
        <v>774</v>
      </c>
      <c r="C325" s="24">
        <v>774</v>
      </c>
      <c r="D325" s="29">
        <v>110</v>
      </c>
      <c r="E325" s="18">
        <v>46</v>
      </c>
      <c r="F325" s="27">
        <v>10</v>
      </c>
      <c r="M325" s="33" t="s">
        <v>20</v>
      </c>
      <c r="N325" s="36">
        <f>(Table1[[#This Row],[Profit]]/Table1[[#This Row],[Sales]])</f>
        <v>9.0909090909090912E-2</v>
      </c>
      <c r="O325" s="27">
        <v>10</v>
      </c>
    </row>
    <row r="326" spans="1:15" x14ac:dyDescent="0.3">
      <c r="A326" s="23">
        <v>321</v>
      </c>
      <c r="C326" s="23">
        <v>321</v>
      </c>
      <c r="D326" s="28">
        <v>80</v>
      </c>
      <c r="E326" s="17">
        <v>30</v>
      </c>
      <c r="F326" s="26">
        <v>39</v>
      </c>
      <c r="M326" s="32" t="s">
        <v>27</v>
      </c>
      <c r="N326" s="35">
        <f>(Table1[[#This Row],[Profit]]/Table1[[#This Row],[Sales]])</f>
        <v>0.48749999999999999</v>
      </c>
      <c r="O326" s="26">
        <v>39</v>
      </c>
    </row>
    <row r="327" spans="1:15" x14ac:dyDescent="0.3">
      <c r="A327" s="24">
        <v>774</v>
      </c>
      <c r="C327" s="24">
        <v>774</v>
      </c>
      <c r="D327" s="29">
        <v>78</v>
      </c>
      <c r="E327" s="18">
        <v>29</v>
      </c>
      <c r="F327" s="27">
        <v>37</v>
      </c>
      <c r="M327" s="33" t="s">
        <v>30</v>
      </c>
      <c r="N327" s="36">
        <f>(Table1[[#This Row],[Profit]]/Table1[[#This Row],[Sales]])</f>
        <v>0.47435897435897434</v>
      </c>
      <c r="O327" s="27">
        <v>37</v>
      </c>
    </row>
    <row r="328" spans="1:15" x14ac:dyDescent="0.3">
      <c r="A328" s="23">
        <v>608</v>
      </c>
      <c r="C328" s="23">
        <v>608</v>
      </c>
      <c r="D328" s="28">
        <v>60</v>
      </c>
      <c r="E328" s="17">
        <v>24</v>
      </c>
      <c r="F328" s="26">
        <v>19</v>
      </c>
      <c r="M328" s="32" t="s">
        <v>35</v>
      </c>
      <c r="N328" s="35">
        <f>(Table1[[#This Row],[Profit]]/Table1[[#This Row],[Sales]])</f>
        <v>0.31666666666666665</v>
      </c>
      <c r="O328" s="26">
        <v>19</v>
      </c>
    </row>
    <row r="329" spans="1:15" x14ac:dyDescent="0.3">
      <c r="A329" s="24">
        <v>775</v>
      </c>
      <c r="C329" s="24">
        <v>775</v>
      </c>
      <c r="D329" s="29">
        <v>46</v>
      </c>
      <c r="E329" s="18">
        <v>0</v>
      </c>
      <c r="F329" s="27">
        <v>46</v>
      </c>
      <c r="M329" s="33" t="s">
        <v>47</v>
      </c>
      <c r="N329" s="36">
        <f>(Table1[[#This Row],[Profit]]/Table1[[#This Row],[Sales]])</f>
        <v>1</v>
      </c>
      <c r="O329" s="27">
        <v>46</v>
      </c>
    </row>
    <row r="330" spans="1:15" x14ac:dyDescent="0.3">
      <c r="A330" s="23">
        <v>435</v>
      </c>
      <c r="C330" s="23">
        <v>435</v>
      </c>
      <c r="D330" s="28">
        <v>82</v>
      </c>
      <c r="E330" s="17">
        <v>31</v>
      </c>
      <c r="F330" s="26">
        <v>39</v>
      </c>
      <c r="M330" s="32" t="s">
        <v>47</v>
      </c>
      <c r="N330" s="35">
        <f>(Table1[[#This Row],[Profit]]/Table1[[#This Row],[Sales]])</f>
        <v>0.47560975609756095</v>
      </c>
      <c r="O330" s="26">
        <v>39</v>
      </c>
    </row>
    <row r="331" spans="1:15" x14ac:dyDescent="0.3">
      <c r="A331" s="24">
        <v>715</v>
      </c>
      <c r="C331" s="24">
        <v>715</v>
      </c>
      <c r="D331" s="29">
        <v>91</v>
      </c>
      <c r="E331" s="18">
        <v>34</v>
      </c>
      <c r="F331" s="27">
        <v>45</v>
      </c>
      <c r="M331" s="33" t="s">
        <v>20</v>
      </c>
      <c r="N331" s="36">
        <f>(Table1[[#This Row],[Profit]]/Table1[[#This Row],[Sales]])</f>
        <v>0.49450549450549453</v>
      </c>
      <c r="O331" s="27">
        <v>45</v>
      </c>
    </row>
    <row r="332" spans="1:15" x14ac:dyDescent="0.3">
      <c r="A332" s="23">
        <v>603</v>
      </c>
      <c r="C332" s="23">
        <v>603</v>
      </c>
      <c r="D332" s="28">
        <v>94</v>
      </c>
      <c r="E332" s="17">
        <v>39</v>
      </c>
      <c r="F332" s="26">
        <v>3</v>
      </c>
      <c r="M332" s="32" t="s">
        <v>20</v>
      </c>
      <c r="N332" s="35">
        <f>(Table1[[#This Row],[Profit]]/Table1[[#This Row],[Sales]])</f>
        <v>3.1914893617021274E-2</v>
      </c>
      <c r="O332" s="26">
        <v>3</v>
      </c>
    </row>
    <row r="333" spans="1:15" x14ac:dyDescent="0.3">
      <c r="A333" s="24">
        <v>505</v>
      </c>
      <c r="C333" s="24">
        <v>505</v>
      </c>
      <c r="D333" s="29">
        <v>74</v>
      </c>
      <c r="E333" s="18">
        <v>31</v>
      </c>
      <c r="F333" s="27">
        <v>10</v>
      </c>
      <c r="M333" s="33" t="s">
        <v>20</v>
      </c>
      <c r="N333" s="36">
        <f>(Table1[[#This Row],[Profit]]/Table1[[#This Row],[Sales]])</f>
        <v>0.13513513513513514</v>
      </c>
      <c r="O333" s="27">
        <v>10</v>
      </c>
    </row>
    <row r="334" spans="1:15" x14ac:dyDescent="0.3">
      <c r="A334" s="23">
        <v>314</v>
      </c>
      <c r="C334" s="23">
        <v>314</v>
      </c>
      <c r="D334" s="28">
        <v>95</v>
      </c>
      <c r="E334" s="17">
        <v>38</v>
      </c>
      <c r="F334" s="26">
        <v>16</v>
      </c>
      <c r="M334" s="32" t="s">
        <v>27</v>
      </c>
      <c r="N334" s="35">
        <f>(Table1[[#This Row],[Profit]]/Table1[[#This Row],[Sales]])</f>
        <v>0.16842105263157894</v>
      </c>
      <c r="O334" s="26">
        <v>16</v>
      </c>
    </row>
    <row r="335" spans="1:15" x14ac:dyDescent="0.3">
      <c r="A335" s="24">
        <v>660</v>
      </c>
      <c r="C335" s="24">
        <v>660</v>
      </c>
      <c r="D335" s="29">
        <v>94</v>
      </c>
      <c r="E335" s="18">
        <v>39</v>
      </c>
      <c r="F335" s="27">
        <v>3</v>
      </c>
      <c r="M335" s="33" t="s">
        <v>30</v>
      </c>
      <c r="N335" s="36">
        <f>(Table1[[#This Row],[Profit]]/Table1[[#This Row],[Sales]])</f>
        <v>3.1914893617021274E-2</v>
      </c>
      <c r="O335" s="27">
        <v>3</v>
      </c>
    </row>
    <row r="336" spans="1:15" x14ac:dyDescent="0.3">
      <c r="A336" s="23">
        <v>603</v>
      </c>
      <c r="C336" s="23">
        <v>603</v>
      </c>
      <c r="D336" s="28">
        <v>46</v>
      </c>
      <c r="E336" s="17">
        <v>0</v>
      </c>
      <c r="F336" s="26">
        <v>47</v>
      </c>
      <c r="M336" s="32" t="s">
        <v>30</v>
      </c>
      <c r="N336" s="35">
        <f>(Table1[[#This Row],[Profit]]/Table1[[#This Row],[Sales]])</f>
        <v>1.0217391304347827</v>
      </c>
      <c r="O336" s="26">
        <v>47</v>
      </c>
    </row>
    <row r="337" spans="1:15" x14ac:dyDescent="0.3">
      <c r="A337" s="24">
        <v>253</v>
      </c>
      <c r="C337" s="24">
        <v>253</v>
      </c>
      <c r="D337" s="29">
        <v>114</v>
      </c>
      <c r="E337" s="18">
        <v>41</v>
      </c>
      <c r="F337" s="27">
        <v>45</v>
      </c>
      <c r="M337" s="33" t="s">
        <v>27</v>
      </c>
      <c r="N337" s="36">
        <f>(Table1[[#This Row],[Profit]]/Table1[[#This Row],[Sales]])</f>
        <v>0.39473684210526316</v>
      </c>
      <c r="O337" s="27">
        <v>45</v>
      </c>
    </row>
    <row r="338" spans="1:15" x14ac:dyDescent="0.3">
      <c r="A338" s="23">
        <v>435</v>
      </c>
      <c r="C338" s="23">
        <v>435</v>
      </c>
      <c r="D338" s="28">
        <v>95</v>
      </c>
      <c r="E338" s="17">
        <v>38</v>
      </c>
      <c r="F338" s="26">
        <v>18</v>
      </c>
      <c r="M338" s="32" t="s">
        <v>54</v>
      </c>
      <c r="N338" s="35">
        <f>(Table1[[#This Row],[Profit]]/Table1[[#This Row],[Sales]])</f>
        <v>0.18947368421052632</v>
      </c>
      <c r="O338" s="26">
        <v>18</v>
      </c>
    </row>
    <row r="339" spans="1:15" x14ac:dyDescent="0.3">
      <c r="A339" s="24">
        <v>253</v>
      </c>
      <c r="C339" s="24">
        <v>253</v>
      </c>
      <c r="D339" s="29">
        <v>113</v>
      </c>
      <c r="E339" s="18">
        <v>43</v>
      </c>
      <c r="F339" s="27">
        <v>42</v>
      </c>
      <c r="M339" s="33" t="s">
        <v>54</v>
      </c>
      <c r="N339" s="36">
        <f>(Table1[[#This Row],[Profit]]/Table1[[#This Row],[Sales]])</f>
        <v>0.37168141592920356</v>
      </c>
      <c r="O339" s="27">
        <v>42</v>
      </c>
    </row>
    <row r="340" spans="1:15" x14ac:dyDescent="0.3">
      <c r="A340" s="23">
        <v>216</v>
      </c>
      <c r="C340" s="23">
        <v>216</v>
      </c>
      <c r="D340" s="28">
        <v>122</v>
      </c>
      <c r="E340" s="17">
        <v>51</v>
      </c>
      <c r="F340" s="26">
        <v>-5</v>
      </c>
      <c r="M340" s="32" t="s">
        <v>39</v>
      </c>
      <c r="N340" s="35">
        <f>(Table1[[#This Row],[Profit]]/Table1[[#This Row],[Sales]])</f>
        <v>-4.0983606557377046E-2</v>
      </c>
      <c r="O340" s="26">
        <v>-5</v>
      </c>
    </row>
    <row r="341" spans="1:15" x14ac:dyDescent="0.3">
      <c r="A341" s="24">
        <v>440</v>
      </c>
      <c r="C341" s="24">
        <v>440</v>
      </c>
      <c r="D341" s="29">
        <v>123</v>
      </c>
      <c r="E341" s="18">
        <v>52</v>
      </c>
      <c r="F341" s="27">
        <v>26</v>
      </c>
      <c r="M341" s="33" t="s">
        <v>43</v>
      </c>
      <c r="N341" s="36">
        <f>(Table1[[#This Row],[Profit]]/Table1[[#This Row],[Sales]])</f>
        <v>0.21138211382113822</v>
      </c>
      <c r="O341" s="27">
        <v>26</v>
      </c>
    </row>
    <row r="342" spans="1:15" x14ac:dyDescent="0.3">
      <c r="A342" s="23">
        <v>937</v>
      </c>
      <c r="C342" s="23">
        <v>937</v>
      </c>
      <c r="D342" s="28">
        <v>107</v>
      </c>
      <c r="E342" s="17">
        <v>43</v>
      </c>
      <c r="F342" s="26">
        <v>28</v>
      </c>
      <c r="M342" s="32" t="s">
        <v>45</v>
      </c>
      <c r="N342" s="35">
        <f>(Table1[[#This Row],[Profit]]/Table1[[#This Row],[Sales]])</f>
        <v>0.26168224299065418</v>
      </c>
      <c r="O342" s="26">
        <v>28</v>
      </c>
    </row>
    <row r="343" spans="1:15" x14ac:dyDescent="0.3">
      <c r="A343" s="24">
        <v>774</v>
      </c>
      <c r="C343" s="24">
        <v>774</v>
      </c>
      <c r="D343" s="29">
        <v>116</v>
      </c>
      <c r="E343" s="18">
        <v>51</v>
      </c>
      <c r="F343" s="27">
        <v>-11</v>
      </c>
      <c r="M343" s="33" t="s">
        <v>46</v>
      </c>
      <c r="N343" s="36">
        <f>(Table1[[#This Row],[Profit]]/Table1[[#This Row],[Sales]])</f>
        <v>-9.4827586206896547E-2</v>
      </c>
      <c r="O343" s="27">
        <v>-11</v>
      </c>
    </row>
    <row r="344" spans="1:15" x14ac:dyDescent="0.3">
      <c r="A344" s="23">
        <v>832</v>
      </c>
      <c r="C344" s="23">
        <v>832</v>
      </c>
      <c r="D344" s="28">
        <v>182</v>
      </c>
      <c r="E344" s="17">
        <v>72</v>
      </c>
      <c r="F344" s="26">
        <v>55</v>
      </c>
      <c r="M344" s="32" t="s">
        <v>47</v>
      </c>
      <c r="N344" s="35">
        <f>(Table1[[#This Row],[Profit]]/Table1[[#This Row],[Sales]])</f>
        <v>0.30219780219780218</v>
      </c>
      <c r="O344" s="26">
        <v>55</v>
      </c>
    </row>
    <row r="345" spans="1:15" x14ac:dyDescent="0.3">
      <c r="A345" s="24">
        <v>863</v>
      </c>
      <c r="C345" s="24">
        <v>863</v>
      </c>
      <c r="D345" s="29">
        <v>118</v>
      </c>
      <c r="E345" s="18">
        <v>48</v>
      </c>
      <c r="F345" s="27">
        <v>46</v>
      </c>
      <c r="M345" s="33" t="s">
        <v>30</v>
      </c>
      <c r="N345" s="36">
        <f>(Table1[[#This Row],[Profit]]/Table1[[#This Row],[Sales]])</f>
        <v>0.38983050847457629</v>
      </c>
      <c r="O345" s="27">
        <v>46</v>
      </c>
    </row>
    <row r="346" spans="1:15" x14ac:dyDescent="0.3">
      <c r="A346" s="23">
        <v>985</v>
      </c>
      <c r="C346" s="23">
        <v>985</v>
      </c>
      <c r="D346" s="28">
        <v>159</v>
      </c>
      <c r="E346" s="17">
        <v>60</v>
      </c>
      <c r="F346" s="26">
        <v>58</v>
      </c>
      <c r="M346" s="32" t="s">
        <v>46</v>
      </c>
      <c r="N346" s="35">
        <f>(Table1[[#This Row],[Profit]]/Table1[[#This Row],[Sales]])</f>
        <v>0.36477987421383645</v>
      </c>
      <c r="O346" s="26">
        <v>58</v>
      </c>
    </row>
    <row r="347" spans="1:15" x14ac:dyDescent="0.3">
      <c r="A347" s="24">
        <v>971</v>
      </c>
      <c r="C347" s="24">
        <v>971</v>
      </c>
      <c r="D347" s="29">
        <v>123</v>
      </c>
      <c r="E347" s="18">
        <v>52</v>
      </c>
      <c r="F347" s="27">
        <v>27</v>
      </c>
      <c r="M347" s="33" t="s">
        <v>46</v>
      </c>
      <c r="N347" s="36">
        <f>(Table1[[#This Row],[Profit]]/Table1[[#This Row],[Sales]])</f>
        <v>0.21951219512195122</v>
      </c>
      <c r="O347" s="27">
        <v>27</v>
      </c>
    </row>
    <row r="348" spans="1:15" x14ac:dyDescent="0.3">
      <c r="A348" s="23">
        <v>253</v>
      </c>
      <c r="C348" s="23">
        <v>253</v>
      </c>
      <c r="D348" s="28">
        <v>126</v>
      </c>
      <c r="E348" s="17">
        <v>56</v>
      </c>
      <c r="F348" s="26">
        <v>16</v>
      </c>
      <c r="M348" s="32" t="s">
        <v>46</v>
      </c>
      <c r="N348" s="35">
        <f>(Table1[[#This Row],[Profit]]/Table1[[#This Row],[Sales]])</f>
        <v>0.12698412698412698</v>
      </c>
      <c r="O348" s="26">
        <v>16</v>
      </c>
    </row>
    <row r="349" spans="1:15" x14ac:dyDescent="0.3">
      <c r="A349" s="24">
        <v>405</v>
      </c>
      <c r="C349" s="24">
        <v>405</v>
      </c>
      <c r="D349" s="29">
        <v>126</v>
      </c>
      <c r="E349" s="18">
        <v>56</v>
      </c>
      <c r="F349" s="27">
        <v>16</v>
      </c>
      <c r="M349" s="33" t="s">
        <v>50</v>
      </c>
      <c r="N349" s="36">
        <f>(Table1[[#This Row],[Profit]]/Table1[[#This Row],[Sales]])</f>
        <v>0.12698412698412698</v>
      </c>
      <c r="O349" s="27">
        <v>16</v>
      </c>
    </row>
    <row r="350" spans="1:15" x14ac:dyDescent="0.3">
      <c r="A350" s="23">
        <v>435</v>
      </c>
      <c r="C350" s="23">
        <v>435</v>
      </c>
      <c r="D350" s="28">
        <v>114</v>
      </c>
      <c r="E350" s="17">
        <v>45</v>
      </c>
      <c r="F350" s="26">
        <v>23</v>
      </c>
      <c r="M350" s="32" t="s">
        <v>20</v>
      </c>
      <c r="N350" s="35">
        <f>(Table1[[#This Row],[Profit]]/Table1[[#This Row],[Sales]])</f>
        <v>0.20175438596491227</v>
      </c>
      <c r="O350" s="26">
        <v>23</v>
      </c>
    </row>
    <row r="351" spans="1:15" x14ac:dyDescent="0.3">
      <c r="A351" s="24">
        <v>567</v>
      </c>
      <c r="C351" s="24">
        <v>567</v>
      </c>
      <c r="D351" s="29">
        <v>125</v>
      </c>
      <c r="E351" s="18">
        <v>52</v>
      </c>
      <c r="F351" s="27">
        <v>-3</v>
      </c>
      <c r="M351" s="33" t="s">
        <v>39</v>
      </c>
      <c r="N351" s="36">
        <f>(Table1[[#This Row],[Profit]]/Table1[[#This Row],[Sales]])</f>
        <v>-2.4E-2</v>
      </c>
      <c r="O351" s="27">
        <v>-3</v>
      </c>
    </row>
    <row r="352" spans="1:15" x14ac:dyDescent="0.3">
      <c r="A352" s="23">
        <v>614</v>
      </c>
      <c r="C352" s="23">
        <v>614</v>
      </c>
      <c r="D352" s="28">
        <v>114</v>
      </c>
      <c r="E352" s="17">
        <v>46</v>
      </c>
      <c r="F352" s="26">
        <v>32</v>
      </c>
      <c r="M352" s="32" t="s">
        <v>45</v>
      </c>
      <c r="N352" s="35">
        <f>(Table1[[#This Row],[Profit]]/Table1[[#This Row],[Sales]])</f>
        <v>0.2807017543859649</v>
      </c>
      <c r="O352" s="26">
        <v>32</v>
      </c>
    </row>
    <row r="353" spans="1:15" x14ac:dyDescent="0.3">
      <c r="A353" s="24">
        <v>303</v>
      </c>
      <c r="C353" s="24">
        <v>303</v>
      </c>
      <c r="D353" s="29">
        <v>125</v>
      </c>
      <c r="E353" s="18">
        <v>52</v>
      </c>
      <c r="F353" s="27">
        <v>-4</v>
      </c>
      <c r="M353" s="33" t="s">
        <v>20</v>
      </c>
      <c r="N353" s="36">
        <f>(Table1[[#This Row],[Profit]]/Table1[[#This Row],[Sales]])</f>
        <v>-3.2000000000000001E-2</v>
      </c>
      <c r="O353" s="27">
        <v>-4</v>
      </c>
    </row>
    <row r="354" spans="1:15" x14ac:dyDescent="0.3">
      <c r="A354" s="23">
        <v>720</v>
      </c>
      <c r="C354" s="23">
        <v>720</v>
      </c>
      <c r="D354" s="28">
        <v>138</v>
      </c>
      <c r="E354" s="17">
        <v>59</v>
      </c>
      <c r="F354" s="26">
        <v>32</v>
      </c>
      <c r="M354" s="32" t="s">
        <v>22</v>
      </c>
      <c r="N354" s="35">
        <f>(Table1[[#This Row],[Profit]]/Table1[[#This Row],[Sales]])</f>
        <v>0.2318840579710145</v>
      </c>
      <c r="O354" s="26">
        <v>32</v>
      </c>
    </row>
    <row r="355" spans="1:15" x14ac:dyDescent="0.3">
      <c r="A355" s="24">
        <v>713</v>
      </c>
      <c r="C355" s="24">
        <v>713</v>
      </c>
      <c r="D355" s="29">
        <v>138</v>
      </c>
      <c r="E355" s="18">
        <v>59</v>
      </c>
      <c r="F355" s="27">
        <v>32</v>
      </c>
      <c r="M355" s="33" t="s">
        <v>50</v>
      </c>
      <c r="N355" s="36">
        <f>(Table1[[#This Row],[Profit]]/Table1[[#This Row],[Sales]])</f>
        <v>0.2318840579710145</v>
      </c>
      <c r="O355" s="27">
        <v>32</v>
      </c>
    </row>
    <row r="356" spans="1:15" x14ac:dyDescent="0.3">
      <c r="A356" s="23">
        <v>718</v>
      </c>
      <c r="C356" s="23">
        <v>718</v>
      </c>
      <c r="D356" s="28">
        <v>123</v>
      </c>
      <c r="E356" s="17">
        <v>50</v>
      </c>
      <c r="F356" s="26">
        <v>47</v>
      </c>
      <c r="M356" s="32" t="s">
        <v>30</v>
      </c>
      <c r="N356" s="35">
        <f>(Table1[[#This Row],[Profit]]/Table1[[#This Row],[Sales]])</f>
        <v>0.38211382113821141</v>
      </c>
      <c r="O356" s="26">
        <v>47</v>
      </c>
    </row>
    <row r="357" spans="1:15" x14ac:dyDescent="0.3">
      <c r="A357" s="24">
        <v>860</v>
      </c>
      <c r="C357" s="24">
        <v>860</v>
      </c>
      <c r="D357" s="29">
        <v>124</v>
      </c>
      <c r="E357" s="18">
        <v>53</v>
      </c>
      <c r="F357" s="27">
        <v>26</v>
      </c>
      <c r="M357" s="33" t="s">
        <v>35</v>
      </c>
      <c r="N357" s="36">
        <f>(Table1[[#This Row],[Profit]]/Table1[[#This Row],[Sales]])</f>
        <v>0.20967741935483872</v>
      </c>
      <c r="O357" s="27">
        <v>26</v>
      </c>
    </row>
    <row r="358" spans="1:15" x14ac:dyDescent="0.3">
      <c r="A358" s="23">
        <v>435</v>
      </c>
      <c r="C358" s="23">
        <v>435</v>
      </c>
      <c r="D358" s="28">
        <v>132</v>
      </c>
      <c r="E358" s="17">
        <v>54</v>
      </c>
      <c r="F358" s="26">
        <v>52</v>
      </c>
      <c r="M358" s="32" t="s">
        <v>35</v>
      </c>
      <c r="N358" s="35">
        <f>(Table1[[#This Row],[Profit]]/Table1[[#This Row],[Sales]])</f>
        <v>0.39393939393939392</v>
      </c>
      <c r="O358" s="26">
        <v>52</v>
      </c>
    </row>
    <row r="359" spans="1:15" x14ac:dyDescent="0.3">
      <c r="A359" s="24">
        <v>505</v>
      </c>
      <c r="C359" s="24">
        <v>505</v>
      </c>
      <c r="D359" s="29">
        <v>109</v>
      </c>
      <c r="E359" s="18">
        <v>43</v>
      </c>
      <c r="F359" s="27">
        <v>20</v>
      </c>
      <c r="M359" s="33" t="s">
        <v>45</v>
      </c>
      <c r="N359" s="36">
        <f>(Table1[[#This Row],[Profit]]/Table1[[#This Row],[Sales]])</f>
        <v>0.1834862385321101</v>
      </c>
      <c r="O359" s="27">
        <v>20</v>
      </c>
    </row>
    <row r="360" spans="1:15" x14ac:dyDescent="0.3">
      <c r="A360" s="23">
        <v>504</v>
      </c>
      <c r="C360" s="23">
        <v>504</v>
      </c>
      <c r="D360" s="28">
        <v>147</v>
      </c>
      <c r="E360" s="17">
        <v>61</v>
      </c>
      <c r="F360" s="26">
        <v>1</v>
      </c>
      <c r="M360" s="32" t="s">
        <v>47</v>
      </c>
      <c r="N360" s="35">
        <f>(Table1[[#This Row],[Profit]]/Table1[[#This Row],[Sales]])</f>
        <v>6.8027210884353739E-3</v>
      </c>
      <c r="O360" s="26">
        <v>1</v>
      </c>
    </row>
    <row r="361" spans="1:15" x14ac:dyDescent="0.3">
      <c r="A361" s="24">
        <v>541</v>
      </c>
      <c r="C361" s="24">
        <v>541</v>
      </c>
      <c r="D361" s="29">
        <v>124</v>
      </c>
      <c r="E361" s="18">
        <v>55</v>
      </c>
      <c r="F361" s="27">
        <v>16</v>
      </c>
      <c r="M361" s="33" t="s">
        <v>47</v>
      </c>
      <c r="N361" s="36">
        <f>(Table1[[#This Row],[Profit]]/Table1[[#This Row],[Sales]])</f>
        <v>0.12903225806451613</v>
      </c>
      <c r="O361" s="27">
        <v>16</v>
      </c>
    </row>
    <row r="362" spans="1:15" x14ac:dyDescent="0.3">
      <c r="A362" s="23">
        <v>860</v>
      </c>
      <c r="C362" s="23">
        <v>860</v>
      </c>
      <c r="D362" s="28">
        <v>184</v>
      </c>
      <c r="E362" s="17">
        <v>82</v>
      </c>
      <c r="F362" s="26">
        <v>38</v>
      </c>
      <c r="M362" s="32" t="s">
        <v>20</v>
      </c>
      <c r="N362" s="35">
        <f>(Table1[[#This Row],[Profit]]/Table1[[#This Row],[Sales]])</f>
        <v>0.20652173913043478</v>
      </c>
      <c r="O362" s="26">
        <v>38</v>
      </c>
    </row>
    <row r="363" spans="1:15" x14ac:dyDescent="0.3">
      <c r="A363" s="24">
        <v>715</v>
      </c>
      <c r="C363" s="24">
        <v>715</v>
      </c>
      <c r="D363" s="29">
        <v>147</v>
      </c>
      <c r="E363" s="18">
        <v>61</v>
      </c>
      <c r="F363" s="27">
        <v>2</v>
      </c>
      <c r="M363" s="33" t="s">
        <v>54</v>
      </c>
      <c r="N363" s="36">
        <f>(Table1[[#This Row],[Profit]]/Table1[[#This Row],[Sales]])</f>
        <v>1.3605442176870748E-2</v>
      </c>
      <c r="O363" s="27">
        <v>2</v>
      </c>
    </row>
    <row r="364" spans="1:15" x14ac:dyDescent="0.3">
      <c r="A364" s="23">
        <v>425</v>
      </c>
      <c r="C364" s="23">
        <v>425</v>
      </c>
      <c r="D364" s="28">
        <v>141</v>
      </c>
      <c r="E364" s="17">
        <v>53</v>
      </c>
      <c r="F364" s="26">
        <v>49</v>
      </c>
      <c r="M364" s="32" t="s">
        <v>27</v>
      </c>
      <c r="N364" s="35">
        <f>(Table1[[#This Row],[Profit]]/Table1[[#This Row],[Sales]])</f>
        <v>0.3475177304964539</v>
      </c>
      <c r="O364" s="26">
        <v>49</v>
      </c>
    </row>
    <row r="365" spans="1:15" x14ac:dyDescent="0.3">
      <c r="A365" s="24">
        <v>419</v>
      </c>
      <c r="C365" s="24">
        <v>419</v>
      </c>
      <c r="D365" s="29">
        <v>112</v>
      </c>
      <c r="E365" s="18">
        <v>47</v>
      </c>
      <c r="F365" s="27">
        <v>-6</v>
      </c>
      <c r="M365" s="33" t="s">
        <v>39</v>
      </c>
      <c r="N365" s="36">
        <f>(Table1[[#This Row],[Profit]]/Table1[[#This Row],[Sales]])</f>
        <v>-5.3571428571428568E-2</v>
      </c>
      <c r="O365" s="27">
        <v>-6</v>
      </c>
    </row>
    <row r="366" spans="1:15" x14ac:dyDescent="0.3">
      <c r="A366" s="23">
        <v>513</v>
      </c>
      <c r="C366" s="23">
        <v>513</v>
      </c>
      <c r="D366" s="28">
        <v>127</v>
      </c>
      <c r="E366" s="17">
        <v>54</v>
      </c>
      <c r="F366" s="26">
        <v>29</v>
      </c>
      <c r="M366" s="32" t="s">
        <v>43</v>
      </c>
      <c r="N366" s="35">
        <f>(Table1[[#This Row],[Profit]]/Table1[[#This Row],[Sales]])</f>
        <v>0.2283464566929134</v>
      </c>
      <c r="O366" s="26">
        <v>29</v>
      </c>
    </row>
    <row r="367" spans="1:15" x14ac:dyDescent="0.3">
      <c r="A367" s="24">
        <v>512</v>
      </c>
      <c r="C367" s="24">
        <v>512</v>
      </c>
      <c r="D367" s="29">
        <v>168</v>
      </c>
      <c r="E367" s="18">
        <v>67</v>
      </c>
      <c r="F367" s="27">
        <v>47</v>
      </c>
      <c r="M367" s="33" t="s">
        <v>47</v>
      </c>
      <c r="N367" s="36">
        <f>(Table1[[#This Row],[Profit]]/Table1[[#This Row],[Sales]])</f>
        <v>0.27976190476190477</v>
      </c>
      <c r="O367" s="27">
        <v>47</v>
      </c>
    </row>
    <row r="368" spans="1:15" x14ac:dyDescent="0.3">
      <c r="A368" s="23">
        <v>309</v>
      </c>
      <c r="C368" s="23">
        <v>309</v>
      </c>
      <c r="D368" s="28">
        <v>133</v>
      </c>
      <c r="E368" s="17">
        <v>54</v>
      </c>
      <c r="F368" s="26">
        <v>53</v>
      </c>
      <c r="M368" s="32" t="s">
        <v>27</v>
      </c>
      <c r="N368" s="35">
        <f>(Table1[[#This Row],[Profit]]/Table1[[#This Row],[Sales]])</f>
        <v>0.39849624060150374</v>
      </c>
      <c r="O368" s="26">
        <v>53</v>
      </c>
    </row>
    <row r="369" spans="1:15" x14ac:dyDescent="0.3">
      <c r="A369" s="24">
        <v>816</v>
      </c>
      <c r="C369" s="24">
        <v>816</v>
      </c>
      <c r="D369" s="29">
        <v>139</v>
      </c>
      <c r="E369" s="18">
        <v>63</v>
      </c>
      <c r="F369" s="27">
        <v>36</v>
      </c>
      <c r="M369" s="33" t="s">
        <v>39</v>
      </c>
      <c r="N369" s="36">
        <f>(Table1[[#This Row],[Profit]]/Table1[[#This Row],[Sales]])</f>
        <v>0.25899280575539568</v>
      </c>
      <c r="O369" s="27">
        <v>36</v>
      </c>
    </row>
    <row r="370" spans="1:15" x14ac:dyDescent="0.3">
      <c r="A370" s="23">
        <v>959</v>
      </c>
      <c r="C370" s="23">
        <v>959</v>
      </c>
      <c r="D370" s="28">
        <v>114</v>
      </c>
      <c r="E370" s="17">
        <v>49</v>
      </c>
      <c r="F370" s="26">
        <v>21</v>
      </c>
      <c r="M370" s="32" t="s">
        <v>35</v>
      </c>
      <c r="N370" s="35">
        <f>(Table1[[#This Row],[Profit]]/Table1[[#This Row],[Sales]])</f>
        <v>0.18421052631578946</v>
      </c>
      <c r="O370" s="26">
        <v>21</v>
      </c>
    </row>
    <row r="371" spans="1:15" x14ac:dyDescent="0.3">
      <c r="A371" s="24">
        <v>435</v>
      </c>
      <c r="C371" s="24">
        <v>435</v>
      </c>
      <c r="D371" s="29">
        <v>123</v>
      </c>
      <c r="E371" s="18">
        <v>50</v>
      </c>
      <c r="F371" s="27">
        <v>47</v>
      </c>
      <c r="M371" s="33" t="s">
        <v>35</v>
      </c>
      <c r="N371" s="36">
        <f>(Table1[[#This Row],[Profit]]/Table1[[#This Row],[Sales]])</f>
        <v>0.38211382113821141</v>
      </c>
      <c r="O371" s="27">
        <v>47</v>
      </c>
    </row>
    <row r="372" spans="1:15" x14ac:dyDescent="0.3">
      <c r="A372" s="23">
        <v>603</v>
      </c>
      <c r="C372" s="23">
        <v>603</v>
      </c>
      <c r="D372" s="28">
        <v>127</v>
      </c>
      <c r="E372" s="17">
        <v>52</v>
      </c>
      <c r="F372" s="26">
        <v>37</v>
      </c>
      <c r="M372" s="32" t="s">
        <v>43</v>
      </c>
      <c r="N372" s="35">
        <f>(Table1[[#This Row],[Profit]]/Table1[[#This Row],[Sales]])</f>
        <v>0.29133858267716534</v>
      </c>
      <c r="O372" s="26">
        <v>37</v>
      </c>
    </row>
    <row r="373" spans="1:15" x14ac:dyDescent="0.3">
      <c r="A373" s="24">
        <v>475</v>
      </c>
      <c r="C373" s="24">
        <v>475</v>
      </c>
      <c r="D373" s="29">
        <v>131</v>
      </c>
      <c r="E373" s="18">
        <v>55</v>
      </c>
      <c r="F373" s="27">
        <v>-2</v>
      </c>
      <c r="M373" s="33" t="s">
        <v>46</v>
      </c>
      <c r="N373" s="36">
        <f>(Table1[[#This Row],[Profit]]/Table1[[#This Row],[Sales]])</f>
        <v>-1.5267175572519083E-2</v>
      </c>
      <c r="O373" s="27">
        <v>-2</v>
      </c>
    </row>
    <row r="374" spans="1:15" x14ac:dyDescent="0.3">
      <c r="A374" s="23">
        <v>603</v>
      </c>
      <c r="C374" s="23">
        <v>603</v>
      </c>
      <c r="D374" s="28">
        <v>118</v>
      </c>
      <c r="E374" s="17">
        <v>49</v>
      </c>
      <c r="F374" s="26">
        <v>-4</v>
      </c>
      <c r="M374" s="32" t="s">
        <v>46</v>
      </c>
      <c r="N374" s="35">
        <f>(Table1[[#This Row],[Profit]]/Table1[[#This Row],[Sales]])</f>
        <v>-3.3898305084745763E-2</v>
      </c>
      <c r="O374" s="26">
        <v>-4</v>
      </c>
    </row>
    <row r="375" spans="1:15" x14ac:dyDescent="0.3">
      <c r="A375" s="24">
        <v>503</v>
      </c>
      <c r="C375" s="24">
        <v>503</v>
      </c>
      <c r="D375" s="29">
        <v>98</v>
      </c>
      <c r="E375" s="18">
        <v>41</v>
      </c>
      <c r="F375" s="27">
        <v>1</v>
      </c>
      <c r="M375" s="33" t="s">
        <v>45</v>
      </c>
      <c r="N375" s="36">
        <f>(Table1[[#This Row],[Profit]]/Table1[[#This Row],[Sales]])</f>
        <v>1.020408163265306E-2</v>
      </c>
      <c r="O375" s="27">
        <v>1</v>
      </c>
    </row>
    <row r="376" spans="1:15" x14ac:dyDescent="0.3">
      <c r="A376" s="23">
        <v>503</v>
      </c>
      <c r="C376" s="23">
        <v>503</v>
      </c>
      <c r="D376" s="28">
        <v>127</v>
      </c>
      <c r="E376" s="17">
        <v>54</v>
      </c>
      <c r="F376" s="26">
        <v>28</v>
      </c>
      <c r="M376" s="32" t="s">
        <v>46</v>
      </c>
      <c r="N376" s="35">
        <f>(Table1[[#This Row],[Profit]]/Table1[[#This Row],[Sales]])</f>
        <v>0.22047244094488189</v>
      </c>
      <c r="O376" s="26">
        <v>28</v>
      </c>
    </row>
    <row r="377" spans="1:15" x14ac:dyDescent="0.3">
      <c r="A377" s="24">
        <v>405</v>
      </c>
      <c r="C377" s="24">
        <v>405</v>
      </c>
      <c r="D377" s="29">
        <v>145</v>
      </c>
      <c r="E377" s="18">
        <v>65</v>
      </c>
      <c r="F377" s="27">
        <v>22</v>
      </c>
      <c r="M377" s="33" t="s">
        <v>50</v>
      </c>
      <c r="N377" s="36">
        <f>(Table1[[#This Row],[Profit]]/Table1[[#This Row],[Sales]])</f>
        <v>0.15172413793103448</v>
      </c>
      <c r="O377" s="27">
        <v>22</v>
      </c>
    </row>
    <row r="378" spans="1:15" x14ac:dyDescent="0.3">
      <c r="A378" s="23">
        <v>435</v>
      </c>
      <c r="C378" s="23">
        <v>435</v>
      </c>
      <c r="D378" s="28">
        <v>127</v>
      </c>
      <c r="E378" s="17">
        <v>52</v>
      </c>
      <c r="F378" s="26">
        <v>36</v>
      </c>
      <c r="M378" s="32" t="s">
        <v>50</v>
      </c>
      <c r="N378" s="35">
        <f>(Table1[[#This Row],[Profit]]/Table1[[#This Row],[Sales]])</f>
        <v>0.28346456692913385</v>
      </c>
      <c r="O378" s="26">
        <v>36</v>
      </c>
    </row>
    <row r="379" spans="1:15" x14ac:dyDescent="0.3">
      <c r="A379" s="24">
        <v>801</v>
      </c>
      <c r="C379" s="24">
        <v>801</v>
      </c>
      <c r="D379" s="29">
        <v>122</v>
      </c>
      <c r="E379" s="18">
        <v>48</v>
      </c>
      <c r="F379" s="27">
        <v>28</v>
      </c>
      <c r="M379" s="33" t="s">
        <v>20</v>
      </c>
      <c r="N379" s="36">
        <f>(Table1[[#This Row],[Profit]]/Table1[[#This Row],[Sales]])</f>
        <v>0.22950819672131148</v>
      </c>
      <c r="O379" s="27">
        <v>28</v>
      </c>
    </row>
    <row r="380" spans="1:15" x14ac:dyDescent="0.3">
      <c r="A380" s="23">
        <v>425</v>
      </c>
      <c r="C380" s="23">
        <v>425</v>
      </c>
      <c r="D380" s="28">
        <v>120</v>
      </c>
      <c r="E380" s="17">
        <v>49</v>
      </c>
      <c r="F380" s="26">
        <v>46</v>
      </c>
      <c r="M380" s="32" t="s">
        <v>20</v>
      </c>
      <c r="N380" s="35">
        <f>(Table1[[#This Row],[Profit]]/Table1[[#This Row],[Sales]])</f>
        <v>0.38333333333333336</v>
      </c>
      <c r="O380" s="26">
        <v>46</v>
      </c>
    </row>
    <row r="381" spans="1:15" x14ac:dyDescent="0.3">
      <c r="A381" s="24">
        <v>860</v>
      </c>
      <c r="C381" s="24">
        <v>860</v>
      </c>
      <c r="D381" s="29">
        <v>123</v>
      </c>
      <c r="E381" s="18">
        <v>50</v>
      </c>
      <c r="F381" s="27">
        <v>47</v>
      </c>
      <c r="M381" s="33" t="s">
        <v>27</v>
      </c>
      <c r="N381" s="36">
        <f>(Table1[[#This Row],[Profit]]/Table1[[#This Row],[Sales]])</f>
        <v>0.38211382113821141</v>
      </c>
      <c r="O381" s="27">
        <v>47</v>
      </c>
    </row>
    <row r="382" spans="1:15" x14ac:dyDescent="0.3">
      <c r="A382" s="23">
        <v>234</v>
      </c>
      <c r="C382" s="23">
        <v>234</v>
      </c>
      <c r="D382" s="28">
        <v>130</v>
      </c>
      <c r="E382" s="17">
        <v>51</v>
      </c>
      <c r="F382" s="26">
        <v>-7</v>
      </c>
      <c r="M382" s="32" t="s">
        <v>39</v>
      </c>
      <c r="N382" s="35">
        <f>(Table1[[#This Row],[Profit]]/Table1[[#This Row],[Sales]])</f>
        <v>-5.3846153846153849E-2</v>
      </c>
      <c r="O382" s="26">
        <v>-7</v>
      </c>
    </row>
    <row r="383" spans="1:15" x14ac:dyDescent="0.3">
      <c r="A383" s="24">
        <v>614</v>
      </c>
      <c r="C383" s="24">
        <v>614</v>
      </c>
      <c r="D383" s="29">
        <v>131</v>
      </c>
      <c r="E383" s="18">
        <v>52</v>
      </c>
      <c r="F383" s="27">
        <v>39</v>
      </c>
      <c r="M383" s="33" t="s">
        <v>43</v>
      </c>
      <c r="N383" s="36">
        <f>(Table1[[#This Row],[Profit]]/Table1[[#This Row],[Sales]])</f>
        <v>0.29770992366412213</v>
      </c>
      <c r="O383" s="27">
        <v>39</v>
      </c>
    </row>
    <row r="384" spans="1:15" x14ac:dyDescent="0.3">
      <c r="A384" s="23">
        <v>937</v>
      </c>
      <c r="C384" s="23">
        <v>937</v>
      </c>
      <c r="D384" s="28">
        <v>114</v>
      </c>
      <c r="E384" s="17">
        <v>43</v>
      </c>
      <c r="F384" s="26">
        <v>42</v>
      </c>
      <c r="M384" s="32" t="s">
        <v>45</v>
      </c>
      <c r="N384" s="35">
        <f>(Table1[[#This Row],[Profit]]/Table1[[#This Row],[Sales]])</f>
        <v>0.36842105263157893</v>
      </c>
      <c r="O384" s="26">
        <v>42</v>
      </c>
    </row>
    <row r="385" spans="1:15" x14ac:dyDescent="0.3">
      <c r="A385" s="24">
        <v>774</v>
      </c>
      <c r="C385" s="24">
        <v>774</v>
      </c>
      <c r="D385" s="29">
        <v>124</v>
      </c>
      <c r="E385" s="18">
        <v>51</v>
      </c>
      <c r="F385" s="27">
        <v>-16</v>
      </c>
      <c r="M385" s="33" t="s">
        <v>46</v>
      </c>
      <c r="N385" s="36">
        <f>(Table1[[#This Row],[Profit]]/Table1[[#This Row],[Sales]])</f>
        <v>-0.12903225806451613</v>
      </c>
      <c r="O385" s="27">
        <v>-16</v>
      </c>
    </row>
    <row r="386" spans="1:15" x14ac:dyDescent="0.3">
      <c r="A386" s="23">
        <v>682</v>
      </c>
      <c r="C386" s="23">
        <v>682</v>
      </c>
      <c r="D386" s="28">
        <v>194</v>
      </c>
      <c r="E386" s="17">
        <v>72</v>
      </c>
      <c r="F386" s="26">
        <v>82</v>
      </c>
      <c r="M386" s="32" t="s">
        <v>47</v>
      </c>
      <c r="N386" s="35">
        <f>(Table1[[#This Row],[Profit]]/Table1[[#This Row],[Sales]])</f>
        <v>0.42268041237113402</v>
      </c>
      <c r="O386" s="26">
        <v>82</v>
      </c>
    </row>
    <row r="387" spans="1:15" x14ac:dyDescent="0.3">
      <c r="A387" s="24">
        <v>772</v>
      </c>
      <c r="C387" s="24">
        <v>772</v>
      </c>
      <c r="D387" s="29">
        <v>126</v>
      </c>
      <c r="E387" s="18">
        <v>48</v>
      </c>
      <c r="F387" s="27">
        <v>68</v>
      </c>
      <c r="M387" s="33" t="s">
        <v>30</v>
      </c>
      <c r="N387" s="36">
        <f>(Table1[[#This Row],[Profit]]/Table1[[#This Row],[Sales]])</f>
        <v>0.53968253968253965</v>
      </c>
      <c r="O387" s="27">
        <v>68</v>
      </c>
    </row>
    <row r="388" spans="1:15" x14ac:dyDescent="0.3">
      <c r="A388" s="23">
        <v>225</v>
      </c>
      <c r="C388" s="23">
        <v>225</v>
      </c>
      <c r="D388" s="28">
        <v>169</v>
      </c>
      <c r="E388" s="17">
        <v>60</v>
      </c>
      <c r="F388" s="26">
        <v>86</v>
      </c>
      <c r="M388" s="32" t="s">
        <v>46</v>
      </c>
      <c r="N388" s="35">
        <f>(Table1[[#This Row],[Profit]]/Table1[[#This Row],[Sales]])</f>
        <v>0.50887573964497046</v>
      </c>
      <c r="O388" s="26">
        <v>86</v>
      </c>
    </row>
    <row r="389" spans="1:15" x14ac:dyDescent="0.3">
      <c r="A389" s="24">
        <v>541</v>
      </c>
      <c r="C389" s="24">
        <v>541</v>
      </c>
      <c r="D389" s="29">
        <v>131</v>
      </c>
      <c r="E389" s="18">
        <v>52</v>
      </c>
      <c r="F389" s="27">
        <v>40</v>
      </c>
      <c r="M389" s="33" t="s">
        <v>46</v>
      </c>
      <c r="N389" s="36">
        <f>(Table1[[#This Row],[Profit]]/Table1[[#This Row],[Sales]])</f>
        <v>0.30534351145038169</v>
      </c>
      <c r="O389" s="27">
        <v>40</v>
      </c>
    </row>
    <row r="390" spans="1:15" x14ac:dyDescent="0.3">
      <c r="A390" s="23">
        <v>425</v>
      </c>
      <c r="C390" s="23">
        <v>425</v>
      </c>
      <c r="D390" s="28">
        <v>134</v>
      </c>
      <c r="E390" s="17">
        <v>56</v>
      </c>
      <c r="F390" s="26">
        <v>24</v>
      </c>
      <c r="M390" s="32" t="s">
        <v>46</v>
      </c>
      <c r="N390" s="35">
        <f>(Table1[[#This Row],[Profit]]/Table1[[#This Row],[Sales]])</f>
        <v>0.17910447761194029</v>
      </c>
      <c r="O390" s="26">
        <v>24</v>
      </c>
    </row>
    <row r="391" spans="1:15" x14ac:dyDescent="0.3">
      <c r="A391" s="24">
        <v>580</v>
      </c>
      <c r="C391" s="24">
        <v>580</v>
      </c>
      <c r="D391" s="29">
        <v>134</v>
      </c>
      <c r="E391" s="18">
        <v>56</v>
      </c>
      <c r="F391" s="27">
        <v>24</v>
      </c>
      <c r="M391" s="33" t="s">
        <v>50</v>
      </c>
      <c r="N391" s="36">
        <f>(Table1[[#This Row],[Profit]]/Table1[[#This Row],[Sales]])</f>
        <v>0.17910447761194029</v>
      </c>
      <c r="O391" s="27">
        <v>24</v>
      </c>
    </row>
    <row r="392" spans="1:15" x14ac:dyDescent="0.3">
      <c r="A392" s="23">
        <v>435</v>
      </c>
      <c r="C392" s="23">
        <v>435</v>
      </c>
      <c r="D392" s="28">
        <v>121</v>
      </c>
      <c r="E392" s="17">
        <v>45</v>
      </c>
      <c r="F392" s="26">
        <v>34</v>
      </c>
      <c r="M392" s="32" t="s">
        <v>20</v>
      </c>
      <c r="N392" s="35">
        <f>(Table1[[#This Row],[Profit]]/Table1[[#This Row],[Sales]])</f>
        <v>0.28099173553719009</v>
      </c>
      <c r="O392" s="26">
        <v>34</v>
      </c>
    </row>
    <row r="393" spans="1:15" x14ac:dyDescent="0.3">
      <c r="A393" s="24">
        <v>614</v>
      </c>
      <c r="C393" s="24">
        <v>614</v>
      </c>
      <c r="D393" s="29">
        <v>133</v>
      </c>
      <c r="E393" s="18">
        <v>52</v>
      </c>
      <c r="F393" s="27">
        <v>-4</v>
      </c>
      <c r="M393" s="33" t="s">
        <v>39</v>
      </c>
      <c r="N393" s="36">
        <f>(Table1[[#This Row],[Profit]]/Table1[[#This Row],[Sales]])</f>
        <v>-3.007518796992481E-2</v>
      </c>
      <c r="O393" s="27">
        <v>-4</v>
      </c>
    </row>
    <row r="394" spans="1:15" x14ac:dyDescent="0.3">
      <c r="A394" s="23">
        <v>234</v>
      </c>
      <c r="C394" s="23">
        <v>234</v>
      </c>
      <c r="D394" s="28">
        <v>121</v>
      </c>
      <c r="E394" s="17">
        <v>46</v>
      </c>
      <c r="F394" s="26">
        <v>47</v>
      </c>
      <c r="M394" s="32" t="s">
        <v>45</v>
      </c>
      <c r="N394" s="35">
        <f>(Table1[[#This Row],[Profit]]/Table1[[#This Row],[Sales]])</f>
        <v>0.38842975206611569</v>
      </c>
      <c r="O394" s="26">
        <v>47</v>
      </c>
    </row>
    <row r="395" spans="1:15" x14ac:dyDescent="0.3">
      <c r="A395" s="24">
        <v>970</v>
      </c>
      <c r="C395" s="24">
        <v>970</v>
      </c>
      <c r="D395" s="29">
        <v>133</v>
      </c>
      <c r="E395" s="18">
        <v>52</v>
      </c>
      <c r="F395" s="27">
        <v>-6</v>
      </c>
      <c r="M395" s="33" t="s">
        <v>20</v>
      </c>
      <c r="N395" s="36">
        <f>(Table1[[#This Row],[Profit]]/Table1[[#This Row],[Sales]])</f>
        <v>-4.5112781954887216E-2</v>
      </c>
      <c r="O395" s="27">
        <v>-6</v>
      </c>
    </row>
    <row r="396" spans="1:15" x14ac:dyDescent="0.3">
      <c r="A396" s="23">
        <v>970</v>
      </c>
      <c r="C396" s="23">
        <v>970</v>
      </c>
      <c r="D396" s="28">
        <v>147</v>
      </c>
      <c r="E396" s="17">
        <v>59</v>
      </c>
      <c r="F396" s="26">
        <v>47</v>
      </c>
      <c r="M396" s="32" t="s">
        <v>22</v>
      </c>
      <c r="N396" s="35">
        <f>(Table1[[#This Row],[Profit]]/Table1[[#This Row],[Sales]])</f>
        <v>0.31972789115646261</v>
      </c>
      <c r="O396" s="26">
        <v>47</v>
      </c>
    </row>
    <row r="397" spans="1:15" x14ac:dyDescent="0.3">
      <c r="A397" s="24">
        <v>936</v>
      </c>
      <c r="C397" s="24">
        <v>936</v>
      </c>
      <c r="D397" s="29">
        <v>147</v>
      </c>
      <c r="E397" s="18">
        <v>59</v>
      </c>
      <c r="F397" s="27">
        <v>47</v>
      </c>
      <c r="M397" s="33" t="s">
        <v>50</v>
      </c>
      <c r="N397" s="36">
        <f>(Table1[[#This Row],[Profit]]/Table1[[#This Row],[Sales]])</f>
        <v>0.31972789115646261</v>
      </c>
      <c r="O397" s="27">
        <v>47</v>
      </c>
    </row>
    <row r="398" spans="1:15" x14ac:dyDescent="0.3">
      <c r="A398" s="23">
        <v>914</v>
      </c>
      <c r="C398" s="23">
        <v>914</v>
      </c>
      <c r="D398" s="28">
        <v>131</v>
      </c>
      <c r="E398" s="17">
        <v>50</v>
      </c>
      <c r="F398" s="26">
        <v>70</v>
      </c>
      <c r="M398" s="32" t="s">
        <v>30</v>
      </c>
      <c r="N398" s="35">
        <f>(Table1[[#This Row],[Profit]]/Table1[[#This Row],[Sales]])</f>
        <v>0.53435114503816794</v>
      </c>
      <c r="O398" s="26">
        <v>70</v>
      </c>
    </row>
    <row r="399" spans="1:15" x14ac:dyDescent="0.3">
      <c r="A399" s="24">
        <v>203</v>
      </c>
      <c r="C399" s="24">
        <v>203</v>
      </c>
      <c r="D399" s="29">
        <v>132</v>
      </c>
      <c r="E399" s="18">
        <v>53</v>
      </c>
      <c r="F399" s="27">
        <v>39</v>
      </c>
      <c r="M399" s="33" t="s">
        <v>35</v>
      </c>
      <c r="N399" s="36">
        <f>(Table1[[#This Row],[Profit]]/Table1[[#This Row],[Sales]])</f>
        <v>0.29545454545454547</v>
      </c>
      <c r="O399" s="27">
        <v>39</v>
      </c>
    </row>
    <row r="400" spans="1:15" x14ac:dyDescent="0.3">
      <c r="A400" s="23">
        <v>435</v>
      </c>
      <c r="C400" s="23">
        <v>435</v>
      </c>
      <c r="D400" s="28">
        <v>141</v>
      </c>
      <c r="E400" s="17">
        <v>54</v>
      </c>
      <c r="F400" s="26">
        <v>77</v>
      </c>
      <c r="M400" s="32" t="s">
        <v>35</v>
      </c>
      <c r="N400" s="35">
        <f>(Table1[[#This Row],[Profit]]/Table1[[#This Row],[Sales]])</f>
        <v>0.54609929078014185</v>
      </c>
      <c r="O400" s="26">
        <v>77</v>
      </c>
    </row>
    <row r="401" spans="1:15" x14ac:dyDescent="0.3">
      <c r="A401" s="24">
        <v>505</v>
      </c>
      <c r="C401" s="24">
        <v>505</v>
      </c>
      <c r="D401" s="29">
        <v>116</v>
      </c>
      <c r="E401" s="18">
        <v>43</v>
      </c>
      <c r="F401" s="27">
        <v>30</v>
      </c>
      <c r="M401" s="33" t="s">
        <v>45</v>
      </c>
      <c r="N401" s="36">
        <f>(Table1[[#This Row],[Profit]]/Table1[[#This Row],[Sales]])</f>
        <v>0.25862068965517243</v>
      </c>
      <c r="O401" s="27">
        <v>30</v>
      </c>
    </row>
    <row r="402" spans="1:15" x14ac:dyDescent="0.3">
      <c r="A402" s="23">
        <v>318</v>
      </c>
      <c r="C402" s="23">
        <v>318</v>
      </c>
      <c r="D402" s="28">
        <v>157</v>
      </c>
      <c r="E402" s="17">
        <v>61</v>
      </c>
      <c r="F402" s="26">
        <v>1</v>
      </c>
      <c r="M402" s="32" t="s">
        <v>47</v>
      </c>
      <c r="N402" s="35">
        <f>(Table1[[#This Row],[Profit]]/Table1[[#This Row],[Sales]])</f>
        <v>6.369426751592357E-3</v>
      </c>
      <c r="O402" s="26">
        <v>1</v>
      </c>
    </row>
    <row r="403" spans="1:15" x14ac:dyDescent="0.3">
      <c r="A403" s="24">
        <v>503</v>
      </c>
      <c r="C403" s="24">
        <v>503</v>
      </c>
      <c r="D403" s="29">
        <v>132</v>
      </c>
      <c r="E403" s="18">
        <v>55</v>
      </c>
      <c r="F403" s="27">
        <v>24</v>
      </c>
      <c r="M403" s="33" t="s">
        <v>47</v>
      </c>
      <c r="N403" s="36">
        <f>(Table1[[#This Row],[Profit]]/Table1[[#This Row],[Sales]])</f>
        <v>0.18181818181818182</v>
      </c>
      <c r="O403" s="27">
        <v>24</v>
      </c>
    </row>
    <row r="404" spans="1:15" x14ac:dyDescent="0.3">
      <c r="A404" s="23">
        <v>475</v>
      </c>
      <c r="C404" s="23">
        <v>475</v>
      </c>
      <c r="D404" s="28">
        <v>196</v>
      </c>
      <c r="E404" s="17">
        <v>82</v>
      </c>
      <c r="F404" s="26">
        <v>56</v>
      </c>
      <c r="M404" s="32" t="s">
        <v>20</v>
      </c>
      <c r="N404" s="35">
        <f>(Table1[[#This Row],[Profit]]/Table1[[#This Row],[Sales]])</f>
        <v>0.2857142857142857</v>
      </c>
      <c r="O404" s="26">
        <v>56</v>
      </c>
    </row>
    <row r="405" spans="1:15" x14ac:dyDescent="0.3">
      <c r="A405" s="24">
        <v>715</v>
      </c>
      <c r="C405" s="24">
        <v>715</v>
      </c>
      <c r="D405" s="29">
        <v>157</v>
      </c>
      <c r="E405" s="18">
        <v>61</v>
      </c>
      <c r="F405" s="27">
        <v>3</v>
      </c>
      <c r="M405" s="33" t="s">
        <v>54</v>
      </c>
      <c r="N405" s="36">
        <f>(Table1[[#This Row],[Profit]]/Table1[[#This Row],[Sales]])</f>
        <v>1.9108280254777069E-2</v>
      </c>
      <c r="O405" s="27">
        <v>3</v>
      </c>
    </row>
    <row r="406" spans="1:15" x14ac:dyDescent="0.3">
      <c r="A406" s="23">
        <v>509</v>
      </c>
      <c r="C406" s="23">
        <v>509</v>
      </c>
      <c r="D406" s="28">
        <v>150</v>
      </c>
      <c r="E406" s="17">
        <v>53</v>
      </c>
      <c r="F406" s="26">
        <v>73</v>
      </c>
      <c r="M406" s="32" t="s">
        <v>27</v>
      </c>
      <c r="N406" s="35">
        <f>(Table1[[#This Row],[Profit]]/Table1[[#This Row],[Sales]])</f>
        <v>0.48666666666666669</v>
      </c>
      <c r="O406" s="26">
        <v>73</v>
      </c>
    </row>
    <row r="407" spans="1:15" x14ac:dyDescent="0.3">
      <c r="A407" s="24">
        <v>513</v>
      </c>
      <c r="C407" s="24">
        <v>513</v>
      </c>
      <c r="D407" s="29">
        <v>119</v>
      </c>
      <c r="E407" s="18">
        <v>47</v>
      </c>
      <c r="F407" s="27">
        <v>-9</v>
      </c>
      <c r="M407" s="33" t="s">
        <v>39</v>
      </c>
      <c r="N407" s="36">
        <f>(Table1[[#This Row],[Profit]]/Table1[[#This Row],[Sales]])</f>
        <v>-7.5630252100840331E-2</v>
      </c>
      <c r="O407" s="27">
        <v>-9</v>
      </c>
    </row>
    <row r="408" spans="1:15" x14ac:dyDescent="0.3">
      <c r="A408" s="23">
        <v>234</v>
      </c>
      <c r="C408" s="23">
        <v>234</v>
      </c>
      <c r="D408" s="28">
        <v>135</v>
      </c>
      <c r="E408" s="17">
        <v>54</v>
      </c>
      <c r="F408" s="26">
        <v>43</v>
      </c>
      <c r="M408" s="32" t="s">
        <v>43</v>
      </c>
      <c r="N408" s="35">
        <f>(Table1[[#This Row],[Profit]]/Table1[[#This Row],[Sales]])</f>
        <v>0.31851851851851853</v>
      </c>
      <c r="O408" s="26">
        <v>43</v>
      </c>
    </row>
    <row r="409" spans="1:15" x14ac:dyDescent="0.3">
      <c r="A409" s="24">
        <v>361</v>
      </c>
      <c r="C409" s="24">
        <v>361</v>
      </c>
      <c r="D409" s="29">
        <v>179</v>
      </c>
      <c r="E409" s="18">
        <v>67</v>
      </c>
      <c r="F409" s="27">
        <v>70</v>
      </c>
      <c r="M409" s="33" t="s">
        <v>47</v>
      </c>
      <c r="N409" s="36">
        <f>(Table1[[#This Row],[Profit]]/Table1[[#This Row],[Sales]])</f>
        <v>0.39106145251396646</v>
      </c>
      <c r="O409" s="27">
        <v>70</v>
      </c>
    </row>
    <row r="410" spans="1:15" x14ac:dyDescent="0.3">
      <c r="A410" s="23">
        <v>630</v>
      </c>
      <c r="C410" s="23">
        <v>630</v>
      </c>
      <c r="D410" s="28">
        <v>142</v>
      </c>
      <c r="E410" s="17">
        <v>54</v>
      </c>
      <c r="F410" s="26">
        <v>79</v>
      </c>
      <c r="M410" s="32" t="s">
        <v>27</v>
      </c>
      <c r="N410" s="35">
        <f>(Table1[[#This Row],[Profit]]/Table1[[#This Row],[Sales]])</f>
        <v>0.55633802816901412</v>
      </c>
      <c r="O410" s="26">
        <v>79</v>
      </c>
    </row>
    <row r="411" spans="1:15" x14ac:dyDescent="0.3">
      <c r="A411" s="24">
        <v>636</v>
      </c>
      <c r="C411" s="24">
        <v>636</v>
      </c>
      <c r="D411" s="29">
        <v>148</v>
      </c>
      <c r="E411" s="18">
        <v>63</v>
      </c>
      <c r="F411" s="27">
        <v>53</v>
      </c>
      <c r="M411" s="33" t="s">
        <v>39</v>
      </c>
      <c r="N411" s="36">
        <f>(Table1[[#This Row],[Profit]]/Table1[[#This Row],[Sales]])</f>
        <v>0.35810810810810811</v>
      </c>
      <c r="O411" s="27">
        <v>53</v>
      </c>
    </row>
    <row r="412" spans="1:15" x14ac:dyDescent="0.3">
      <c r="A412" s="23">
        <v>203</v>
      </c>
      <c r="C412" s="23">
        <v>203</v>
      </c>
      <c r="D412" s="28">
        <v>121</v>
      </c>
      <c r="E412" s="17">
        <v>49</v>
      </c>
      <c r="F412" s="26">
        <v>31</v>
      </c>
      <c r="M412" s="32" t="s">
        <v>35</v>
      </c>
      <c r="N412" s="35">
        <f>(Table1[[#This Row],[Profit]]/Table1[[#This Row],[Sales]])</f>
        <v>0.256198347107438</v>
      </c>
      <c r="O412" s="26">
        <v>31</v>
      </c>
    </row>
    <row r="413" spans="1:15" x14ac:dyDescent="0.3">
      <c r="A413" s="24">
        <v>435</v>
      </c>
      <c r="C413" s="24">
        <v>435</v>
      </c>
      <c r="D413" s="29">
        <v>131</v>
      </c>
      <c r="E413" s="18">
        <v>50</v>
      </c>
      <c r="F413" s="27">
        <v>70</v>
      </c>
      <c r="M413" s="33" t="s">
        <v>35</v>
      </c>
      <c r="N413" s="36">
        <f>(Table1[[#This Row],[Profit]]/Table1[[#This Row],[Sales]])</f>
        <v>0.53435114503816794</v>
      </c>
      <c r="O413" s="27">
        <v>70</v>
      </c>
    </row>
    <row r="414" spans="1:15" x14ac:dyDescent="0.3">
      <c r="A414" s="23">
        <v>603</v>
      </c>
      <c r="C414" s="23">
        <v>603</v>
      </c>
      <c r="D414" s="28">
        <v>135</v>
      </c>
      <c r="E414" s="17">
        <v>52</v>
      </c>
      <c r="F414" s="26">
        <v>55</v>
      </c>
      <c r="M414" s="32" t="s">
        <v>43</v>
      </c>
      <c r="N414" s="35">
        <f>(Table1[[#This Row],[Profit]]/Table1[[#This Row],[Sales]])</f>
        <v>0.40740740740740738</v>
      </c>
      <c r="O414" s="26">
        <v>55</v>
      </c>
    </row>
    <row r="415" spans="1:15" x14ac:dyDescent="0.3">
      <c r="A415" s="24">
        <v>203</v>
      </c>
      <c r="C415" s="24">
        <v>203</v>
      </c>
      <c r="D415" s="29">
        <v>140</v>
      </c>
      <c r="E415" s="18">
        <v>55</v>
      </c>
      <c r="F415" s="27">
        <v>-3</v>
      </c>
      <c r="M415" s="33" t="s">
        <v>46</v>
      </c>
      <c r="N415" s="36">
        <f>(Table1[[#This Row],[Profit]]/Table1[[#This Row],[Sales]])</f>
        <v>-2.1428571428571429E-2</v>
      </c>
      <c r="O415" s="27">
        <v>-3</v>
      </c>
    </row>
    <row r="416" spans="1:15" x14ac:dyDescent="0.3">
      <c r="A416" s="23">
        <v>603</v>
      </c>
      <c r="C416" s="23">
        <v>603</v>
      </c>
      <c r="D416" s="28">
        <v>126</v>
      </c>
      <c r="E416" s="17">
        <v>49</v>
      </c>
      <c r="F416" s="26">
        <v>-6</v>
      </c>
      <c r="M416" s="32" t="s">
        <v>46</v>
      </c>
      <c r="N416" s="35">
        <f>(Table1[[#This Row],[Profit]]/Table1[[#This Row],[Sales]])</f>
        <v>-4.7619047619047616E-2</v>
      </c>
      <c r="O416" s="26">
        <v>-6</v>
      </c>
    </row>
    <row r="417" spans="1:15" x14ac:dyDescent="0.3">
      <c r="A417" s="24">
        <v>541</v>
      </c>
      <c r="C417" s="24">
        <v>541</v>
      </c>
      <c r="D417" s="29">
        <v>104</v>
      </c>
      <c r="E417" s="18">
        <v>41</v>
      </c>
      <c r="F417" s="27">
        <v>1</v>
      </c>
      <c r="M417" s="33" t="s">
        <v>45</v>
      </c>
      <c r="N417" s="36">
        <f>(Table1[[#This Row],[Profit]]/Table1[[#This Row],[Sales]])</f>
        <v>9.6153846153846159E-3</v>
      </c>
      <c r="O417" s="27">
        <v>1</v>
      </c>
    </row>
    <row r="418" spans="1:15" x14ac:dyDescent="0.3">
      <c r="A418" s="23">
        <v>503</v>
      </c>
      <c r="C418" s="23">
        <v>503</v>
      </c>
      <c r="D418" s="28">
        <v>135</v>
      </c>
      <c r="E418" s="17">
        <v>54</v>
      </c>
      <c r="F418" s="26">
        <v>42</v>
      </c>
      <c r="M418" s="32" t="s">
        <v>46</v>
      </c>
      <c r="N418" s="35">
        <f>(Table1[[#This Row],[Profit]]/Table1[[#This Row],[Sales]])</f>
        <v>0.31111111111111112</v>
      </c>
      <c r="O418" s="26">
        <v>42</v>
      </c>
    </row>
    <row r="419" spans="1:15" x14ac:dyDescent="0.3">
      <c r="A419" s="24">
        <v>405</v>
      </c>
      <c r="C419" s="24">
        <v>405</v>
      </c>
      <c r="D419" s="29">
        <v>155</v>
      </c>
      <c r="E419" s="18">
        <v>65</v>
      </c>
      <c r="F419" s="27">
        <v>33</v>
      </c>
      <c r="M419" s="33" t="s">
        <v>50</v>
      </c>
      <c r="N419" s="36">
        <f>(Table1[[#This Row],[Profit]]/Table1[[#This Row],[Sales]])</f>
        <v>0.2129032258064516</v>
      </c>
      <c r="O419" s="27">
        <v>33</v>
      </c>
    </row>
    <row r="420" spans="1:15" x14ac:dyDescent="0.3">
      <c r="A420" s="23">
        <v>435</v>
      </c>
      <c r="C420" s="23">
        <v>435</v>
      </c>
      <c r="D420" s="28">
        <v>135</v>
      </c>
      <c r="E420" s="17">
        <v>52</v>
      </c>
      <c r="F420" s="26">
        <v>53</v>
      </c>
      <c r="M420" s="32" t="s">
        <v>50</v>
      </c>
      <c r="N420" s="35">
        <f>(Table1[[#This Row],[Profit]]/Table1[[#This Row],[Sales]])</f>
        <v>0.3925925925925926</v>
      </c>
      <c r="O420" s="26">
        <v>53</v>
      </c>
    </row>
    <row r="421" spans="1:15" x14ac:dyDescent="0.3">
      <c r="A421" s="24">
        <v>435</v>
      </c>
      <c r="C421" s="24">
        <v>435</v>
      </c>
      <c r="D421" s="29">
        <v>130</v>
      </c>
      <c r="E421" s="18">
        <v>48</v>
      </c>
      <c r="F421" s="27">
        <v>42</v>
      </c>
      <c r="M421" s="33" t="s">
        <v>20</v>
      </c>
      <c r="N421" s="36">
        <f>(Table1[[#This Row],[Profit]]/Table1[[#This Row],[Sales]])</f>
        <v>0.32307692307692309</v>
      </c>
      <c r="O421" s="27">
        <v>42</v>
      </c>
    </row>
    <row r="422" spans="1:15" x14ac:dyDescent="0.3">
      <c r="A422" s="23">
        <v>425</v>
      </c>
      <c r="C422" s="23">
        <v>425</v>
      </c>
      <c r="D422" s="28">
        <v>128</v>
      </c>
      <c r="E422" s="17">
        <v>49</v>
      </c>
      <c r="F422" s="26">
        <v>68</v>
      </c>
      <c r="M422" s="32" t="s">
        <v>20</v>
      </c>
      <c r="N422" s="35">
        <f>(Table1[[#This Row],[Profit]]/Table1[[#This Row],[Sales]])</f>
        <v>0.53125</v>
      </c>
      <c r="O422" s="26">
        <v>68</v>
      </c>
    </row>
    <row r="423" spans="1:15" x14ac:dyDescent="0.3">
      <c r="A423" s="24">
        <v>959</v>
      </c>
      <c r="C423" s="24">
        <v>959</v>
      </c>
      <c r="D423" s="29">
        <v>131</v>
      </c>
      <c r="E423" s="18">
        <v>50</v>
      </c>
      <c r="F423" s="27">
        <v>70</v>
      </c>
      <c r="M423" s="33" t="s">
        <v>27</v>
      </c>
      <c r="N423" s="36">
        <f>(Table1[[#This Row],[Profit]]/Table1[[#This Row],[Sales]])</f>
        <v>0.53435114503816794</v>
      </c>
      <c r="O423" s="27">
        <v>70</v>
      </c>
    </row>
    <row r="424" spans="1:15" x14ac:dyDescent="0.3">
      <c r="A424" s="23">
        <v>937</v>
      </c>
      <c r="C424" s="23">
        <v>937</v>
      </c>
      <c r="D424" s="28">
        <v>53</v>
      </c>
      <c r="E424" s="17">
        <v>21</v>
      </c>
      <c r="F424" s="26">
        <v>16</v>
      </c>
      <c r="M424" s="32" t="s">
        <v>50</v>
      </c>
      <c r="N424" s="35">
        <f>(Table1[[#This Row],[Profit]]/Table1[[#This Row],[Sales]])</f>
        <v>0.30188679245283018</v>
      </c>
      <c r="O424" s="26">
        <v>16</v>
      </c>
    </row>
    <row r="425" spans="1:15" x14ac:dyDescent="0.3">
      <c r="A425" s="24">
        <v>513</v>
      </c>
      <c r="C425" s="24">
        <v>513</v>
      </c>
      <c r="D425" s="29">
        <v>66</v>
      </c>
      <c r="E425" s="18">
        <v>27</v>
      </c>
      <c r="F425" s="27">
        <v>20</v>
      </c>
      <c r="M425" s="33" t="s">
        <v>20</v>
      </c>
      <c r="N425" s="36">
        <f>(Table1[[#This Row],[Profit]]/Table1[[#This Row],[Sales]])</f>
        <v>0.30303030303030304</v>
      </c>
      <c r="O425" s="27">
        <v>20</v>
      </c>
    </row>
    <row r="426" spans="1:15" x14ac:dyDescent="0.3">
      <c r="A426" s="23">
        <v>850</v>
      </c>
      <c r="C426" s="23">
        <v>850</v>
      </c>
      <c r="D426" s="28">
        <v>126</v>
      </c>
      <c r="E426" s="17">
        <v>56</v>
      </c>
      <c r="F426" s="26">
        <v>16</v>
      </c>
      <c r="M426" s="32" t="s">
        <v>20</v>
      </c>
      <c r="N426" s="35">
        <f>(Table1[[#This Row],[Profit]]/Table1[[#This Row],[Sales]])</f>
        <v>0.12698412698412698</v>
      </c>
      <c r="O426" s="26">
        <v>16</v>
      </c>
    </row>
    <row r="427" spans="1:15" x14ac:dyDescent="0.3">
      <c r="A427" s="24">
        <v>781</v>
      </c>
      <c r="C427" s="24">
        <v>781</v>
      </c>
      <c r="D427" s="29">
        <v>120</v>
      </c>
      <c r="E427" s="18">
        <v>54</v>
      </c>
      <c r="F427" s="27">
        <v>13</v>
      </c>
      <c r="M427" s="33" t="s">
        <v>20</v>
      </c>
      <c r="N427" s="36">
        <f>(Table1[[#This Row],[Profit]]/Table1[[#This Row],[Sales]])</f>
        <v>0.10833333333333334</v>
      </c>
      <c r="O427" s="27">
        <v>13</v>
      </c>
    </row>
    <row r="428" spans="1:15" x14ac:dyDescent="0.3">
      <c r="A428" s="23">
        <v>413</v>
      </c>
      <c r="C428" s="23">
        <v>413</v>
      </c>
      <c r="D428" s="28">
        <v>53</v>
      </c>
      <c r="E428" s="17">
        <v>21</v>
      </c>
      <c r="F428" s="26">
        <v>15</v>
      </c>
      <c r="M428" s="32" t="s">
        <v>30</v>
      </c>
      <c r="N428" s="35">
        <f>(Table1[[#This Row],[Profit]]/Table1[[#This Row],[Sales]])</f>
        <v>0.28301886792452829</v>
      </c>
      <c r="O428" s="26">
        <v>15</v>
      </c>
    </row>
    <row r="429" spans="1:15" x14ac:dyDescent="0.3">
      <c r="A429" s="24">
        <v>505</v>
      </c>
      <c r="C429" s="24">
        <v>505</v>
      </c>
      <c r="D429" s="29">
        <v>92</v>
      </c>
      <c r="E429" s="18">
        <v>39</v>
      </c>
      <c r="F429" s="27">
        <v>14</v>
      </c>
      <c r="M429" s="33" t="s">
        <v>35</v>
      </c>
      <c r="N429" s="36">
        <f>(Table1[[#This Row],[Profit]]/Table1[[#This Row],[Sales]])</f>
        <v>0.15217391304347827</v>
      </c>
      <c r="O429" s="27">
        <v>14</v>
      </c>
    </row>
    <row r="430" spans="1:15" x14ac:dyDescent="0.3">
      <c r="A430" s="23">
        <v>702</v>
      </c>
      <c r="C430" s="23">
        <v>702</v>
      </c>
      <c r="D430" s="28">
        <v>58</v>
      </c>
      <c r="E430" s="17">
        <v>23</v>
      </c>
      <c r="F430" s="26">
        <v>17</v>
      </c>
      <c r="M430" s="32" t="s">
        <v>35</v>
      </c>
      <c r="N430" s="35">
        <f>(Table1[[#This Row],[Profit]]/Table1[[#This Row],[Sales]])</f>
        <v>0.29310344827586204</v>
      </c>
      <c r="O430" s="26">
        <v>17</v>
      </c>
    </row>
    <row r="431" spans="1:15" x14ac:dyDescent="0.3">
      <c r="A431" s="24">
        <v>563</v>
      </c>
      <c r="C431" s="24">
        <v>563</v>
      </c>
      <c r="D431" s="29">
        <v>52</v>
      </c>
      <c r="E431" s="18">
        <v>21</v>
      </c>
      <c r="F431" s="27">
        <v>15</v>
      </c>
      <c r="M431" s="33" t="s">
        <v>43</v>
      </c>
      <c r="N431" s="36">
        <f>(Table1[[#This Row],[Profit]]/Table1[[#This Row],[Sales]])</f>
        <v>0.28846153846153844</v>
      </c>
      <c r="O431" s="27">
        <v>15</v>
      </c>
    </row>
    <row r="432" spans="1:15" x14ac:dyDescent="0.3">
      <c r="A432" s="23">
        <v>603</v>
      </c>
      <c r="C432" s="23">
        <v>603</v>
      </c>
      <c r="D432" s="28">
        <v>56</v>
      </c>
      <c r="E432" s="17">
        <v>25</v>
      </c>
      <c r="F432" s="26">
        <v>-12</v>
      </c>
      <c r="M432" s="32" t="s">
        <v>59</v>
      </c>
      <c r="N432" s="35">
        <f>(Table1[[#This Row],[Profit]]/Table1[[#This Row],[Sales]])</f>
        <v>-0.21428571428571427</v>
      </c>
      <c r="O432" s="26">
        <v>-12</v>
      </c>
    </row>
    <row r="433" spans="1:15" x14ac:dyDescent="0.3">
      <c r="A433" s="24">
        <v>405</v>
      </c>
      <c r="C433" s="24">
        <v>405</v>
      </c>
      <c r="D433" s="29">
        <v>53</v>
      </c>
      <c r="E433" s="18">
        <v>21</v>
      </c>
      <c r="F433" s="27">
        <v>15</v>
      </c>
      <c r="M433" s="33" t="s">
        <v>46</v>
      </c>
      <c r="N433" s="36">
        <f>(Table1[[#This Row],[Profit]]/Table1[[#This Row],[Sales]])</f>
        <v>0.28301886792452829</v>
      </c>
      <c r="O433" s="27">
        <v>15</v>
      </c>
    </row>
    <row r="434" spans="1:15" x14ac:dyDescent="0.3">
      <c r="A434" s="23">
        <v>702</v>
      </c>
      <c r="C434" s="23">
        <v>702</v>
      </c>
      <c r="D434" s="28">
        <v>43</v>
      </c>
      <c r="E434" s="17">
        <v>0</v>
      </c>
      <c r="F434" s="26">
        <v>32</v>
      </c>
      <c r="M434" s="32" t="s">
        <v>47</v>
      </c>
      <c r="N434" s="35">
        <f>(Table1[[#This Row],[Profit]]/Table1[[#This Row],[Sales]])</f>
        <v>0.7441860465116279</v>
      </c>
      <c r="O434" s="26">
        <v>32</v>
      </c>
    </row>
    <row r="435" spans="1:15" x14ac:dyDescent="0.3">
      <c r="A435" s="24">
        <v>603</v>
      </c>
      <c r="C435" s="24">
        <v>603</v>
      </c>
      <c r="D435" s="29">
        <v>77</v>
      </c>
      <c r="E435" s="18">
        <v>34</v>
      </c>
      <c r="F435" s="27">
        <v>-3</v>
      </c>
      <c r="M435" s="33" t="s">
        <v>20</v>
      </c>
      <c r="N435" s="36">
        <f>(Table1[[#This Row],[Profit]]/Table1[[#This Row],[Sales]])</f>
        <v>-3.896103896103896E-2</v>
      </c>
      <c r="O435" s="27">
        <v>-3</v>
      </c>
    </row>
    <row r="436" spans="1:15" x14ac:dyDescent="0.3">
      <c r="A436" s="23">
        <v>505</v>
      </c>
      <c r="C436" s="23">
        <v>505</v>
      </c>
      <c r="D436" s="28">
        <v>52</v>
      </c>
      <c r="E436" s="17">
        <v>21</v>
      </c>
      <c r="F436" s="26">
        <v>14</v>
      </c>
      <c r="M436" s="32" t="s">
        <v>50</v>
      </c>
      <c r="N436" s="35">
        <f>(Table1[[#This Row],[Profit]]/Table1[[#This Row],[Sales]])</f>
        <v>0.26923076923076922</v>
      </c>
      <c r="O436" s="26">
        <v>14</v>
      </c>
    </row>
    <row r="437" spans="1:15" x14ac:dyDescent="0.3">
      <c r="A437" s="24">
        <v>971</v>
      </c>
      <c r="C437" s="24">
        <v>971</v>
      </c>
      <c r="D437" s="29">
        <v>61</v>
      </c>
      <c r="E437" s="18">
        <v>25</v>
      </c>
      <c r="F437" s="27">
        <v>17</v>
      </c>
      <c r="M437" s="33" t="s">
        <v>50</v>
      </c>
      <c r="N437" s="36">
        <f>(Table1[[#This Row],[Profit]]/Table1[[#This Row],[Sales]])</f>
        <v>0.27868852459016391</v>
      </c>
      <c r="O437" s="27">
        <v>17</v>
      </c>
    </row>
    <row r="438" spans="1:15" x14ac:dyDescent="0.3">
      <c r="A438" s="23">
        <v>314</v>
      </c>
      <c r="C438" s="23">
        <v>314</v>
      </c>
      <c r="D438" s="28">
        <v>77</v>
      </c>
      <c r="E438" s="17">
        <v>34</v>
      </c>
      <c r="F438" s="26">
        <v>-3</v>
      </c>
      <c r="M438" s="32" t="s">
        <v>30</v>
      </c>
      <c r="N438" s="35">
        <f>(Table1[[#This Row],[Profit]]/Table1[[#This Row],[Sales]])</f>
        <v>-3.896103896103896E-2</v>
      </c>
      <c r="O438" s="26">
        <v>-3</v>
      </c>
    </row>
    <row r="439" spans="1:15" x14ac:dyDescent="0.3">
      <c r="A439" s="24">
        <v>603</v>
      </c>
      <c r="C439" s="24">
        <v>603</v>
      </c>
      <c r="D439" s="29">
        <v>52</v>
      </c>
      <c r="E439" s="18">
        <v>21</v>
      </c>
      <c r="F439" s="27">
        <v>14</v>
      </c>
      <c r="M439" s="33" t="s">
        <v>27</v>
      </c>
      <c r="N439" s="36">
        <f>(Table1[[#This Row],[Profit]]/Table1[[#This Row],[Sales]])</f>
        <v>0.26923076923076922</v>
      </c>
      <c r="O439" s="27">
        <v>14</v>
      </c>
    </row>
    <row r="440" spans="1:15" x14ac:dyDescent="0.3">
      <c r="A440" s="23">
        <v>435</v>
      </c>
      <c r="C440" s="23">
        <v>435</v>
      </c>
      <c r="D440" s="28">
        <v>92</v>
      </c>
      <c r="E440" s="17">
        <v>39</v>
      </c>
      <c r="F440" s="26">
        <v>14</v>
      </c>
      <c r="M440" s="32" t="s">
        <v>54</v>
      </c>
      <c r="N440" s="35">
        <f>(Table1[[#This Row],[Profit]]/Table1[[#This Row],[Sales]])</f>
        <v>0.15217391304347827</v>
      </c>
      <c r="O440" s="26">
        <v>14</v>
      </c>
    </row>
    <row r="441" spans="1:15" x14ac:dyDescent="0.3">
      <c r="A441" s="24">
        <v>360</v>
      </c>
      <c r="C441" s="24">
        <v>360</v>
      </c>
      <c r="D441" s="29">
        <v>113</v>
      </c>
      <c r="E441" s="18">
        <v>46</v>
      </c>
      <c r="F441" s="27">
        <v>31</v>
      </c>
      <c r="M441" s="33" t="s">
        <v>54</v>
      </c>
      <c r="N441" s="36">
        <f>(Table1[[#This Row],[Profit]]/Table1[[#This Row],[Sales]])</f>
        <v>0.27433628318584069</v>
      </c>
      <c r="O441" s="27">
        <v>31</v>
      </c>
    </row>
    <row r="442" spans="1:15" x14ac:dyDescent="0.3">
      <c r="A442" s="23">
        <v>775</v>
      </c>
      <c r="C442" s="23">
        <v>775</v>
      </c>
      <c r="D442" s="28">
        <v>56</v>
      </c>
      <c r="E442" s="17">
        <v>22</v>
      </c>
      <c r="F442" s="26">
        <v>17</v>
      </c>
      <c r="M442" s="32" t="s">
        <v>35</v>
      </c>
      <c r="N442" s="35">
        <f>(Table1[[#This Row],[Profit]]/Table1[[#This Row],[Sales]])</f>
        <v>0.30357142857142855</v>
      </c>
      <c r="O442" s="26">
        <v>17</v>
      </c>
    </row>
    <row r="443" spans="1:15" x14ac:dyDescent="0.3">
      <c r="A443" s="24">
        <v>505</v>
      </c>
      <c r="C443" s="24">
        <v>505</v>
      </c>
      <c r="D443" s="29">
        <v>76</v>
      </c>
      <c r="E443" s="18">
        <v>34</v>
      </c>
      <c r="F443" s="27">
        <v>-4</v>
      </c>
      <c r="M443" s="33" t="s">
        <v>47</v>
      </c>
      <c r="N443" s="36">
        <f>(Table1[[#This Row],[Profit]]/Table1[[#This Row],[Sales]])</f>
        <v>-5.2631578947368418E-2</v>
      </c>
      <c r="O443" s="27">
        <v>-4</v>
      </c>
    </row>
    <row r="444" spans="1:15" x14ac:dyDescent="0.3">
      <c r="A444" s="23">
        <v>253</v>
      </c>
      <c r="C444" s="23">
        <v>253</v>
      </c>
      <c r="D444" s="28">
        <v>52</v>
      </c>
      <c r="E444" s="17">
        <v>22</v>
      </c>
      <c r="F444" s="26">
        <v>11</v>
      </c>
      <c r="M444" s="32" t="s">
        <v>47</v>
      </c>
      <c r="N444" s="35">
        <f>(Table1[[#This Row],[Profit]]/Table1[[#This Row],[Sales]])</f>
        <v>0.21153846153846154</v>
      </c>
      <c r="O444" s="26">
        <v>11</v>
      </c>
    </row>
    <row r="445" spans="1:15" x14ac:dyDescent="0.3">
      <c r="A445" s="24">
        <v>603</v>
      </c>
      <c r="C445" s="24">
        <v>603</v>
      </c>
      <c r="D445" s="29">
        <v>74</v>
      </c>
      <c r="E445" s="18">
        <v>33</v>
      </c>
      <c r="F445" s="27">
        <v>-4</v>
      </c>
      <c r="M445" s="33" t="s">
        <v>20</v>
      </c>
      <c r="N445" s="36">
        <f>(Table1[[#This Row],[Profit]]/Table1[[#This Row],[Sales]])</f>
        <v>-5.4054054054054057E-2</v>
      </c>
      <c r="O445" s="27">
        <v>-4</v>
      </c>
    </row>
    <row r="446" spans="1:15" x14ac:dyDescent="0.3">
      <c r="A446" s="23">
        <v>505</v>
      </c>
      <c r="C446" s="23">
        <v>505</v>
      </c>
      <c r="D446" s="28">
        <v>64</v>
      </c>
      <c r="E446" s="17">
        <v>29</v>
      </c>
      <c r="F446" s="26">
        <v>5</v>
      </c>
      <c r="M446" s="32" t="s">
        <v>20</v>
      </c>
      <c r="N446" s="35">
        <f>(Table1[[#This Row],[Profit]]/Table1[[#This Row],[Sales]])</f>
        <v>7.8125E-2</v>
      </c>
      <c r="O446" s="26">
        <v>5</v>
      </c>
    </row>
    <row r="447" spans="1:15" x14ac:dyDescent="0.3">
      <c r="A447" s="24">
        <v>503</v>
      </c>
      <c r="C447" s="24">
        <v>503</v>
      </c>
      <c r="D447" s="29">
        <v>63</v>
      </c>
      <c r="E447" s="18">
        <v>25</v>
      </c>
      <c r="F447" s="27">
        <v>19</v>
      </c>
      <c r="M447" s="33" t="s">
        <v>50</v>
      </c>
      <c r="N447" s="36">
        <f>(Table1[[#This Row],[Profit]]/Table1[[#This Row],[Sales]])</f>
        <v>0.30158730158730157</v>
      </c>
      <c r="O447" s="27">
        <v>19</v>
      </c>
    </row>
    <row r="448" spans="1:15" x14ac:dyDescent="0.3">
      <c r="A448" s="23">
        <v>603</v>
      </c>
      <c r="C448" s="23">
        <v>603</v>
      </c>
      <c r="D448" s="28">
        <v>39</v>
      </c>
      <c r="E448" s="17">
        <v>15</v>
      </c>
      <c r="F448" s="26">
        <v>8</v>
      </c>
      <c r="M448" s="32" t="s">
        <v>27</v>
      </c>
      <c r="N448" s="35">
        <f>(Table1[[#This Row],[Profit]]/Table1[[#This Row],[Sales]])</f>
        <v>0.20512820512820512</v>
      </c>
      <c r="O448" s="26">
        <v>8</v>
      </c>
    </row>
    <row r="449" spans="1:15" x14ac:dyDescent="0.3">
      <c r="A449" s="24">
        <v>541</v>
      </c>
      <c r="C449" s="24">
        <v>541</v>
      </c>
      <c r="D449" s="29">
        <v>80</v>
      </c>
      <c r="E449" s="18">
        <v>32</v>
      </c>
      <c r="F449" s="27">
        <v>28</v>
      </c>
      <c r="M449" s="33" t="s">
        <v>27</v>
      </c>
      <c r="N449" s="36">
        <f>(Table1[[#This Row],[Profit]]/Table1[[#This Row],[Sales]])</f>
        <v>0.35</v>
      </c>
      <c r="O449" s="27">
        <v>28</v>
      </c>
    </row>
    <row r="450" spans="1:15" x14ac:dyDescent="0.3">
      <c r="A450" s="23">
        <v>435</v>
      </c>
      <c r="C450" s="23">
        <v>435</v>
      </c>
      <c r="D450" s="28">
        <v>82</v>
      </c>
      <c r="E450" s="17">
        <v>35</v>
      </c>
      <c r="F450" s="26">
        <v>9</v>
      </c>
      <c r="M450" s="32" t="s">
        <v>54</v>
      </c>
      <c r="N450" s="35">
        <f>(Table1[[#This Row],[Profit]]/Table1[[#This Row],[Sales]])</f>
        <v>0.10975609756097561</v>
      </c>
      <c r="O450" s="26">
        <v>9</v>
      </c>
    </row>
    <row r="451" spans="1:15" x14ac:dyDescent="0.3">
      <c r="A451" s="24">
        <v>801</v>
      </c>
      <c r="C451" s="24">
        <v>801</v>
      </c>
      <c r="D451" s="29">
        <v>76</v>
      </c>
      <c r="E451" s="18">
        <v>34</v>
      </c>
      <c r="F451" s="27">
        <v>-3</v>
      </c>
      <c r="M451" s="33" t="s">
        <v>30</v>
      </c>
      <c r="N451" s="36">
        <f>(Table1[[#This Row],[Profit]]/Table1[[#This Row],[Sales]])</f>
        <v>-3.9473684210526314E-2</v>
      </c>
      <c r="O451" s="27">
        <v>-3</v>
      </c>
    </row>
    <row r="452" spans="1:15" x14ac:dyDescent="0.3">
      <c r="A452" s="23">
        <v>772</v>
      </c>
      <c r="C452" s="23">
        <v>772</v>
      </c>
      <c r="D452" s="28">
        <v>56</v>
      </c>
      <c r="E452" s="17">
        <v>24</v>
      </c>
      <c r="F452" s="26">
        <v>12</v>
      </c>
      <c r="M452" s="32" t="s">
        <v>50</v>
      </c>
      <c r="N452" s="35">
        <f>(Table1[[#This Row],[Profit]]/Table1[[#This Row],[Sales]])</f>
        <v>0.21428571428571427</v>
      </c>
      <c r="O452" s="26">
        <v>12</v>
      </c>
    </row>
    <row r="453" spans="1:15" x14ac:dyDescent="0.3">
      <c r="A453" s="24">
        <v>505</v>
      </c>
      <c r="C453" s="24">
        <v>505</v>
      </c>
      <c r="D453" s="29">
        <v>89</v>
      </c>
      <c r="E453" s="18">
        <v>38</v>
      </c>
      <c r="F453" s="27">
        <v>12</v>
      </c>
      <c r="M453" s="33" t="s">
        <v>35</v>
      </c>
      <c r="N453" s="36">
        <f>(Table1[[#This Row],[Profit]]/Table1[[#This Row],[Sales]])</f>
        <v>0.1348314606741573</v>
      </c>
      <c r="O453" s="27">
        <v>12</v>
      </c>
    </row>
    <row r="454" spans="1:15" x14ac:dyDescent="0.3">
      <c r="A454" s="23">
        <v>702</v>
      </c>
      <c r="C454" s="23">
        <v>702</v>
      </c>
      <c r="D454" s="28">
        <v>58</v>
      </c>
      <c r="E454" s="17">
        <v>23</v>
      </c>
      <c r="F454" s="26">
        <v>17</v>
      </c>
      <c r="M454" s="32" t="s">
        <v>35</v>
      </c>
      <c r="N454" s="35">
        <f>(Table1[[#This Row],[Profit]]/Table1[[#This Row],[Sales]])</f>
        <v>0.29310344827586204</v>
      </c>
      <c r="O454" s="26">
        <v>17</v>
      </c>
    </row>
    <row r="455" spans="1:15" x14ac:dyDescent="0.3">
      <c r="A455" s="24">
        <v>641</v>
      </c>
      <c r="C455" s="24">
        <v>641</v>
      </c>
      <c r="D455" s="29">
        <v>41</v>
      </c>
      <c r="E455" s="18">
        <v>16</v>
      </c>
      <c r="F455" s="27">
        <v>10</v>
      </c>
      <c r="M455" s="33" t="s">
        <v>43</v>
      </c>
      <c r="N455" s="36">
        <f>(Table1[[#This Row],[Profit]]/Table1[[#This Row],[Sales]])</f>
        <v>0.24390243902439024</v>
      </c>
      <c r="O455" s="27">
        <v>10</v>
      </c>
    </row>
    <row r="456" spans="1:15" x14ac:dyDescent="0.3">
      <c r="A456" s="23">
        <v>563</v>
      </c>
      <c r="C456" s="23">
        <v>563</v>
      </c>
      <c r="D456" s="28">
        <v>69</v>
      </c>
      <c r="E456" s="17">
        <v>31</v>
      </c>
      <c r="F456" s="26">
        <v>8</v>
      </c>
      <c r="M456" s="32" t="s">
        <v>45</v>
      </c>
      <c r="N456" s="35">
        <f>(Table1[[#This Row],[Profit]]/Table1[[#This Row],[Sales]])</f>
        <v>0.11594202898550725</v>
      </c>
      <c r="O456" s="26">
        <v>8</v>
      </c>
    </row>
    <row r="457" spans="1:15" x14ac:dyDescent="0.3">
      <c r="A457" s="24">
        <v>603</v>
      </c>
      <c r="C457" s="24">
        <v>603</v>
      </c>
      <c r="D457" s="29">
        <v>45</v>
      </c>
      <c r="E457" s="18">
        <v>20</v>
      </c>
      <c r="F457" s="27">
        <v>-16</v>
      </c>
      <c r="M457" s="33" t="s">
        <v>59</v>
      </c>
      <c r="N457" s="36">
        <f>(Table1[[#This Row],[Profit]]/Table1[[#This Row],[Sales]])</f>
        <v>-0.35555555555555557</v>
      </c>
      <c r="O457" s="27">
        <v>-16</v>
      </c>
    </row>
    <row r="458" spans="1:15" x14ac:dyDescent="0.3">
      <c r="A458" s="23">
        <v>580</v>
      </c>
      <c r="C458" s="23">
        <v>580</v>
      </c>
      <c r="D458" s="28">
        <v>73</v>
      </c>
      <c r="E458" s="17">
        <v>29</v>
      </c>
      <c r="F458" s="26">
        <v>24</v>
      </c>
      <c r="M458" s="32" t="s">
        <v>46</v>
      </c>
      <c r="N458" s="35">
        <f>(Table1[[#This Row],[Profit]]/Table1[[#This Row],[Sales]])</f>
        <v>0.32876712328767121</v>
      </c>
      <c r="O458" s="26">
        <v>24</v>
      </c>
    </row>
    <row r="459" spans="1:15" x14ac:dyDescent="0.3">
      <c r="A459" s="24">
        <v>253</v>
      </c>
      <c r="C459" s="24">
        <v>253</v>
      </c>
      <c r="D459" s="29">
        <v>56</v>
      </c>
      <c r="E459" s="18">
        <v>24</v>
      </c>
      <c r="F459" s="27">
        <v>13</v>
      </c>
      <c r="M459" s="33" t="s">
        <v>47</v>
      </c>
      <c r="N459" s="36">
        <f>(Table1[[#This Row],[Profit]]/Table1[[#This Row],[Sales]])</f>
        <v>0.23214285714285715</v>
      </c>
      <c r="O459" s="27">
        <v>13</v>
      </c>
    </row>
    <row r="460" spans="1:15" x14ac:dyDescent="0.3">
      <c r="A460" s="23">
        <v>541</v>
      </c>
      <c r="C460" s="23">
        <v>541</v>
      </c>
      <c r="D460" s="28">
        <v>60</v>
      </c>
      <c r="E460" s="17">
        <v>24</v>
      </c>
      <c r="F460" s="26">
        <v>19</v>
      </c>
      <c r="M460" s="32" t="s">
        <v>50</v>
      </c>
      <c r="N460" s="35">
        <f>(Table1[[#This Row],[Profit]]/Table1[[#This Row],[Sales]])</f>
        <v>0.31666666666666665</v>
      </c>
      <c r="O460" s="26">
        <v>19</v>
      </c>
    </row>
    <row r="461" spans="1:15" x14ac:dyDescent="0.3">
      <c r="A461" s="24">
        <v>603</v>
      </c>
      <c r="C461" s="24">
        <v>603</v>
      </c>
      <c r="D461" s="29">
        <v>41</v>
      </c>
      <c r="E461" s="18">
        <v>16</v>
      </c>
      <c r="F461" s="27">
        <v>10</v>
      </c>
      <c r="M461" s="33" t="s">
        <v>27</v>
      </c>
      <c r="N461" s="36">
        <f>(Table1[[#This Row],[Profit]]/Table1[[#This Row],[Sales]])</f>
        <v>0.24390243902439024</v>
      </c>
      <c r="O461" s="27">
        <v>10</v>
      </c>
    </row>
    <row r="462" spans="1:15" x14ac:dyDescent="0.3">
      <c r="A462" s="23">
        <v>971</v>
      </c>
      <c r="C462" s="23">
        <v>971</v>
      </c>
      <c r="D462" s="28">
        <v>73</v>
      </c>
      <c r="E462" s="17">
        <v>29</v>
      </c>
      <c r="F462" s="26">
        <v>25</v>
      </c>
      <c r="M462" s="32" t="s">
        <v>27</v>
      </c>
      <c r="N462" s="35">
        <f>(Table1[[#This Row],[Profit]]/Table1[[#This Row],[Sales]])</f>
        <v>0.34246575342465752</v>
      </c>
      <c r="O462" s="26">
        <v>25</v>
      </c>
    </row>
    <row r="463" spans="1:15" x14ac:dyDescent="0.3">
      <c r="A463" s="24">
        <v>937</v>
      </c>
      <c r="C463" s="24">
        <v>937</v>
      </c>
      <c r="D463" s="29">
        <v>56</v>
      </c>
      <c r="E463" s="18">
        <v>21</v>
      </c>
      <c r="F463" s="27">
        <v>24</v>
      </c>
      <c r="M463" s="33" t="s">
        <v>50</v>
      </c>
      <c r="N463" s="36">
        <f>(Table1[[#This Row],[Profit]]/Table1[[#This Row],[Sales]])</f>
        <v>0.42857142857142855</v>
      </c>
      <c r="O463" s="27">
        <v>24</v>
      </c>
    </row>
    <row r="464" spans="1:15" x14ac:dyDescent="0.3">
      <c r="A464" s="23">
        <v>937</v>
      </c>
      <c r="C464" s="23">
        <v>937</v>
      </c>
      <c r="D464" s="28">
        <v>70</v>
      </c>
      <c r="E464" s="17">
        <v>27</v>
      </c>
      <c r="F464" s="26">
        <v>30</v>
      </c>
      <c r="M464" s="32" t="s">
        <v>20</v>
      </c>
      <c r="N464" s="35">
        <f>(Table1[[#This Row],[Profit]]/Table1[[#This Row],[Sales]])</f>
        <v>0.42857142857142855</v>
      </c>
      <c r="O464" s="26">
        <v>30</v>
      </c>
    </row>
    <row r="465" spans="1:15" x14ac:dyDescent="0.3">
      <c r="A465" s="24">
        <v>786</v>
      </c>
      <c r="C465" s="24">
        <v>786</v>
      </c>
      <c r="D465" s="29">
        <v>134</v>
      </c>
      <c r="E465" s="18">
        <v>56</v>
      </c>
      <c r="F465" s="27">
        <v>24</v>
      </c>
      <c r="M465" s="33" t="s">
        <v>20</v>
      </c>
      <c r="N465" s="36">
        <f>(Table1[[#This Row],[Profit]]/Table1[[#This Row],[Sales]])</f>
        <v>0.17910447761194029</v>
      </c>
      <c r="O465" s="27">
        <v>24</v>
      </c>
    </row>
    <row r="466" spans="1:15" x14ac:dyDescent="0.3">
      <c r="A466" s="23">
        <v>339</v>
      </c>
      <c r="C466" s="23">
        <v>339</v>
      </c>
      <c r="D466" s="28">
        <v>128</v>
      </c>
      <c r="E466" s="17">
        <v>54</v>
      </c>
      <c r="F466" s="26">
        <v>19</v>
      </c>
      <c r="M466" s="32" t="s">
        <v>20</v>
      </c>
      <c r="N466" s="35">
        <f>(Table1[[#This Row],[Profit]]/Table1[[#This Row],[Sales]])</f>
        <v>0.1484375</v>
      </c>
      <c r="O466" s="26">
        <v>19</v>
      </c>
    </row>
    <row r="467" spans="1:15" x14ac:dyDescent="0.3">
      <c r="A467" s="24">
        <v>781</v>
      </c>
      <c r="C467" s="24">
        <v>781</v>
      </c>
      <c r="D467" s="29">
        <v>56</v>
      </c>
      <c r="E467" s="18">
        <v>21</v>
      </c>
      <c r="F467" s="27">
        <v>22</v>
      </c>
      <c r="M467" s="33" t="s">
        <v>30</v>
      </c>
      <c r="N467" s="36">
        <f>(Table1[[#This Row],[Profit]]/Table1[[#This Row],[Sales]])</f>
        <v>0.39285714285714285</v>
      </c>
      <c r="O467" s="27">
        <v>22</v>
      </c>
    </row>
    <row r="468" spans="1:15" x14ac:dyDescent="0.3">
      <c r="A468" s="23">
        <v>505</v>
      </c>
      <c r="C468" s="23">
        <v>505</v>
      </c>
      <c r="D468" s="28">
        <v>98</v>
      </c>
      <c r="E468" s="17">
        <v>39</v>
      </c>
      <c r="F468" s="26">
        <v>21</v>
      </c>
      <c r="M468" s="32" t="s">
        <v>35</v>
      </c>
      <c r="N468" s="35">
        <f>(Table1[[#This Row],[Profit]]/Table1[[#This Row],[Sales]])</f>
        <v>0.21428571428571427</v>
      </c>
      <c r="O468" s="26">
        <v>21</v>
      </c>
    </row>
    <row r="469" spans="1:15" x14ac:dyDescent="0.3">
      <c r="A469" s="24">
        <v>775</v>
      </c>
      <c r="C469" s="24">
        <v>775</v>
      </c>
      <c r="D469" s="29">
        <v>62</v>
      </c>
      <c r="E469" s="18">
        <v>23</v>
      </c>
      <c r="F469" s="27">
        <v>25</v>
      </c>
      <c r="M469" s="33" t="s">
        <v>35</v>
      </c>
      <c r="N469" s="36">
        <f>(Table1[[#This Row],[Profit]]/Table1[[#This Row],[Sales]])</f>
        <v>0.40322580645161288</v>
      </c>
      <c r="O469" s="27">
        <v>25</v>
      </c>
    </row>
    <row r="470" spans="1:15" x14ac:dyDescent="0.3">
      <c r="A470" s="23">
        <v>515</v>
      </c>
      <c r="C470" s="23">
        <v>515</v>
      </c>
      <c r="D470" s="28">
        <v>55</v>
      </c>
      <c r="E470" s="17">
        <v>21</v>
      </c>
      <c r="F470" s="26">
        <v>22</v>
      </c>
      <c r="M470" s="32" t="s">
        <v>43</v>
      </c>
      <c r="N470" s="35">
        <f>(Table1[[#This Row],[Profit]]/Table1[[#This Row],[Sales]])</f>
        <v>0.4</v>
      </c>
      <c r="O470" s="26">
        <v>22</v>
      </c>
    </row>
    <row r="471" spans="1:15" x14ac:dyDescent="0.3">
      <c r="A471" s="24">
        <v>603</v>
      </c>
      <c r="C471" s="24">
        <v>603</v>
      </c>
      <c r="D471" s="29">
        <v>60</v>
      </c>
      <c r="E471" s="18">
        <v>25</v>
      </c>
      <c r="F471" s="27">
        <v>-18</v>
      </c>
      <c r="M471" s="33" t="s">
        <v>59</v>
      </c>
      <c r="N471" s="36">
        <f>(Table1[[#This Row],[Profit]]/Table1[[#This Row],[Sales]])</f>
        <v>-0.3</v>
      </c>
      <c r="O471" s="27">
        <v>-18</v>
      </c>
    </row>
    <row r="472" spans="1:15" x14ac:dyDescent="0.3">
      <c r="A472" s="23">
        <v>580</v>
      </c>
      <c r="C472" s="23">
        <v>580</v>
      </c>
      <c r="D472" s="28">
        <v>56</v>
      </c>
      <c r="E472" s="17">
        <v>21</v>
      </c>
      <c r="F472" s="26">
        <v>22</v>
      </c>
      <c r="M472" s="32" t="s">
        <v>46</v>
      </c>
      <c r="N472" s="35">
        <f>(Table1[[#This Row],[Profit]]/Table1[[#This Row],[Sales]])</f>
        <v>0.39285714285714285</v>
      </c>
      <c r="O472" s="26">
        <v>22</v>
      </c>
    </row>
    <row r="473" spans="1:15" x14ac:dyDescent="0.3">
      <c r="A473" s="24">
        <v>702</v>
      </c>
      <c r="C473" s="24">
        <v>702</v>
      </c>
      <c r="D473" s="29">
        <v>46</v>
      </c>
      <c r="E473" s="18">
        <v>0</v>
      </c>
      <c r="F473" s="27">
        <v>47</v>
      </c>
      <c r="M473" s="33" t="s">
        <v>47</v>
      </c>
      <c r="N473" s="36">
        <f>(Table1[[#This Row],[Profit]]/Table1[[#This Row],[Sales]])</f>
        <v>1.0217391304347827</v>
      </c>
      <c r="O473" s="27">
        <v>47</v>
      </c>
    </row>
    <row r="474" spans="1:15" x14ac:dyDescent="0.3">
      <c r="A474" s="23">
        <v>603</v>
      </c>
      <c r="C474" s="23">
        <v>603</v>
      </c>
      <c r="D474" s="28">
        <v>82</v>
      </c>
      <c r="E474" s="17">
        <v>34</v>
      </c>
      <c r="F474" s="26">
        <v>-4</v>
      </c>
      <c r="M474" s="32" t="s">
        <v>20</v>
      </c>
      <c r="N474" s="35">
        <f>(Table1[[#This Row],[Profit]]/Table1[[#This Row],[Sales]])</f>
        <v>-4.878048780487805E-2</v>
      </c>
      <c r="O474" s="26">
        <v>-4</v>
      </c>
    </row>
    <row r="475" spans="1:15" x14ac:dyDescent="0.3">
      <c r="A475" s="24">
        <v>505</v>
      </c>
      <c r="C475" s="24">
        <v>505</v>
      </c>
      <c r="D475" s="29">
        <v>55</v>
      </c>
      <c r="E475" s="18">
        <v>21</v>
      </c>
      <c r="F475" s="27">
        <v>21</v>
      </c>
      <c r="M475" s="33" t="s">
        <v>50</v>
      </c>
      <c r="N475" s="36">
        <f>(Table1[[#This Row],[Profit]]/Table1[[#This Row],[Sales]])</f>
        <v>0.38181818181818183</v>
      </c>
      <c r="O475" s="27">
        <v>21</v>
      </c>
    </row>
    <row r="476" spans="1:15" x14ac:dyDescent="0.3">
      <c r="A476" s="23">
        <v>971</v>
      </c>
      <c r="C476" s="23">
        <v>971</v>
      </c>
      <c r="D476" s="28">
        <v>65</v>
      </c>
      <c r="E476" s="17">
        <v>25</v>
      </c>
      <c r="F476" s="26">
        <v>25</v>
      </c>
      <c r="M476" s="32" t="s">
        <v>50</v>
      </c>
      <c r="N476" s="35">
        <f>(Table1[[#This Row],[Profit]]/Table1[[#This Row],[Sales]])</f>
        <v>0.38461538461538464</v>
      </c>
      <c r="O476" s="26">
        <v>25</v>
      </c>
    </row>
    <row r="477" spans="1:15" x14ac:dyDescent="0.3">
      <c r="A477" s="24">
        <v>314</v>
      </c>
      <c r="C477" s="24">
        <v>314</v>
      </c>
      <c r="D477" s="29">
        <v>82</v>
      </c>
      <c r="E477" s="18">
        <v>34</v>
      </c>
      <c r="F477" s="27">
        <v>-4</v>
      </c>
      <c r="M477" s="33" t="s">
        <v>30</v>
      </c>
      <c r="N477" s="36">
        <f>(Table1[[#This Row],[Profit]]/Table1[[#This Row],[Sales]])</f>
        <v>-4.878048780487805E-2</v>
      </c>
      <c r="O477" s="27">
        <v>-4</v>
      </c>
    </row>
    <row r="478" spans="1:15" x14ac:dyDescent="0.3">
      <c r="A478" s="23">
        <v>603</v>
      </c>
      <c r="C478" s="23">
        <v>603</v>
      </c>
      <c r="D478" s="28">
        <v>55</v>
      </c>
      <c r="E478" s="17">
        <v>21</v>
      </c>
      <c r="F478" s="26">
        <v>21</v>
      </c>
      <c r="M478" s="32" t="s">
        <v>27</v>
      </c>
      <c r="N478" s="35">
        <f>(Table1[[#This Row],[Profit]]/Table1[[#This Row],[Sales]])</f>
        <v>0.38181818181818183</v>
      </c>
      <c r="O478" s="26">
        <v>21</v>
      </c>
    </row>
    <row r="479" spans="1:15" x14ac:dyDescent="0.3">
      <c r="A479" s="24">
        <v>435</v>
      </c>
      <c r="C479" s="24">
        <v>435</v>
      </c>
      <c r="D479" s="29">
        <v>98</v>
      </c>
      <c r="E479" s="18">
        <v>39</v>
      </c>
      <c r="F479" s="27">
        <v>21</v>
      </c>
      <c r="M479" s="33" t="s">
        <v>54</v>
      </c>
      <c r="N479" s="36">
        <f>(Table1[[#This Row],[Profit]]/Table1[[#This Row],[Sales]])</f>
        <v>0.21428571428571427</v>
      </c>
      <c r="O479" s="27">
        <v>21</v>
      </c>
    </row>
    <row r="480" spans="1:15" x14ac:dyDescent="0.3">
      <c r="A480" s="23">
        <v>509</v>
      </c>
      <c r="C480" s="23">
        <v>509</v>
      </c>
      <c r="D480" s="28">
        <v>120</v>
      </c>
      <c r="E480" s="17">
        <v>46</v>
      </c>
      <c r="F480" s="26">
        <v>46</v>
      </c>
      <c r="M480" s="32" t="s">
        <v>54</v>
      </c>
      <c r="N480" s="35">
        <f>(Table1[[#This Row],[Profit]]/Table1[[#This Row],[Sales]])</f>
        <v>0.38333333333333336</v>
      </c>
      <c r="O480" s="26">
        <v>46</v>
      </c>
    </row>
    <row r="481" spans="1:15" x14ac:dyDescent="0.3">
      <c r="A481" s="24">
        <v>775</v>
      </c>
      <c r="C481" s="24">
        <v>775</v>
      </c>
      <c r="D481" s="29">
        <v>60</v>
      </c>
      <c r="E481" s="18">
        <v>22</v>
      </c>
      <c r="F481" s="27">
        <v>25</v>
      </c>
      <c r="M481" s="33" t="s">
        <v>35</v>
      </c>
      <c r="N481" s="36">
        <f>(Table1[[#This Row],[Profit]]/Table1[[#This Row],[Sales]])</f>
        <v>0.41666666666666669</v>
      </c>
      <c r="O481" s="27">
        <v>25</v>
      </c>
    </row>
    <row r="482" spans="1:15" x14ac:dyDescent="0.3">
      <c r="A482" s="23">
        <v>505</v>
      </c>
      <c r="C482" s="23">
        <v>505</v>
      </c>
      <c r="D482" s="28">
        <v>81</v>
      </c>
      <c r="E482" s="17">
        <v>34</v>
      </c>
      <c r="F482" s="26">
        <v>-6</v>
      </c>
      <c r="M482" s="32" t="s">
        <v>47</v>
      </c>
      <c r="N482" s="35">
        <f>(Table1[[#This Row],[Profit]]/Table1[[#This Row],[Sales]])</f>
        <v>-7.407407407407407E-2</v>
      </c>
      <c r="O482" s="26">
        <v>-6</v>
      </c>
    </row>
    <row r="483" spans="1:15" x14ac:dyDescent="0.3">
      <c r="A483" s="24">
        <v>425</v>
      </c>
      <c r="C483" s="24">
        <v>425</v>
      </c>
      <c r="D483" s="29">
        <v>55</v>
      </c>
      <c r="E483" s="18">
        <v>22</v>
      </c>
      <c r="F483" s="27">
        <v>16</v>
      </c>
      <c r="M483" s="33" t="s">
        <v>47</v>
      </c>
      <c r="N483" s="36">
        <f>(Table1[[#This Row],[Profit]]/Table1[[#This Row],[Sales]])</f>
        <v>0.29090909090909089</v>
      </c>
      <c r="O483" s="27">
        <v>16</v>
      </c>
    </row>
    <row r="484" spans="1:15" x14ac:dyDescent="0.3">
      <c r="A484" s="23">
        <v>603</v>
      </c>
      <c r="C484" s="23">
        <v>603</v>
      </c>
      <c r="D484" s="28">
        <v>79</v>
      </c>
      <c r="E484" s="17">
        <v>33</v>
      </c>
      <c r="F484" s="26">
        <v>-6</v>
      </c>
      <c r="M484" s="32" t="s">
        <v>20</v>
      </c>
      <c r="N484" s="35">
        <f>(Table1[[#This Row],[Profit]]/Table1[[#This Row],[Sales]])</f>
        <v>-7.5949367088607597E-2</v>
      </c>
      <c r="O484" s="26">
        <v>-6</v>
      </c>
    </row>
    <row r="485" spans="1:15" x14ac:dyDescent="0.3">
      <c r="A485" s="24">
        <v>505</v>
      </c>
      <c r="C485" s="24">
        <v>505</v>
      </c>
      <c r="D485" s="29">
        <v>68</v>
      </c>
      <c r="E485" s="18">
        <v>29</v>
      </c>
      <c r="F485" s="27">
        <v>7</v>
      </c>
      <c r="M485" s="33" t="s">
        <v>20</v>
      </c>
      <c r="N485" s="36">
        <f>(Table1[[#This Row],[Profit]]/Table1[[#This Row],[Sales]])</f>
        <v>0.10294117647058823</v>
      </c>
      <c r="O485" s="27">
        <v>7</v>
      </c>
    </row>
    <row r="486" spans="1:15" x14ac:dyDescent="0.3">
      <c r="A486" s="23">
        <v>541</v>
      </c>
      <c r="C486" s="23">
        <v>541</v>
      </c>
      <c r="D486" s="28">
        <v>67</v>
      </c>
      <c r="E486" s="17">
        <v>25</v>
      </c>
      <c r="F486" s="26">
        <v>28</v>
      </c>
      <c r="M486" s="32" t="s">
        <v>50</v>
      </c>
      <c r="N486" s="35">
        <f>(Table1[[#This Row],[Profit]]/Table1[[#This Row],[Sales]])</f>
        <v>0.41791044776119401</v>
      </c>
      <c r="O486" s="26">
        <v>28</v>
      </c>
    </row>
    <row r="487" spans="1:15" x14ac:dyDescent="0.3">
      <c r="A487" s="24">
        <v>603</v>
      </c>
      <c r="C487" s="24">
        <v>603</v>
      </c>
      <c r="D487" s="29">
        <v>42</v>
      </c>
      <c r="E487" s="18">
        <v>15</v>
      </c>
      <c r="F487" s="27">
        <v>12</v>
      </c>
      <c r="M487" s="33" t="s">
        <v>27</v>
      </c>
      <c r="N487" s="36">
        <f>(Table1[[#This Row],[Profit]]/Table1[[#This Row],[Sales]])</f>
        <v>0.2857142857142857</v>
      </c>
      <c r="O487" s="27">
        <v>12</v>
      </c>
    </row>
    <row r="488" spans="1:15" x14ac:dyDescent="0.3">
      <c r="A488" s="23">
        <v>503</v>
      </c>
      <c r="C488" s="23">
        <v>503</v>
      </c>
      <c r="D488" s="28">
        <v>85</v>
      </c>
      <c r="E488" s="17">
        <v>32</v>
      </c>
      <c r="F488" s="26">
        <v>42</v>
      </c>
      <c r="M488" s="32" t="s">
        <v>27</v>
      </c>
      <c r="N488" s="35">
        <f>(Table1[[#This Row],[Profit]]/Table1[[#This Row],[Sales]])</f>
        <v>0.49411764705882355</v>
      </c>
      <c r="O488" s="26">
        <v>42</v>
      </c>
    </row>
    <row r="489" spans="1:15" x14ac:dyDescent="0.3">
      <c r="A489" s="24">
        <v>435</v>
      </c>
      <c r="C489" s="24">
        <v>435</v>
      </c>
      <c r="D489" s="29">
        <v>87</v>
      </c>
      <c r="E489" s="18">
        <v>35</v>
      </c>
      <c r="F489" s="27">
        <v>13</v>
      </c>
      <c r="M489" s="33" t="s">
        <v>54</v>
      </c>
      <c r="N489" s="36">
        <f>(Table1[[#This Row],[Profit]]/Table1[[#This Row],[Sales]])</f>
        <v>0.14942528735632185</v>
      </c>
      <c r="O489" s="27">
        <v>13</v>
      </c>
    </row>
    <row r="490" spans="1:15" x14ac:dyDescent="0.3">
      <c r="A490" s="23">
        <v>435</v>
      </c>
      <c r="C490" s="23">
        <v>435</v>
      </c>
      <c r="D490" s="28">
        <v>81</v>
      </c>
      <c r="E490" s="17">
        <v>34</v>
      </c>
      <c r="F490" s="26">
        <v>-4</v>
      </c>
      <c r="M490" s="32" t="s">
        <v>30</v>
      </c>
      <c r="N490" s="35">
        <f>(Table1[[#This Row],[Profit]]/Table1[[#This Row],[Sales]])</f>
        <v>-4.9382716049382713E-2</v>
      </c>
      <c r="O490" s="26">
        <v>-4</v>
      </c>
    </row>
    <row r="491" spans="1:15" x14ac:dyDescent="0.3">
      <c r="A491" s="24">
        <v>904</v>
      </c>
      <c r="C491" s="24">
        <v>904</v>
      </c>
      <c r="D491" s="29">
        <v>60</v>
      </c>
      <c r="E491" s="18">
        <v>24</v>
      </c>
      <c r="F491" s="27">
        <v>18</v>
      </c>
      <c r="M491" s="33" t="s">
        <v>50</v>
      </c>
      <c r="N491" s="36">
        <f>(Table1[[#This Row],[Profit]]/Table1[[#This Row],[Sales]])</f>
        <v>0.3</v>
      </c>
      <c r="O491" s="27">
        <v>18</v>
      </c>
    </row>
    <row r="492" spans="1:15" x14ac:dyDescent="0.3">
      <c r="A492" s="23">
        <v>505</v>
      </c>
      <c r="C492" s="23">
        <v>505</v>
      </c>
      <c r="D492" s="28">
        <v>95</v>
      </c>
      <c r="E492" s="17">
        <v>38</v>
      </c>
      <c r="F492" s="26">
        <v>18</v>
      </c>
      <c r="M492" s="32" t="s">
        <v>35</v>
      </c>
      <c r="N492" s="35">
        <f>(Table1[[#This Row],[Profit]]/Table1[[#This Row],[Sales]])</f>
        <v>0.18947368421052632</v>
      </c>
      <c r="O492" s="26">
        <v>18</v>
      </c>
    </row>
    <row r="493" spans="1:15" x14ac:dyDescent="0.3">
      <c r="A493" s="24">
        <v>775</v>
      </c>
      <c r="C493" s="24">
        <v>775</v>
      </c>
      <c r="D493" s="29">
        <v>62</v>
      </c>
      <c r="E493" s="18">
        <v>23</v>
      </c>
      <c r="F493" s="27">
        <v>25</v>
      </c>
      <c r="M493" s="33" t="s">
        <v>35</v>
      </c>
      <c r="N493" s="36">
        <f>(Table1[[#This Row],[Profit]]/Table1[[#This Row],[Sales]])</f>
        <v>0.40322580645161288</v>
      </c>
      <c r="O493" s="27">
        <v>25</v>
      </c>
    </row>
    <row r="494" spans="1:15" x14ac:dyDescent="0.3">
      <c r="A494" s="23">
        <v>563</v>
      </c>
      <c r="C494" s="23">
        <v>563</v>
      </c>
      <c r="D494" s="28">
        <v>44</v>
      </c>
      <c r="E494" s="17">
        <v>16</v>
      </c>
      <c r="F494" s="26">
        <v>15</v>
      </c>
      <c r="M494" s="32" t="s">
        <v>43</v>
      </c>
      <c r="N494" s="35">
        <f>(Table1[[#This Row],[Profit]]/Table1[[#This Row],[Sales]])</f>
        <v>0.34090909090909088</v>
      </c>
      <c r="O494" s="26">
        <v>15</v>
      </c>
    </row>
    <row r="495" spans="1:15" x14ac:dyDescent="0.3">
      <c r="A495" s="24">
        <v>641</v>
      </c>
      <c r="C495" s="24">
        <v>641</v>
      </c>
      <c r="D495" s="29">
        <v>74</v>
      </c>
      <c r="E495" s="18">
        <v>31</v>
      </c>
      <c r="F495" s="27">
        <v>12</v>
      </c>
      <c r="M495" s="33" t="s">
        <v>45</v>
      </c>
      <c r="N495" s="36">
        <f>(Table1[[#This Row],[Profit]]/Table1[[#This Row],[Sales]])</f>
        <v>0.16216216216216217</v>
      </c>
      <c r="O495" s="27">
        <v>12</v>
      </c>
    </row>
    <row r="496" spans="1:15" x14ac:dyDescent="0.3">
      <c r="A496" s="23">
        <v>603</v>
      </c>
      <c r="C496" s="23">
        <v>603</v>
      </c>
      <c r="D496" s="28">
        <v>48</v>
      </c>
      <c r="E496" s="17">
        <v>20</v>
      </c>
      <c r="F496" s="26">
        <v>-24</v>
      </c>
      <c r="M496" s="32" t="s">
        <v>59</v>
      </c>
      <c r="N496" s="35">
        <f>(Table1[[#This Row],[Profit]]/Table1[[#This Row],[Sales]])</f>
        <v>-0.5</v>
      </c>
      <c r="O496" s="26">
        <v>-24</v>
      </c>
    </row>
    <row r="497" spans="1:15" x14ac:dyDescent="0.3">
      <c r="A497" s="24">
        <v>580</v>
      </c>
      <c r="C497" s="24">
        <v>580</v>
      </c>
      <c r="D497" s="29">
        <v>78</v>
      </c>
      <c r="E497" s="18">
        <v>29</v>
      </c>
      <c r="F497" s="27">
        <v>36</v>
      </c>
      <c r="M497" s="33" t="s">
        <v>46</v>
      </c>
      <c r="N497" s="36">
        <f>(Table1[[#This Row],[Profit]]/Table1[[#This Row],[Sales]])</f>
        <v>0.46153846153846156</v>
      </c>
      <c r="O497" s="27">
        <v>36</v>
      </c>
    </row>
    <row r="498" spans="1:15" x14ac:dyDescent="0.3">
      <c r="A498" s="23">
        <v>206</v>
      </c>
      <c r="C498" s="23">
        <v>206</v>
      </c>
      <c r="D498" s="28">
        <v>60</v>
      </c>
      <c r="E498" s="17">
        <v>24</v>
      </c>
      <c r="F498" s="26">
        <v>19</v>
      </c>
      <c r="M498" s="32" t="s">
        <v>47</v>
      </c>
      <c r="N498" s="35">
        <f>(Table1[[#This Row],[Profit]]/Table1[[#This Row],[Sales]])</f>
        <v>0.31666666666666665</v>
      </c>
      <c r="O498" s="26">
        <v>19</v>
      </c>
    </row>
    <row r="499" spans="1:15" x14ac:dyDescent="0.3">
      <c r="A499" s="24">
        <v>503</v>
      </c>
      <c r="C499" s="24">
        <v>503</v>
      </c>
      <c r="D499" s="29">
        <v>64</v>
      </c>
      <c r="E499" s="18">
        <v>24</v>
      </c>
      <c r="F499" s="27">
        <v>28</v>
      </c>
      <c r="M499" s="33" t="s">
        <v>50</v>
      </c>
      <c r="N499" s="36">
        <f>(Table1[[#This Row],[Profit]]/Table1[[#This Row],[Sales]])</f>
        <v>0.4375</v>
      </c>
      <c r="O499" s="27">
        <v>28</v>
      </c>
    </row>
    <row r="500" spans="1:15" x14ac:dyDescent="0.3">
      <c r="A500" s="23">
        <v>603</v>
      </c>
      <c r="C500" s="23">
        <v>603</v>
      </c>
      <c r="D500" s="28">
        <v>44</v>
      </c>
      <c r="E500" s="17">
        <v>16</v>
      </c>
      <c r="F500" s="26">
        <v>15</v>
      </c>
      <c r="M500" s="32" t="s">
        <v>27</v>
      </c>
      <c r="N500" s="35">
        <f>(Table1[[#This Row],[Profit]]/Table1[[#This Row],[Sales]])</f>
        <v>0.34090909090909088</v>
      </c>
      <c r="O500" s="26">
        <v>15</v>
      </c>
    </row>
    <row r="501" spans="1:15" x14ac:dyDescent="0.3">
      <c r="A501" s="24">
        <v>541</v>
      </c>
      <c r="C501" s="24">
        <v>541</v>
      </c>
      <c r="D501" s="29">
        <v>78</v>
      </c>
      <c r="E501" s="18">
        <v>29</v>
      </c>
      <c r="F501" s="27">
        <v>37</v>
      </c>
      <c r="M501" s="33" t="s">
        <v>27</v>
      </c>
      <c r="N501" s="36">
        <f>(Table1[[#This Row],[Profit]]/Table1[[#This Row],[Sales]])</f>
        <v>0.47435897435897434</v>
      </c>
      <c r="O501" s="27">
        <v>37</v>
      </c>
    </row>
    <row r="502" spans="1:15" x14ac:dyDescent="0.3">
      <c r="A502" s="23">
        <v>915</v>
      </c>
      <c r="C502" s="23">
        <v>915</v>
      </c>
      <c r="D502" s="28">
        <v>187</v>
      </c>
      <c r="E502" s="17">
        <v>76</v>
      </c>
      <c r="F502" s="26">
        <v>78</v>
      </c>
      <c r="M502" s="32" t="s">
        <v>35</v>
      </c>
      <c r="N502" s="35">
        <f>(Table1[[#This Row],[Profit]]/Table1[[#This Row],[Sales]])</f>
        <v>0.41711229946524064</v>
      </c>
      <c r="O502" s="26">
        <v>78</v>
      </c>
    </row>
    <row r="503" spans="1:15" x14ac:dyDescent="0.3">
      <c r="A503" s="24">
        <v>713</v>
      </c>
      <c r="C503" s="24">
        <v>713</v>
      </c>
      <c r="D503" s="29">
        <v>123</v>
      </c>
      <c r="E503" s="18">
        <v>52</v>
      </c>
      <c r="F503" s="27">
        <v>26</v>
      </c>
      <c r="M503" s="33" t="s">
        <v>50</v>
      </c>
      <c r="N503" s="36">
        <f>(Table1[[#This Row],[Profit]]/Table1[[#This Row],[Sales]])</f>
        <v>0.21138211382113822</v>
      </c>
      <c r="O503" s="27">
        <v>26</v>
      </c>
    </row>
    <row r="504" spans="1:15" x14ac:dyDescent="0.3">
      <c r="A504" s="23">
        <v>217</v>
      </c>
      <c r="C504" s="23">
        <v>217</v>
      </c>
      <c r="D504" s="28">
        <v>187</v>
      </c>
      <c r="E504" s="17">
        <v>76</v>
      </c>
      <c r="F504" s="26">
        <v>78</v>
      </c>
      <c r="M504" s="32" t="s">
        <v>27</v>
      </c>
      <c r="N504" s="35">
        <f>(Table1[[#This Row],[Profit]]/Table1[[#This Row],[Sales]])</f>
        <v>0.41711229946524064</v>
      </c>
      <c r="O504" s="26">
        <v>78</v>
      </c>
    </row>
    <row r="505" spans="1:15" x14ac:dyDescent="0.3">
      <c r="A505" s="24">
        <v>847</v>
      </c>
      <c r="C505" s="24">
        <v>847</v>
      </c>
      <c r="D505" s="29">
        <v>182</v>
      </c>
      <c r="E505" s="18">
        <v>72</v>
      </c>
      <c r="F505" s="27">
        <v>55</v>
      </c>
      <c r="M505" s="33" t="s">
        <v>54</v>
      </c>
      <c r="N505" s="36">
        <f>(Table1[[#This Row],[Profit]]/Table1[[#This Row],[Sales]])</f>
        <v>0.30219780219780218</v>
      </c>
      <c r="O505" s="27">
        <v>55</v>
      </c>
    </row>
    <row r="506" spans="1:15" x14ac:dyDescent="0.3">
      <c r="A506" s="23">
        <v>660</v>
      </c>
      <c r="C506" s="23">
        <v>660</v>
      </c>
      <c r="D506" s="28">
        <v>142</v>
      </c>
      <c r="E506" s="17">
        <v>65</v>
      </c>
      <c r="F506" s="26">
        <v>35</v>
      </c>
      <c r="M506" s="32" t="s">
        <v>39</v>
      </c>
      <c r="N506" s="35">
        <f>(Table1[[#This Row],[Profit]]/Table1[[#This Row],[Sales]])</f>
        <v>0.24647887323943662</v>
      </c>
      <c r="O506" s="26">
        <v>35</v>
      </c>
    </row>
    <row r="507" spans="1:15" x14ac:dyDescent="0.3">
      <c r="A507" s="24">
        <v>660</v>
      </c>
      <c r="C507" s="24">
        <v>660</v>
      </c>
      <c r="D507" s="29">
        <v>79</v>
      </c>
      <c r="E507" s="18">
        <v>32</v>
      </c>
      <c r="F507" s="27">
        <v>28</v>
      </c>
      <c r="M507" s="33" t="s">
        <v>35</v>
      </c>
      <c r="N507" s="36">
        <f>(Table1[[#This Row],[Profit]]/Table1[[#This Row],[Sales]])</f>
        <v>0.35443037974683544</v>
      </c>
      <c r="O507" s="27">
        <v>28</v>
      </c>
    </row>
    <row r="508" spans="1:15" x14ac:dyDescent="0.3">
      <c r="A508" s="23">
        <v>405</v>
      </c>
      <c r="C508" s="23">
        <v>405</v>
      </c>
      <c r="D508" s="28">
        <v>205</v>
      </c>
      <c r="E508" s="17">
        <v>82</v>
      </c>
      <c r="F508" s="26">
        <v>65</v>
      </c>
      <c r="M508" s="32" t="s">
        <v>35</v>
      </c>
      <c r="N508" s="35">
        <f>(Table1[[#This Row],[Profit]]/Table1[[#This Row],[Sales]])</f>
        <v>0.31707317073170732</v>
      </c>
      <c r="O508" s="26">
        <v>65</v>
      </c>
    </row>
    <row r="509" spans="1:15" x14ac:dyDescent="0.3">
      <c r="A509" s="24">
        <v>715</v>
      </c>
      <c r="C509" s="24">
        <v>715</v>
      </c>
      <c r="D509" s="29">
        <v>126</v>
      </c>
      <c r="E509" s="18">
        <v>56</v>
      </c>
      <c r="F509" s="27">
        <v>15</v>
      </c>
      <c r="M509" s="33" t="s">
        <v>43</v>
      </c>
      <c r="N509" s="36">
        <f>(Table1[[#This Row],[Profit]]/Table1[[#This Row],[Sales]])</f>
        <v>0.11904761904761904</v>
      </c>
      <c r="O509" s="27">
        <v>15</v>
      </c>
    </row>
    <row r="510" spans="1:15" x14ac:dyDescent="0.3">
      <c r="A510" s="23">
        <v>405</v>
      </c>
      <c r="C510" s="23">
        <v>405</v>
      </c>
      <c r="D510" s="28">
        <v>218</v>
      </c>
      <c r="E510" s="17">
        <v>91</v>
      </c>
      <c r="F510" s="26">
        <v>76</v>
      </c>
      <c r="M510" s="32" t="s">
        <v>47</v>
      </c>
      <c r="N510" s="35">
        <f>(Table1[[#This Row],[Profit]]/Table1[[#This Row],[Sales]])</f>
        <v>0.34862385321100919</v>
      </c>
      <c r="O510" s="26">
        <v>76</v>
      </c>
    </row>
    <row r="511" spans="1:15" x14ac:dyDescent="0.3">
      <c r="A511" s="24">
        <v>414</v>
      </c>
      <c r="C511" s="24">
        <v>414</v>
      </c>
      <c r="D511" s="29">
        <v>159</v>
      </c>
      <c r="E511" s="18">
        <v>60</v>
      </c>
      <c r="F511" s="27">
        <v>57</v>
      </c>
      <c r="M511" s="33" t="s">
        <v>50</v>
      </c>
      <c r="N511" s="36">
        <f>(Table1[[#This Row],[Profit]]/Table1[[#This Row],[Sales]])</f>
        <v>0.35849056603773582</v>
      </c>
      <c r="O511" s="27">
        <v>57</v>
      </c>
    </row>
    <row r="512" spans="1:15" x14ac:dyDescent="0.3">
      <c r="A512" s="23">
        <v>419</v>
      </c>
      <c r="C512" s="23">
        <v>419</v>
      </c>
      <c r="D512" s="28">
        <v>124</v>
      </c>
      <c r="E512" s="17">
        <v>55</v>
      </c>
      <c r="F512" s="26">
        <v>16</v>
      </c>
      <c r="M512" s="32" t="s">
        <v>35</v>
      </c>
      <c r="N512" s="35">
        <f>(Table1[[#This Row],[Profit]]/Table1[[#This Row],[Sales]])</f>
        <v>0.12903225806451613</v>
      </c>
      <c r="O512" s="26">
        <v>16</v>
      </c>
    </row>
    <row r="513" spans="1:15" x14ac:dyDescent="0.3">
      <c r="A513" s="24">
        <v>330</v>
      </c>
      <c r="C513" s="24">
        <v>330</v>
      </c>
      <c r="D513" s="29">
        <v>138</v>
      </c>
      <c r="E513" s="18">
        <v>59</v>
      </c>
      <c r="F513" s="27">
        <v>33</v>
      </c>
      <c r="M513" s="33" t="s">
        <v>43</v>
      </c>
      <c r="N513" s="36">
        <f>(Table1[[#This Row],[Profit]]/Table1[[#This Row],[Sales]])</f>
        <v>0.2391304347826087</v>
      </c>
      <c r="O513" s="27">
        <v>33</v>
      </c>
    </row>
    <row r="514" spans="1:15" x14ac:dyDescent="0.3">
      <c r="A514" s="23">
        <v>650</v>
      </c>
      <c r="C514" s="23">
        <v>650</v>
      </c>
      <c r="D514" s="28">
        <v>189</v>
      </c>
      <c r="E514" s="17">
        <v>75</v>
      </c>
      <c r="F514" s="26">
        <v>59</v>
      </c>
      <c r="M514" s="32" t="s">
        <v>30</v>
      </c>
      <c r="N514" s="35">
        <f>(Table1[[#This Row],[Profit]]/Table1[[#This Row],[Sales]])</f>
        <v>0.31216931216931215</v>
      </c>
      <c r="O514" s="26">
        <v>59</v>
      </c>
    </row>
    <row r="515" spans="1:15" x14ac:dyDescent="0.3">
      <c r="A515" s="24">
        <v>314</v>
      </c>
      <c r="C515" s="24">
        <v>314</v>
      </c>
      <c r="D515" s="29">
        <v>150</v>
      </c>
      <c r="E515" s="18">
        <v>69</v>
      </c>
      <c r="F515" s="27">
        <v>38</v>
      </c>
      <c r="M515" s="33" t="s">
        <v>39</v>
      </c>
      <c r="N515" s="36">
        <f>(Table1[[#This Row],[Profit]]/Table1[[#This Row],[Sales]])</f>
        <v>0.25333333333333335</v>
      </c>
      <c r="O515" s="27">
        <v>38</v>
      </c>
    </row>
    <row r="516" spans="1:15" x14ac:dyDescent="0.3">
      <c r="A516" s="23">
        <v>503</v>
      </c>
      <c r="C516" s="23">
        <v>503</v>
      </c>
      <c r="D516" s="28">
        <v>114</v>
      </c>
      <c r="E516" s="17">
        <v>46</v>
      </c>
      <c r="F516" s="26">
        <v>32</v>
      </c>
      <c r="M516" s="32" t="s">
        <v>39</v>
      </c>
      <c r="N516" s="35">
        <f>(Table1[[#This Row],[Profit]]/Table1[[#This Row],[Sales]])</f>
        <v>0.2807017543859649</v>
      </c>
      <c r="O516" s="26">
        <v>32</v>
      </c>
    </row>
    <row r="517" spans="1:15" x14ac:dyDescent="0.3">
      <c r="A517" s="24">
        <v>206</v>
      </c>
      <c r="C517" s="24">
        <v>206</v>
      </c>
      <c r="D517" s="29">
        <v>164</v>
      </c>
      <c r="E517" s="18">
        <v>75</v>
      </c>
      <c r="F517" s="27">
        <v>45</v>
      </c>
      <c r="M517" s="33" t="s">
        <v>35</v>
      </c>
      <c r="N517" s="36">
        <f>(Table1[[#This Row],[Profit]]/Table1[[#This Row],[Sales]])</f>
        <v>0.27439024390243905</v>
      </c>
      <c r="O517" s="27">
        <v>45</v>
      </c>
    </row>
    <row r="518" spans="1:15" x14ac:dyDescent="0.3">
      <c r="A518" s="23">
        <v>203</v>
      </c>
      <c r="C518" s="23">
        <v>203</v>
      </c>
      <c r="D518" s="28">
        <v>147</v>
      </c>
      <c r="E518" s="17">
        <v>61</v>
      </c>
      <c r="F518" s="26">
        <v>2</v>
      </c>
      <c r="M518" s="32" t="s">
        <v>46</v>
      </c>
      <c r="N518" s="35">
        <f>(Table1[[#This Row],[Profit]]/Table1[[#This Row],[Sales]])</f>
        <v>1.3605442176870748E-2</v>
      </c>
      <c r="O518" s="26">
        <v>2</v>
      </c>
    </row>
    <row r="519" spans="1:15" x14ac:dyDescent="0.3">
      <c r="A519" s="24">
        <v>225</v>
      </c>
      <c r="C519" s="24">
        <v>225</v>
      </c>
      <c r="D519" s="29">
        <v>115</v>
      </c>
      <c r="E519" s="18">
        <v>47</v>
      </c>
      <c r="F519" s="27">
        <v>44</v>
      </c>
      <c r="M519" s="33" t="s">
        <v>45</v>
      </c>
      <c r="N519" s="36">
        <f>(Table1[[#This Row],[Profit]]/Table1[[#This Row],[Sales]])</f>
        <v>0.38260869565217392</v>
      </c>
      <c r="O519" s="27">
        <v>44</v>
      </c>
    </row>
    <row r="520" spans="1:15" x14ac:dyDescent="0.3">
      <c r="A520" s="23">
        <v>541</v>
      </c>
      <c r="C520" s="23">
        <v>541</v>
      </c>
      <c r="D520" s="28">
        <v>125</v>
      </c>
      <c r="E520" s="17">
        <v>52</v>
      </c>
      <c r="F520" s="26">
        <v>-4</v>
      </c>
      <c r="M520" s="32" t="s">
        <v>43</v>
      </c>
      <c r="N520" s="35">
        <f>(Table1[[#This Row],[Profit]]/Table1[[#This Row],[Sales]])</f>
        <v>-3.2000000000000001E-2</v>
      </c>
      <c r="O520" s="26">
        <v>-4</v>
      </c>
    </row>
    <row r="521" spans="1:15" x14ac:dyDescent="0.3">
      <c r="A521" s="24">
        <v>435</v>
      </c>
      <c r="C521" s="24">
        <v>435</v>
      </c>
      <c r="D521" s="29">
        <v>124</v>
      </c>
      <c r="E521" s="18">
        <v>53</v>
      </c>
      <c r="F521" s="27">
        <v>27</v>
      </c>
      <c r="M521" s="33" t="s">
        <v>45</v>
      </c>
      <c r="N521" s="36">
        <f>(Table1[[#This Row],[Profit]]/Table1[[#This Row],[Sales]])</f>
        <v>0.21774193548387097</v>
      </c>
      <c r="O521" s="27">
        <v>27</v>
      </c>
    </row>
    <row r="522" spans="1:15" x14ac:dyDescent="0.3">
      <c r="A522" s="23">
        <v>503</v>
      </c>
      <c r="C522" s="23">
        <v>503</v>
      </c>
      <c r="D522" s="28">
        <v>138</v>
      </c>
      <c r="E522" s="17">
        <v>59</v>
      </c>
      <c r="F522" s="26">
        <v>33</v>
      </c>
      <c r="M522" s="32" t="s">
        <v>46</v>
      </c>
      <c r="N522" s="35">
        <f>(Table1[[#This Row],[Profit]]/Table1[[#This Row],[Sales]])</f>
        <v>0.2391304347826087</v>
      </c>
      <c r="O522" s="26">
        <v>33</v>
      </c>
    </row>
    <row r="523" spans="1:15" x14ac:dyDescent="0.3">
      <c r="A523" s="24">
        <v>920</v>
      </c>
      <c r="C523" s="24">
        <v>920</v>
      </c>
      <c r="D523" s="29">
        <v>141</v>
      </c>
      <c r="E523" s="18">
        <v>53</v>
      </c>
      <c r="F523" s="27">
        <v>48</v>
      </c>
      <c r="M523" s="33" t="s">
        <v>50</v>
      </c>
      <c r="N523" s="36">
        <f>(Table1[[#This Row],[Profit]]/Table1[[#This Row],[Sales]])</f>
        <v>0.34042553191489361</v>
      </c>
      <c r="O523" s="27">
        <v>48</v>
      </c>
    </row>
    <row r="524" spans="1:15" x14ac:dyDescent="0.3">
      <c r="A524" s="23">
        <v>959</v>
      </c>
      <c r="C524" s="23">
        <v>959</v>
      </c>
      <c r="D524" s="28">
        <v>132</v>
      </c>
      <c r="E524" s="17">
        <v>54</v>
      </c>
      <c r="F524" s="26">
        <v>51</v>
      </c>
      <c r="M524" s="32" t="s">
        <v>27</v>
      </c>
      <c r="N524" s="35">
        <f>(Table1[[#This Row],[Profit]]/Table1[[#This Row],[Sales]])</f>
        <v>0.38636363636363635</v>
      </c>
      <c r="O524" s="26">
        <v>51</v>
      </c>
    </row>
    <row r="525" spans="1:15" x14ac:dyDescent="0.3">
      <c r="A525" s="24">
        <v>740</v>
      </c>
      <c r="C525" s="24">
        <v>740</v>
      </c>
      <c r="D525" s="29">
        <v>103</v>
      </c>
      <c r="E525" s="18">
        <v>46</v>
      </c>
      <c r="F525" s="27">
        <v>6</v>
      </c>
      <c r="M525" s="33" t="s">
        <v>35</v>
      </c>
      <c r="N525" s="36">
        <f>(Table1[[#This Row],[Profit]]/Table1[[#This Row],[Sales]])</f>
        <v>5.8252427184466021E-2</v>
      </c>
      <c r="O525" s="27">
        <v>6</v>
      </c>
    </row>
    <row r="526" spans="1:15" x14ac:dyDescent="0.3">
      <c r="A526" s="23">
        <v>630</v>
      </c>
      <c r="C526" s="23">
        <v>630</v>
      </c>
      <c r="D526" s="28">
        <v>168</v>
      </c>
      <c r="E526" s="17">
        <v>67</v>
      </c>
      <c r="F526" s="26">
        <v>47</v>
      </c>
      <c r="M526" s="32" t="s">
        <v>54</v>
      </c>
      <c r="N526" s="35">
        <f>(Table1[[#This Row],[Profit]]/Table1[[#This Row],[Sales]])</f>
        <v>0.27976190476190477</v>
      </c>
      <c r="O526" s="26">
        <v>47</v>
      </c>
    </row>
    <row r="527" spans="1:15" x14ac:dyDescent="0.3">
      <c r="A527" s="24">
        <v>518</v>
      </c>
      <c r="C527" s="24">
        <v>518</v>
      </c>
      <c r="D527" s="29">
        <v>133</v>
      </c>
      <c r="E527" s="18">
        <v>54</v>
      </c>
      <c r="F527" s="27">
        <v>52</v>
      </c>
      <c r="M527" s="33" t="s">
        <v>30</v>
      </c>
      <c r="N527" s="36">
        <f>(Table1[[#This Row],[Profit]]/Table1[[#This Row],[Sales]])</f>
        <v>0.39097744360902253</v>
      </c>
      <c r="O527" s="27">
        <v>52</v>
      </c>
    </row>
    <row r="528" spans="1:15" x14ac:dyDescent="0.3">
      <c r="A528" s="23">
        <v>213</v>
      </c>
      <c r="C528" s="23">
        <v>213</v>
      </c>
      <c r="D528" s="28">
        <v>168</v>
      </c>
      <c r="E528" s="17">
        <v>67</v>
      </c>
      <c r="F528" s="26">
        <v>47</v>
      </c>
      <c r="M528" s="32" t="s">
        <v>30</v>
      </c>
      <c r="N528" s="35">
        <f>(Table1[[#This Row],[Profit]]/Table1[[#This Row],[Sales]])</f>
        <v>0.27976190476190477</v>
      </c>
      <c r="O528" s="26">
        <v>47</v>
      </c>
    </row>
    <row r="529" spans="1:15" x14ac:dyDescent="0.3">
      <c r="A529" s="24">
        <v>503</v>
      </c>
      <c r="C529" s="24">
        <v>503</v>
      </c>
      <c r="D529" s="29">
        <v>101</v>
      </c>
      <c r="E529" s="18">
        <v>41</v>
      </c>
      <c r="F529" s="27">
        <v>25</v>
      </c>
      <c r="M529" s="33" t="s">
        <v>39</v>
      </c>
      <c r="N529" s="36">
        <f>(Table1[[#This Row],[Profit]]/Table1[[#This Row],[Sales]])</f>
        <v>0.24752475247524752</v>
      </c>
      <c r="O529" s="27">
        <v>25</v>
      </c>
    </row>
    <row r="530" spans="1:15" x14ac:dyDescent="0.3">
      <c r="A530" s="23">
        <v>715</v>
      </c>
      <c r="C530" s="23">
        <v>715</v>
      </c>
      <c r="D530" s="28">
        <v>145</v>
      </c>
      <c r="E530" s="17">
        <v>65</v>
      </c>
      <c r="F530" s="26">
        <v>22</v>
      </c>
      <c r="M530" s="32" t="s">
        <v>43</v>
      </c>
      <c r="N530" s="35">
        <f>(Table1[[#This Row],[Profit]]/Table1[[#This Row],[Sales]])</f>
        <v>0.15172413793103448</v>
      </c>
      <c r="O530" s="26">
        <v>22</v>
      </c>
    </row>
    <row r="531" spans="1:15" x14ac:dyDescent="0.3">
      <c r="A531" s="24">
        <v>503</v>
      </c>
      <c r="C531" s="24">
        <v>503</v>
      </c>
      <c r="D531" s="29">
        <v>112</v>
      </c>
      <c r="E531" s="18">
        <v>47</v>
      </c>
      <c r="F531" s="27">
        <v>-7</v>
      </c>
      <c r="M531" s="33" t="s">
        <v>43</v>
      </c>
      <c r="N531" s="36">
        <f>(Table1[[#This Row],[Profit]]/Table1[[#This Row],[Sales]])</f>
        <v>-6.25E-2</v>
      </c>
      <c r="O531" s="27">
        <v>-7</v>
      </c>
    </row>
    <row r="532" spans="1:15" x14ac:dyDescent="0.3">
      <c r="A532" s="23">
        <v>801</v>
      </c>
      <c r="C532" s="23">
        <v>801</v>
      </c>
      <c r="D532" s="28">
        <v>114</v>
      </c>
      <c r="E532" s="17">
        <v>49</v>
      </c>
      <c r="F532" s="26">
        <v>21</v>
      </c>
      <c r="M532" s="32" t="s">
        <v>45</v>
      </c>
      <c r="N532" s="35">
        <f>(Table1[[#This Row],[Profit]]/Table1[[#This Row],[Sales]])</f>
        <v>0.18421052631578946</v>
      </c>
      <c r="O532" s="26">
        <v>21</v>
      </c>
    </row>
    <row r="533" spans="1:15" x14ac:dyDescent="0.3">
      <c r="A533" s="24">
        <v>509</v>
      </c>
      <c r="C533" s="24">
        <v>509</v>
      </c>
      <c r="D533" s="29">
        <v>145</v>
      </c>
      <c r="E533" s="18">
        <v>65</v>
      </c>
      <c r="F533" s="27">
        <v>23</v>
      </c>
      <c r="M533" s="33" t="s">
        <v>46</v>
      </c>
      <c r="N533" s="36">
        <f>(Table1[[#This Row],[Profit]]/Table1[[#This Row],[Sales]])</f>
        <v>0.15862068965517243</v>
      </c>
      <c r="O533" s="27">
        <v>23</v>
      </c>
    </row>
    <row r="534" spans="1:15" x14ac:dyDescent="0.3">
      <c r="A534" s="23">
        <v>985</v>
      </c>
      <c r="C534" s="23">
        <v>985</v>
      </c>
      <c r="D534" s="28">
        <v>153</v>
      </c>
      <c r="E534" s="17">
        <v>68</v>
      </c>
      <c r="F534" s="26">
        <v>26</v>
      </c>
      <c r="M534" s="32" t="s">
        <v>20</v>
      </c>
      <c r="N534" s="35">
        <f>(Table1[[#This Row],[Profit]]/Table1[[#This Row],[Sales]])</f>
        <v>0.16993464052287582</v>
      </c>
      <c r="O534" s="26">
        <v>26</v>
      </c>
    </row>
    <row r="535" spans="1:15" x14ac:dyDescent="0.3">
      <c r="A535" s="24">
        <v>432</v>
      </c>
      <c r="C535" s="24">
        <v>432</v>
      </c>
      <c r="D535" s="29">
        <v>199</v>
      </c>
      <c r="E535" s="18">
        <v>76</v>
      </c>
      <c r="F535" s="27">
        <v>116</v>
      </c>
      <c r="M535" s="33" t="s">
        <v>35</v>
      </c>
      <c r="N535" s="36">
        <f>(Table1[[#This Row],[Profit]]/Table1[[#This Row],[Sales]])</f>
        <v>0.58291457286432158</v>
      </c>
      <c r="O535" s="27">
        <v>116</v>
      </c>
    </row>
    <row r="536" spans="1:15" x14ac:dyDescent="0.3">
      <c r="A536" s="23">
        <v>325</v>
      </c>
      <c r="C536" s="23">
        <v>325</v>
      </c>
      <c r="D536" s="28">
        <v>131</v>
      </c>
      <c r="E536" s="17">
        <v>52</v>
      </c>
      <c r="F536" s="26">
        <v>39</v>
      </c>
      <c r="M536" s="32" t="s">
        <v>50</v>
      </c>
      <c r="N536" s="35">
        <f>(Table1[[#This Row],[Profit]]/Table1[[#This Row],[Sales]])</f>
        <v>0.29770992366412213</v>
      </c>
      <c r="O536" s="26">
        <v>39</v>
      </c>
    </row>
    <row r="537" spans="1:15" x14ac:dyDescent="0.3">
      <c r="A537" s="24">
        <v>815</v>
      </c>
      <c r="C537" s="24">
        <v>815</v>
      </c>
      <c r="D537" s="29">
        <v>199</v>
      </c>
      <c r="E537" s="18">
        <v>76</v>
      </c>
      <c r="F537" s="27">
        <v>116</v>
      </c>
      <c r="M537" s="33" t="s">
        <v>27</v>
      </c>
      <c r="N537" s="36">
        <f>(Table1[[#This Row],[Profit]]/Table1[[#This Row],[Sales]])</f>
        <v>0.58291457286432158</v>
      </c>
      <c r="O537" s="27">
        <v>116</v>
      </c>
    </row>
    <row r="538" spans="1:15" x14ac:dyDescent="0.3">
      <c r="A538" s="23">
        <v>815</v>
      </c>
      <c r="C538" s="23">
        <v>815</v>
      </c>
      <c r="D538" s="28">
        <v>194</v>
      </c>
      <c r="E538" s="17">
        <v>72</v>
      </c>
      <c r="F538" s="26">
        <v>82</v>
      </c>
      <c r="M538" s="32" t="s">
        <v>54</v>
      </c>
      <c r="N538" s="35">
        <f>(Table1[[#This Row],[Profit]]/Table1[[#This Row],[Sales]])</f>
        <v>0.42268041237113402</v>
      </c>
      <c r="O538" s="26">
        <v>82</v>
      </c>
    </row>
    <row r="539" spans="1:15" x14ac:dyDescent="0.3">
      <c r="A539" s="24">
        <v>636</v>
      </c>
      <c r="C539" s="24">
        <v>636</v>
      </c>
      <c r="D539" s="29">
        <v>151</v>
      </c>
      <c r="E539" s="18">
        <v>65</v>
      </c>
      <c r="F539" s="27">
        <v>52</v>
      </c>
      <c r="M539" s="33" t="s">
        <v>39</v>
      </c>
      <c r="N539" s="36">
        <f>(Table1[[#This Row],[Profit]]/Table1[[#This Row],[Sales]])</f>
        <v>0.3443708609271523</v>
      </c>
      <c r="O539" s="27">
        <v>52</v>
      </c>
    </row>
    <row r="540" spans="1:15" x14ac:dyDescent="0.3">
      <c r="A540" s="23">
        <v>417</v>
      </c>
      <c r="C540" s="23">
        <v>417</v>
      </c>
      <c r="D540" s="28">
        <v>84</v>
      </c>
      <c r="E540" s="17">
        <v>32</v>
      </c>
      <c r="F540" s="26">
        <v>42</v>
      </c>
      <c r="M540" s="32" t="s">
        <v>35</v>
      </c>
      <c r="N540" s="35">
        <f>(Table1[[#This Row],[Profit]]/Table1[[#This Row],[Sales]])</f>
        <v>0.5</v>
      </c>
      <c r="O540" s="26">
        <v>42</v>
      </c>
    </row>
    <row r="541" spans="1:15" x14ac:dyDescent="0.3">
      <c r="A541" s="24">
        <v>405</v>
      </c>
      <c r="C541" s="24">
        <v>405</v>
      </c>
      <c r="D541" s="29">
        <v>218</v>
      </c>
      <c r="E541" s="18">
        <v>82</v>
      </c>
      <c r="F541" s="27">
        <v>96</v>
      </c>
      <c r="M541" s="33" t="s">
        <v>35</v>
      </c>
      <c r="N541" s="36">
        <f>(Table1[[#This Row],[Profit]]/Table1[[#This Row],[Sales]])</f>
        <v>0.44036697247706424</v>
      </c>
      <c r="O541" s="27">
        <v>96</v>
      </c>
    </row>
    <row r="542" spans="1:15" x14ac:dyDescent="0.3">
      <c r="A542" s="23">
        <v>414</v>
      </c>
      <c r="C542" s="23">
        <v>414</v>
      </c>
      <c r="D542" s="28">
        <v>134</v>
      </c>
      <c r="E542" s="17">
        <v>56</v>
      </c>
      <c r="F542" s="26">
        <v>22</v>
      </c>
      <c r="M542" s="32" t="s">
        <v>43</v>
      </c>
      <c r="N542" s="35">
        <f>(Table1[[#This Row],[Profit]]/Table1[[#This Row],[Sales]])</f>
        <v>0.16417910447761194</v>
      </c>
      <c r="O542" s="26">
        <v>22</v>
      </c>
    </row>
    <row r="543" spans="1:15" x14ac:dyDescent="0.3">
      <c r="A543" s="24">
        <v>405</v>
      </c>
      <c r="C543" s="24">
        <v>405</v>
      </c>
      <c r="D543" s="29">
        <v>232</v>
      </c>
      <c r="E543" s="18">
        <v>91</v>
      </c>
      <c r="F543" s="27">
        <v>113</v>
      </c>
      <c r="M543" s="33" t="s">
        <v>47</v>
      </c>
      <c r="N543" s="36">
        <f>(Table1[[#This Row],[Profit]]/Table1[[#This Row],[Sales]])</f>
        <v>0.48706896551724138</v>
      </c>
      <c r="O543" s="27">
        <v>113</v>
      </c>
    </row>
    <row r="544" spans="1:15" x14ac:dyDescent="0.3">
      <c r="A544" s="23">
        <v>715</v>
      </c>
      <c r="C544" s="23">
        <v>715</v>
      </c>
      <c r="D544" s="28">
        <v>169</v>
      </c>
      <c r="E544" s="17">
        <v>60</v>
      </c>
      <c r="F544" s="26">
        <v>85</v>
      </c>
      <c r="M544" s="32" t="s">
        <v>50</v>
      </c>
      <c r="N544" s="35">
        <f>(Table1[[#This Row],[Profit]]/Table1[[#This Row],[Sales]])</f>
        <v>0.50295857988165682</v>
      </c>
      <c r="O544" s="26">
        <v>85</v>
      </c>
    </row>
    <row r="545" spans="1:15" x14ac:dyDescent="0.3">
      <c r="A545" s="24">
        <v>937</v>
      </c>
      <c r="C545" s="24">
        <v>937</v>
      </c>
      <c r="D545" s="29">
        <v>132</v>
      </c>
      <c r="E545" s="18">
        <v>55</v>
      </c>
      <c r="F545" s="27">
        <v>24</v>
      </c>
      <c r="M545" s="33" t="s">
        <v>35</v>
      </c>
      <c r="N545" s="36">
        <f>(Table1[[#This Row],[Profit]]/Table1[[#This Row],[Sales]])</f>
        <v>0.18181818181818182</v>
      </c>
      <c r="O545" s="27">
        <v>24</v>
      </c>
    </row>
    <row r="546" spans="1:15" x14ac:dyDescent="0.3">
      <c r="A546" s="23">
        <v>234</v>
      </c>
      <c r="C546" s="23">
        <v>234</v>
      </c>
      <c r="D546" s="28">
        <v>147</v>
      </c>
      <c r="E546" s="17">
        <v>59</v>
      </c>
      <c r="F546" s="26">
        <v>49</v>
      </c>
      <c r="M546" s="32" t="s">
        <v>43</v>
      </c>
      <c r="N546" s="35">
        <f>(Table1[[#This Row],[Profit]]/Table1[[#This Row],[Sales]])</f>
        <v>0.33333333333333331</v>
      </c>
      <c r="O546" s="26">
        <v>49</v>
      </c>
    </row>
    <row r="547" spans="1:15" x14ac:dyDescent="0.3">
      <c r="A547" s="24">
        <v>209</v>
      </c>
      <c r="C547" s="24">
        <v>209</v>
      </c>
      <c r="D547" s="29">
        <v>201</v>
      </c>
      <c r="E547" s="18">
        <v>75</v>
      </c>
      <c r="F547" s="27">
        <v>88</v>
      </c>
      <c r="M547" s="33" t="s">
        <v>30</v>
      </c>
      <c r="N547" s="36">
        <f>(Table1[[#This Row],[Profit]]/Table1[[#This Row],[Sales]])</f>
        <v>0.43781094527363185</v>
      </c>
      <c r="O547" s="27">
        <v>88</v>
      </c>
    </row>
    <row r="548" spans="1:15" x14ac:dyDescent="0.3">
      <c r="A548" s="23">
        <v>417</v>
      </c>
      <c r="C548" s="23">
        <v>417</v>
      </c>
      <c r="D548" s="28">
        <v>160</v>
      </c>
      <c r="E548" s="17">
        <v>69</v>
      </c>
      <c r="F548" s="26">
        <v>56</v>
      </c>
      <c r="M548" s="32" t="s">
        <v>39</v>
      </c>
      <c r="N548" s="35">
        <f>(Table1[[#This Row],[Profit]]/Table1[[#This Row],[Sales]])</f>
        <v>0.35</v>
      </c>
      <c r="O548" s="26">
        <v>56</v>
      </c>
    </row>
    <row r="549" spans="1:15" x14ac:dyDescent="0.3">
      <c r="A549" s="24">
        <v>503</v>
      </c>
      <c r="C549" s="24">
        <v>503</v>
      </c>
      <c r="D549" s="29">
        <v>121</v>
      </c>
      <c r="E549" s="18">
        <v>46</v>
      </c>
      <c r="F549" s="27">
        <v>47</v>
      </c>
      <c r="M549" s="33" t="s">
        <v>39</v>
      </c>
      <c r="N549" s="36">
        <f>(Table1[[#This Row],[Profit]]/Table1[[#This Row],[Sales]])</f>
        <v>0.38842975206611569</v>
      </c>
      <c r="O549" s="27">
        <v>47</v>
      </c>
    </row>
    <row r="550" spans="1:15" x14ac:dyDescent="0.3">
      <c r="A550" s="23">
        <v>425</v>
      </c>
      <c r="C550" s="23">
        <v>425</v>
      </c>
      <c r="D550" s="28">
        <v>175</v>
      </c>
      <c r="E550" s="17">
        <v>75</v>
      </c>
      <c r="F550" s="26">
        <v>67</v>
      </c>
      <c r="M550" s="32" t="s">
        <v>35</v>
      </c>
      <c r="N550" s="35">
        <f>(Table1[[#This Row],[Profit]]/Table1[[#This Row],[Sales]])</f>
        <v>0.38285714285714284</v>
      </c>
      <c r="O550" s="26">
        <v>67</v>
      </c>
    </row>
    <row r="551" spans="1:15" x14ac:dyDescent="0.3">
      <c r="A551" s="24">
        <v>475</v>
      </c>
      <c r="C551" s="24">
        <v>475</v>
      </c>
      <c r="D551" s="29">
        <v>157</v>
      </c>
      <c r="E551" s="18">
        <v>61</v>
      </c>
      <c r="F551" s="27">
        <v>3</v>
      </c>
      <c r="M551" s="33" t="s">
        <v>46</v>
      </c>
      <c r="N551" s="36">
        <f>(Table1[[#This Row],[Profit]]/Table1[[#This Row],[Sales]])</f>
        <v>1.9108280254777069E-2</v>
      </c>
      <c r="O551" s="27">
        <v>3</v>
      </c>
    </row>
    <row r="552" spans="1:15" x14ac:dyDescent="0.3">
      <c r="A552" s="23">
        <v>318</v>
      </c>
      <c r="C552" s="23">
        <v>318</v>
      </c>
      <c r="D552" s="28">
        <v>123</v>
      </c>
      <c r="E552" s="17">
        <v>47</v>
      </c>
      <c r="F552" s="26">
        <v>65</v>
      </c>
      <c r="M552" s="32" t="s">
        <v>45</v>
      </c>
      <c r="N552" s="35">
        <f>(Table1[[#This Row],[Profit]]/Table1[[#This Row],[Sales]])</f>
        <v>0.52845528455284552</v>
      </c>
      <c r="O552" s="26">
        <v>65</v>
      </c>
    </row>
    <row r="553" spans="1:15" x14ac:dyDescent="0.3">
      <c r="A553" s="24">
        <v>971</v>
      </c>
      <c r="C553" s="24">
        <v>971</v>
      </c>
      <c r="D553" s="29">
        <v>133</v>
      </c>
      <c r="E553" s="18">
        <v>52</v>
      </c>
      <c r="F553" s="27">
        <v>-6</v>
      </c>
      <c r="M553" s="33" t="s">
        <v>43</v>
      </c>
      <c r="N553" s="36">
        <f>(Table1[[#This Row],[Profit]]/Table1[[#This Row],[Sales]])</f>
        <v>-4.5112781954887216E-2</v>
      </c>
      <c r="O553" s="27">
        <v>-6</v>
      </c>
    </row>
    <row r="554" spans="1:15" x14ac:dyDescent="0.3">
      <c r="A554" s="23">
        <v>435</v>
      </c>
      <c r="C554" s="23">
        <v>435</v>
      </c>
      <c r="D554" s="28">
        <v>132</v>
      </c>
      <c r="E554" s="17">
        <v>53</v>
      </c>
      <c r="F554" s="26">
        <v>40</v>
      </c>
      <c r="M554" s="32" t="s">
        <v>45</v>
      </c>
      <c r="N554" s="35">
        <f>(Table1[[#This Row],[Profit]]/Table1[[#This Row],[Sales]])</f>
        <v>0.30303030303030304</v>
      </c>
      <c r="O554" s="26">
        <v>40</v>
      </c>
    </row>
    <row r="555" spans="1:15" x14ac:dyDescent="0.3">
      <c r="A555" s="24">
        <v>541</v>
      </c>
      <c r="C555" s="24">
        <v>541</v>
      </c>
      <c r="D555" s="29">
        <v>147</v>
      </c>
      <c r="E555" s="18">
        <v>59</v>
      </c>
      <c r="F555" s="27">
        <v>49</v>
      </c>
      <c r="M555" s="33" t="s">
        <v>46</v>
      </c>
      <c r="N555" s="36">
        <f>(Table1[[#This Row],[Profit]]/Table1[[#This Row],[Sales]])</f>
        <v>0.33333333333333331</v>
      </c>
      <c r="O555" s="27">
        <v>49</v>
      </c>
    </row>
    <row r="556" spans="1:15" x14ac:dyDescent="0.3">
      <c r="A556" s="23">
        <v>262</v>
      </c>
      <c r="C556" s="23">
        <v>262</v>
      </c>
      <c r="D556" s="28">
        <v>150</v>
      </c>
      <c r="E556" s="17">
        <v>53</v>
      </c>
      <c r="F556" s="26">
        <v>71</v>
      </c>
      <c r="M556" s="32" t="s">
        <v>50</v>
      </c>
      <c r="N556" s="35">
        <f>(Table1[[#This Row],[Profit]]/Table1[[#This Row],[Sales]])</f>
        <v>0.47333333333333333</v>
      </c>
      <c r="O556" s="26">
        <v>71</v>
      </c>
    </row>
    <row r="557" spans="1:15" x14ac:dyDescent="0.3">
      <c r="A557" s="24">
        <v>860</v>
      </c>
      <c r="C557" s="24">
        <v>860</v>
      </c>
      <c r="D557" s="29">
        <v>141</v>
      </c>
      <c r="E557" s="18">
        <v>54</v>
      </c>
      <c r="F557" s="27">
        <v>76</v>
      </c>
      <c r="M557" s="33" t="s">
        <v>27</v>
      </c>
      <c r="N557" s="36">
        <f>(Table1[[#This Row],[Profit]]/Table1[[#This Row],[Sales]])</f>
        <v>0.53900709219858156</v>
      </c>
      <c r="O557" s="27">
        <v>76</v>
      </c>
    </row>
    <row r="558" spans="1:15" x14ac:dyDescent="0.3">
      <c r="A558" s="23">
        <v>419</v>
      </c>
      <c r="C558" s="23">
        <v>419</v>
      </c>
      <c r="D558" s="28">
        <v>110</v>
      </c>
      <c r="E558" s="17">
        <v>46</v>
      </c>
      <c r="F558" s="26">
        <v>9</v>
      </c>
      <c r="M558" s="32" t="s">
        <v>35</v>
      </c>
      <c r="N558" s="35">
        <f>(Table1[[#This Row],[Profit]]/Table1[[#This Row],[Sales]])</f>
        <v>8.1818181818181818E-2</v>
      </c>
      <c r="O558" s="26">
        <v>9</v>
      </c>
    </row>
    <row r="559" spans="1:15" x14ac:dyDescent="0.3">
      <c r="A559" s="24">
        <v>708</v>
      </c>
      <c r="C559" s="24">
        <v>708</v>
      </c>
      <c r="D559" s="29">
        <v>179</v>
      </c>
      <c r="E559" s="18">
        <v>67</v>
      </c>
      <c r="F559" s="27">
        <v>70</v>
      </c>
      <c r="M559" s="33" t="s">
        <v>54</v>
      </c>
      <c r="N559" s="36">
        <f>(Table1[[#This Row],[Profit]]/Table1[[#This Row],[Sales]])</f>
        <v>0.39106145251396646</v>
      </c>
      <c r="O559" s="27">
        <v>70</v>
      </c>
    </row>
    <row r="560" spans="1:15" x14ac:dyDescent="0.3">
      <c r="A560" s="23">
        <v>585</v>
      </c>
      <c r="C560" s="23">
        <v>585</v>
      </c>
      <c r="D560" s="28">
        <v>142</v>
      </c>
      <c r="E560" s="17">
        <v>54</v>
      </c>
      <c r="F560" s="26">
        <v>77</v>
      </c>
      <c r="M560" s="32" t="s">
        <v>30</v>
      </c>
      <c r="N560" s="35">
        <f>(Table1[[#This Row],[Profit]]/Table1[[#This Row],[Sales]])</f>
        <v>0.54225352112676062</v>
      </c>
      <c r="O560" s="26">
        <v>77</v>
      </c>
    </row>
    <row r="561" spans="1:15" x14ac:dyDescent="0.3">
      <c r="A561" s="24">
        <v>510</v>
      </c>
      <c r="C561" s="24">
        <v>510</v>
      </c>
      <c r="D561" s="29">
        <v>179</v>
      </c>
      <c r="E561" s="18">
        <v>67</v>
      </c>
      <c r="F561" s="27">
        <v>70</v>
      </c>
      <c r="M561" s="33" t="s">
        <v>30</v>
      </c>
      <c r="N561" s="36">
        <f>(Table1[[#This Row],[Profit]]/Table1[[#This Row],[Sales]])</f>
        <v>0.39106145251396646</v>
      </c>
      <c r="O561" s="27">
        <v>70</v>
      </c>
    </row>
    <row r="562" spans="1:15" x14ac:dyDescent="0.3">
      <c r="A562" s="23">
        <v>541</v>
      </c>
      <c r="C562" s="23">
        <v>541</v>
      </c>
      <c r="D562" s="28">
        <v>108</v>
      </c>
      <c r="E562" s="17">
        <v>41</v>
      </c>
      <c r="F562" s="26">
        <v>37</v>
      </c>
      <c r="M562" s="32" t="s">
        <v>39</v>
      </c>
      <c r="N562" s="35">
        <f>(Table1[[#This Row],[Profit]]/Table1[[#This Row],[Sales]])</f>
        <v>0.34259259259259262</v>
      </c>
      <c r="O562" s="26">
        <v>37</v>
      </c>
    </row>
    <row r="563" spans="1:15" x14ac:dyDescent="0.3">
      <c r="A563" s="24">
        <v>920</v>
      </c>
      <c r="C563" s="24">
        <v>920</v>
      </c>
      <c r="D563" s="29">
        <v>155</v>
      </c>
      <c r="E563" s="18">
        <v>65</v>
      </c>
      <c r="F563" s="27">
        <v>33</v>
      </c>
      <c r="M563" s="33" t="s">
        <v>43</v>
      </c>
      <c r="N563" s="36">
        <f>(Table1[[#This Row],[Profit]]/Table1[[#This Row],[Sales]])</f>
        <v>0.2129032258064516</v>
      </c>
      <c r="O563" s="27">
        <v>33</v>
      </c>
    </row>
    <row r="564" spans="1:15" x14ac:dyDescent="0.3">
      <c r="A564" s="23">
        <v>541</v>
      </c>
      <c r="C564" s="23">
        <v>541</v>
      </c>
      <c r="D564" s="28">
        <v>119</v>
      </c>
      <c r="E564" s="17">
        <v>47</v>
      </c>
      <c r="F564" s="26">
        <v>-10</v>
      </c>
      <c r="M564" s="32" t="s">
        <v>43</v>
      </c>
      <c r="N564" s="35">
        <f>(Table1[[#This Row],[Profit]]/Table1[[#This Row],[Sales]])</f>
        <v>-8.4033613445378158E-2</v>
      </c>
      <c r="O564" s="26">
        <v>-10</v>
      </c>
    </row>
    <row r="565" spans="1:15" x14ac:dyDescent="0.3">
      <c r="A565" s="24">
        <v>435</v>
      </c>
      <c r="C565" s="24">
        <v>435</v>
      </c>
      <c r="D565" s="29">
        <v>121</v>
      </c>
      <c r="E565" s="18">
        <v>49</v>
      </c>
      <c r="F565" s="27">
        <v>31</v>
      </c>
      <c r="M565" s="33" t="s">
        <v>45</v>
      </c>
      <c r="N565" s="36">
        <f>(Table1[[#This Row],[Profit]]/Table1[[#This Row],[Sales]])</f>
        <v>0.256198347107438</v>
      </c>
      <c r="O565" s="27">
        <v>31</v>
      </c>
    </row>
    <row r="566" spans="1:15" x14ac:dyDescent="0.3">
      <c r="A566" s="23">
        <v>509</v>
      </c>
      <c r="C566" s="23">
        <v>509</v>
      </c>
      <c r="D566" s="28">
        <v>155</v>
      </c>
      <c r="E566" s="17">
        <v>65</v>
      </c>
      <c r="F566" s="26">
        <v>34</v>
      </c>
      <c r="M566" s="32" t="s">
        <v>46</v>
      </c>
      <c r="N566" s="35">
        <f>(Table1[[#This Row],[Profit]]/Table1[[#This Row],[Sales]])</f>
        <v>0.21935483870967742</v>
      </c>
      <c r="O566" s="26">
        <v>34</v>
      </c>
    </row>
    <row r="567" spans="1:15" x14ac:dyDescent="0.3">
      <c r="A567" s="24">
        <v>318</v>
      </c>
      <c r="C567" s="24">
        <v>318</v>
      </c>
      <c r="D567" s="29">
        <v>163</v>
      </c>
      <c r="E567" s="18">
        <v>68</v>
      </c>
      <c r="F567" s="27">
        <v>39</v>
      </c>
      <c r="M567" s="33" t="s">
        <v>20</v>
      </c>
      <c r="N567" s="36">
        <f>(Table1[[#This Row],[Profit]]/Table1[[#This Row],[Sales]])</f>
        <v>0.2392638036809816</v>
      </c>
      <c r="O567" s="27">
        <v>39</v>
      </c>
    </row>
    <row r="568" spans="1:15" x14ac:dyDescent="0.3">
      <c r="A568" s="23">
        <v>214</v>
      </c>
      <c r="C568" s="23">
        <v>214</v>
      </c>
      <c r="D568" s="28">
        <v>90</v>
      </c>
      <c r="E568" s="17">
        <v>39</v>
      </c>
      <c r="F568" s="26">
        <v>26</v>
      </c>
      <c r="M568" s="32" t="s">
        <v>39</v>
      </c>
      <c r="N568" s="35">
        <f>(Table1[[#This Row],[Profit]]/Table1[[#This Row],[Sales]])</f>
        <v>0.28888888888888886</v>
      </c>
      <c r="O568" s="26">
        <v>26</v>
      </c>
    </row>
    <row r="569" spans="1:15" x14ac:dyDescent="0.3">
      <c r="A569" s="24">
        <v>936</v>
      </c>
      <c r="C569" s="24">
        <v>936</v>
      </c>
      <c r="D569" s="29">
        <v>520</v>
      </c>
      <c r="E569" s="18">
        <v>239</v>
      </c>
      <c r="F569" s="27">
        <v>185</v>
      </c>
      <c r="M569" s="33" t="s">
        <v>45</v>
      </c>
      <c r="N569" s="36">
        <f>(Table1[[#This Row],[Profit]]/Table1[[#This Row],[Sales]])</f>
        <v>0.35576923076923078</v>
      </c>
      <c r="O569" s="27">
        <v>185</v>
      </c>
    </row>
    <row r="570" spans="1:15" x14ac:dyDescent="0.3">
      <c r="A570" s="23">
        <v>210</v>
      </c>
      <c r="C570" s="23">
        <v>210</v>
      </c>
      <c r="D570" s="28">
        <v>302</v>
      </c>
      <c r="E570" s="17">
        <v>123</v>
      </c>
      <c r="F570" s="26">
        <v>133</v>
      </c>
      <c r="M570" s="32" t="s">
        <v>46</v>
      </c>
      <c r="N570" s="35">
        <f>(Table1[[#This Row],[Profit]]/Table1[[#This Row],[Sales]])</f>
        <v>0.44039735099337746</v>
      </c>
      <c r="O570" s="26">
        <v>133</v>
      </c>
    </row>
    <row r="571" spans="1:15" x14ac:dyDescent="0.3">
      <c r="A571" s="24">
        <v>225</v>
      </c>
      <c r="C571" s="24">
        <v>225</v>
      </c>
      <c r="D571" s="29">
        <v>118</v>
      </c>
      <c r="E571" s="18">
        <v>48</v>
      </c>
      <c r="F571" s="27">
        <v>45</v>
      </c>
      <c r="M571" s="33" t="s">
        <v>39</v>
      </c>
      <c r="N571" s="36">
        <f>(Table1[[#This Row],[Profit]]/Table1[[#This Row],[Sales]])</f>
        <v>0.38135593220338981</v>
      </c>
      <c r="O571" s="27">
        <v>45</v>
      </c>
    </row>
    <row r="572" spans="1:15" x14ac:dyDescent="0.3">
      <c r="A572" s="23">
        <v>225</v>
      </c>
      <c r="C572" s="23">
        <v>225</v>
      </c>
      <c r="D572" s="28">
        <v>119</v>
      </c>
      <c r="E572" s="17">
        <v>48</v>
      </c>
      <c r="F572" s="26">
        <v>47</v>
      </c>
      <c r="M572" s="32" t="s">
        <v>45</v>
      </c>
      <c r="N572" s="35">
        <f>(Table1[[#This Row],[Profit]]/Table1[[#This Row],[Sales]])</f>
        <v>0.3949579831932773</v>
      </c>
      <c r="O572" s="26">
        <v>47</v>
      </c>
    </row>
    <row r="573" spans="1:15" x14ac:dyDescent="0.3">
      <c r="A573" s="24">
        <v>505</v>
      </c>
      <c r="C573" s="24">
        <v>505</v>
      </c>
      <c r="D573" s="29">
        <v>114</v>
      </c>
      <c r="E573" s="18">
        <v>45</v>
      </c>
      <c r="F573" s="27">
        <v>23</v>
      </c>
      <c r="M573" s="33" t="s">
        <v>45</v>
      </c>
      <c r="N573" s="36">
        <f>(Table1[[#This Row],[Profit]]/Table1[[#This Row],[Sales]])</f>
        <v>0.20175438596491227</v>
      </c>
      <c r="O573" s="27">
        <v>23</v>
      </c>
    </row>
    <row r="574" spans="1:15" x14ac:dyDescent="0.3">
      <c r="A574" s="23">
        <v>918</v>
      </c>
      <c r="C574" s="23">
        <v>918</v>
      </c>
      <c r="D574" s="28">
        <v>205</v>
      </c>
      <c r="E574" s="17">
        <v>90</v>
      </c>
      <c r="F574" s="26">
        <v>74</v>
      </c>
      <c r="M574" s="32" t="s">
        <v>45</v>
      </c>
      <c r="N574" s="35">
        <f>(Table1[[#This Row],[Profit]]/Table1[[#This Row],[Sales]])</f>
        <v>0.36097560975609755</v>
      </c>
      <c r="O574" s="26">
        <v>74</v>
      </c>
    </row>
    <row r="575" spans="1:15" x14ac:dyDescent="0.3">
      <c r="A575" s="24">
        <v>505</v>
      </c>
      <c r="C575" s="24">
        <v>505</v>
      </c>
      <c r="D575" s="29">
        <v>56</v>
      </c>
      <c r="E575" s="18">
        <v>25</v>
      </c>
      <c r="F575" s="27">
        <v>-12</v>
      </c>
      <c r="M575" s="33" t="s">
        <v>47</v>
      </c>
      <c r="N575" s="36">
        <f>(Table1[[#This Row],[Profit]]/Table1[[#This Row],[Sales]])</f>
        <v>-0.21428571428571427</v>
      </c>
      <c r="O575" s="27">
        <v>-12</v>
      </c>
    </row>
    <row r="576" spans="1:15" x14ac:dyDescent="0.3">
      <c r="A576" s="23">
        <v>225</v>
      </c>
      <c r="C576" s="23">
        <v>225</v>
      </c>
      <c r="D576" s="28">
        <v>236</v>
      </c>
      <c r="E576" s="17">
        <v>103</v>
      </c>
      <c r="F576" s="26">
        <v>87</v>
      </c>
      <c r="M576" s="32" t="s">
        <v>50</v>
      </c>
      <c r="N576" s="35">
        <f>(Table1[[#This Row],[Profit]]/Table1[[#This Row],[Sales]])</f>
        <v>0.36864406779661019</v>
      </c>
      <c r="O576" s="26">
        <v>87</v>
      </c>
    </row>
    <row r="577" spans="1:15" x14ac:dyDescent="0.3">
      <c r="A577" s="24">
        <v>504</v>
      </c>
      <c r="C577" s="24">
        <v>504</v>
      </c>
      <c r="D577" s="29">
        <v>177</v>
      </c>
      <c r="E577" s="18">
        <v>79</v>
      </c>
      <c r="F577" s="27">
        <v>34</v>
      </c>
      <c r="M577" s="33" t="s">
        <v>20</v>
      </c>
      <c r="N577" s="36">
        <f>(Table1[[#This Row],[Profit]]/Table1[[#This Row],[Sales]])</f>
        <v>0.19209039548022599</v>
      </c>
      <c r="O577" s="27">
        <v>34</v>
      </c>
    </row>
    <row r="578" spans="1:15" x14ac:dyDescent="0.3">
      <c r="A578" s="23">
        <v>405</v>
      </c>
      <c r="C578" s="23">
        <v>405</v>
      </c>
      <c r="D578" s="28">
        <v>230</v>
      </c>
      <c r="E578" s="17">
        <v>96</v>
      </c>
      <c r="F578" s="26">
        <v>17</v>
      </c>
      <c r="M578" s="32" t="s">
        <v>20</v>
      </c>
      <c r="N578" s="35">
        <f>(Table1[[#This Row],[Profit]]/Table1[[#This Row],[Sales]])</f>
        <v>7.3913043478260873E-2</v>
      </c>
      <c r="O578" s="26">
        <v>17</v>
      </c>
    </row>
    <row r="579" spans="1:15" x14ac:dyDescent="0.3">
      <c r="A579" s="24">
        <v>956</v>
      </c>
      <c r="C579" s="24">
        <v>956</v>
      </c>
      <c r="D579" s="29">
        <v>490</v>
      </c>
      <c r="E579" s="18">
        <v>225</v>
      </c>
      <c r="F579" s="27">
        <v>174</v>
      </c>
      <c r="M579" s="33" t="s">
        <v>45</v>
      </c>
      <c r="N579" s="36">
        <f>(Table1[[#This Row],[Profit]]/Table1[[#This Row],[Sales]])</f>
        <v>0.35510204081632651</v>
      </c>
      <c r="O579" s="27">
        <v>174</v>
      </c>
    </row>
    <row r="580" spans="1:15" x14ac:dyDescent="0.3">
      <c r="A580" s="23">
        <v>817</v>
      </c>
      <c r="C580" s="23">
        <v>817</v>
      </c>
      <c r="D580" s="28">
        <v>189</v>
      </c>
      <c r="E580" s="17">
        <v>75</v>
      </c>
      <c r="F580" s="26">
        <v>59</v>
      </c>
      <c r="M580" s="32" t="s">
        <v>47</v>
      </c>
      <c r="N580" s="35">
        <f>(Table1[[#This Row],[Profit]]/Table1[[#This Row],[Sales]])</f>
        <v>0.31216931216931215</v>
      </c>
      <c r="O580" s="26">
        <v>59</v>
      </c>
    </row>
    <row r="581" spans="1:15" x14ac:dyDescent="0.3">
      <c r="A581" s="24">
        <v>409</v>
      </c>
      <c r="C581" s="24">
        <v>409</v>
      </c>
      <c r="D581" s="29">
        <v>290</v>
      </c>
      <c r="E581" s="18">
        <v>118</v>
      </c>
      <c r="F581" s="27">
        <v>127</v>
      </c>
      <c r="M581" s="33" t="s">
        <v>46</v>
      </c>
      <c r="N581" s="36">
        <f>(Table1[[#This Row],[Profit]]/Table1[[#This Row],[Sales]])</f>
        <v>0.43793103448275861</v>
      </c>
      <c r="O581" s="27">
        <v>127</v>
      </c>
    </row>
    <row r="582" spans="1:15" x14ac:dyDescent="0.3">
      <c r="A582" s="23">
        <v>918</v>
      </c>
      <c r="C582" s="23">
        <v>918</v>
      </c>
      <c r="D582" s="28">
        <v>197</v>
      </c>
      <c r="E582" s="17">
        <v>78</v>
      </c>
      <c r="F582" s="26">
        <v>62</v>
      </c>
      <c r="M582" s="32" t="s">
        <v>35</v>
      </c>
      <c r="N582" s="35">
        <f>(Table1[[#This Row],[Profit]]/Table1[[#This Row],[Sales]])</f>
        <v>0.31472081218274112</v>
      </c>
      <c r="O582" s="26">
        <v>62</v>
      </c>
    </row>
    <row r="583" spans="1:15" x14ac:dyDescent="0.3">
      <c r="A583" s="24">
        <v>918</v>
      </c>
      <c r="C583" s="24">
        <v>918</v>
      </c>
      <c r="D583" s="29">
        <v>200</v>
      </c>
      <c r="E583" s="18">
        <v>88</v>
      </c>
      <c r="F583" s="27">
        <v>71</v>
      </c>
      <c r="M583" s="33" t="s">
        <v>45</v>
      </c>
      <c r="N583" s="36">
        <f>(Table1[[#This Row],[Profit]]/Table1[[#This Row],[Sales]])</f>
        <v>0.35499999999999998</v>
      </c>
      <c r="O583" s="27">
        <v>71</v>
      </c>
    </row>
    <row r="584" spans="1:15" x14ac:dyDescent="0.3">
      <c r="A584" s="23">
        <v>918</v>
      </c>
      <c r="C584" s="23">
        <v>918</v>
      </c>
      <c r="D584" s="28">
        <v>245</v>
      </c>
      <c r="E584" s="17">
        <v>102</v>
      </c>
      <c r="F584" s="26">
        <v>89</v>
      </c>
      <c r="M584" s="32" t="s">
        <v>47</v>
      </c>
      <c r="N584" s="35">
        <f>(Table1[[#This Row],[Profit]]/Table1[[#This Row],[Sales]])</f>
        <v>0.36326530612244901</v>
      </c>
      <c r="O584" s="26">
        <v>89</v>
      </c>
    </row>
    <row r="585" spans="1:15" x14ac:dyDescent="0.3">
      <c r="A585" s="24">
        <v>337</v>
      </c>
      <c r="C585" s="24">
        <v>337</v>
      </c>
      <c r="D585" s="29">
        <v>231</v>
      </c>
      <c r="E585" s="18">
        <v>101</v>
      </c>
      <c r="F585" s="27">
        <v>85</v>
      </c>
      <c r="M585" s="33" t="s">
        <v>50</v>
      </c>
      <c r="N585" s="36">
        <f>(Table1[[#This Row],[Profit]]/Table1[[#This Row],[Sales]])</f>
        <v>0.36796536796536794</v>
      </c>
      <c r="O585" s="27">
        <v>85</v>
      </c>
    </row>
    <row r="586" spans="1:15" x14ac:dyDescent="0.3">
      <c r="A586" s="23">
        <v>505</v>
      </c>
      <c r="C586" s="23">
        <v>505</v>
      </c>
      <c r="D586" s="28">
        <v>39</v>
      </c>
      <c r="E586" s="17">
        <v>15</v>
      </c>
      <c r="F586" s="26">
        <v>9</v>
      </c>
      <c r="M586" s="32" t="s">
        <v>50</v>
      </c>
      <c r="N586" s="35">
        <f>(Table1[[#This Row],[Profit]]/Table1[[#This Row],[Sales]])</f>
        <v>0.23076923076923078</v>
      </c>
      <c r="O586" s="26">
        <v>9</v>
      </c>
    </row>
    <row r="587" spans="1:15" x14ac:dyDescent="0.3">
      <c r="A587" s="24">
        <v>337</v>
      </c>
      <c r="C587" s="24">
        <v>337</v>
      </c>
      <c r="D587" s="29">
        <v>184</v>
      </c>
      <c r="E587" s="18">
        <v>82</v>
      </c>
      <c r="F587" s="27">
        <v>38</v>
      </c>
      <c r="M587" s="33" t="s">
        <v>20</v>
      </c>
      <c r="N587" s="36">
        <f>(Table1[[#This Row],[Profit]]/Table1[[#This Row],[Sales]])</f>
        <v>0.20652173913043478</v>
      </c>
      <c r="O587" s="27">
        <v>38</v>
      </c>
    </row>
    <row r="588" spans="1:15" x14ac:dyDescent="0.3">
      <c r="A588" s="23">
        <v>580</v>
      </c>
      <c r="C588" s="23">
        <v>580</v>
      </c>
      <c r="D588" s="28">
        <v>224</v>
      </c>
      <c r="E588" s="17">
        <v>94</v>
      </c>
      <c r="F588" s="26">
        <v>15</v>
      </c>
      <c r="M588" s="32" t="s">
        <v>20</v>
      </c>
      <c r="N588" s="35">
        <f>(Table1[[#This Row],[Profit]]/Table1[[#This Row],[Sales]])</f>
        <v>6.6964285714285712E-2</v>
      </c>
      <c r="O588" s="26">
        <v>15</v>
      </c>
    </row>
    <row r="589" spans="1:15" x14ac:dyDescent="0.3">
      <c r="A589" s="24">
        <v>972</v>
      </c>
      <c r="C589" s="24">
        <v>972</v>
      </c>
      <c r="D589" s="29">
        <v>525</v>
      </c>
      <c r="E589" s="18">
        <v>241</v>
      </c>
      <c r="F589" s="27">
        <v>188</v>
      </c>
      <c r="M589" s="33" t="s">
        <v>45</v>
      </c>
      <c r="N589" s="36">
        <f>(Table1[[#This Row],[Profit]]/Table1[[#This Row],[Sales]])</f>
        <v>0.35809523809523808</v>
      </c>
      <c r="O589" s="27">
        <v>188</v>
      </c>
    </row>
    <row r="590" spans="1:15" x14ac:dyDescent="0.3">
      <c r="A590" s="23">
        <v>972</v>
      </c>
      <c r="C590" s="23">
        <v>972</v>
      </c>
      <c r="D590" s="28">
        <v>302</v>
      </c>
      <c r="E590" s="17">
        <v>123</v>
      </c>
      <c r="F590" s="26">
        <v>133</v>
      </c>
      <c r="M590" s="32" t="s">
        <v>46</v>
      </c>
      <c r="N590" s="35">
        <f>(Table1[[#This Row],[Profit]]/Table1[[#This Row],[Sales]])</f>
        <v>0.44039735099337746</v>
      </c>
      <c r="O590" s="26">
        <v>133</v>
      </c>
    </row>
    <row r="591" spans="1:15" x14ac:dyDescent="0.3">
      <c r="A591" s="24">
        <v>505</v>
      </c>
      <c r="C591" s="24">
        <v>505</v>
      </c>
      <c r="D591" s="29">
        <v>160</v>
      </c>
      <c r="E591" s="18">
        <v>92</v>
      </c>
      <c r="F591" s="27">
        <v>16</v>
      </c>
      <c r="M591" s="33" t="s">
        <v>39</v>
      </c>
      <c r="N591" s="36">
        <f>(Table1[[#This Row],[Profit]]/Table1[[#This Row],[Sales]])</f>
        <v>0.1</v>
      </c>
      <c r="O591" s="27">
        <v>16</v>
      </c>
    </row>
    <row r="592" spans="1:15" x14ac:dyDescent="0.3">
      <c r="A592" s="23">
        <v>405</v>
      </c>
      <c r="C592" s="23">
        <v>405</v>
      </c>
      <c r="D592" s="28">
        <v>221</v>
      </c>
      <c r="E592" s="17">
        <v>88</v>
      </c>
      <c r="F592" s="26">
        <v>72</v>
      </c>
      <c r="M592" s="32" t="s">
        <v>35</v>
      </c>
      <c r="N592" s="35">
        <f>(Table1[[#This Row],[Profit]]/Table1[[#This Row],[Sales]])</f>
        <v>0.32579185520361992</v>
      </c>
      <c r="O592" s="26">
        <v>72</v>
      </c>
    </row>
    <row r="593" spans="1:15" x14ac:dyDescent="0.3">
      <c r="A593" s="24">
        <v>318</v>
      </c>
      <c r="C593" s="24">
        <v>318</v>
      </c>
      <c r="D593" s="29">
        <v>120</v>
      </c>
      <c r="E593" s="18">
        <v>49</v>
      </c>
      <c r="F593" s="27">
        <v>46</v>
      </c>
      <c r="M593" s="33" t="s">
        <v>45</v>
      </c>
      <c r="N593" s="36">
        <f>(Table1[[#This Row],[Profit]]/Table1[[#This Row],[Sales]])</f>
        <v>0.38333333333333336</v>
      </c>
      <c r="O593" s="27">
        <v>46</v>
      </c>
    </row>
    <row r="594" spans="1:15" x14ac:dyDescent="0.3">
      <c r="A594" s="23">
        <v>505</v>
      </c>
      <c r="C594" s="23">
        <v>505</v>
      </c>
      <c r="D594" s="28">
        <v>122</v>
      </c>
      <c r="E594" s="17">
        <v>48</v>
      </c>
      <c r="F594" s="26">
        <v>27</v>
      </c>
      <c r="M594" s="32" t="s">
        <v>45</v>
      </c>
      <c r="N594" s="35">
        <f>(Table1[[#This Row],[Profit]]/Table1[[#This Row],[Sales]])</f>
        <v>0.22131147540983606</v>
      </c>
      <c r="O594" s="26">
        <v>27</v>
      </c>
    </row>
    <row r="595" spans="1:15" x14ac:dyDescent="0.3">
      <c r="A595" s="24">
        <v>405</v>
      </c>
      <c r="C595" s="24">
        <v>405</v>
      </c>
      <c r="D595" s="29">
        <v>185</v>
      </c>
      <c r="E595" s="18">
        <v>81</v>
      </c>
      <c r="F595" s="27">
        <v>66</v>
      </c>
      <c r="M595" s="33" t="s">
        <v>45</v>
      </c>
      <c r="N595" s="36">
        <f>(Table1[[#This Row],[Profit]]/Table1[[#This Row],[Sales]])</f>
        <v>0.35675675675675678</v>
      </c>
      <c r="O595" s="27">
        <v>66</v>
      </c>
    </row>
    <row r="596" spans="1:15" x14ac:dyDescent="0.3">
      <c r="A596" s="23">
        <v>505</v>
      </c>
      <c r="C596" s="23">
        <v>505</v>
      </c>
      <c r="D596" s="28">
        <v>45</v>
      </c>
      <c r="E596" s="17">
        <v>20</v>
      </c>
      <c r="F596" s="26">
        <v>-15</v>
      </c>
      <c r="M596" s="32" t="s">
        <v>47</v>
      </c>
      <c r="N596" s="35">
        <f>(Table1[[#This Row],[Profit]]/Table1[[#This Row],[Sales]])</f>
        <v>-0.33333333333333331</v>
      </c>
      <c r="O596" s="26">
        <v>-15</v>
      </c>
    </row>
    <row r="597" spans="1:15" x14ac:dyDescent="0.3">
      <c r="A597" s="24">
        <v>918</v>
      </c>
      <c r="C597" s="24">
        <v>918</v>
      </c>
      <c r="D597" s="29">
        <v>320</v>
      </c>
      <c r="E597" s="18">
        <v>134</v>
      </c>
      <c r="F597" s="27">
        <v>121</v>
      </c>
      <c r="M597" s="33" t="s">
        <v>47</v>
      </c>
      <c r="N597" s="36">
        <f>(Table1[[#This Row],[Profit]]/Table1[[#This Row],[Sales]])</f>
        <v>0.37812499999999999</v>
      </c>
      <c r="O597" s="27">
        <v>121</v>
      </c>
    </row>
    <row r="598" spans="1:15" x14ac:dyDescent="0.3">
      <c r="A598" s="23">
        <v>225</v>
      </c>
      <c r="C598" s="23">
        <v>225</v>
      </c>
      <c r="D598" s="28">
        <v>214</v>
      </c>
      <c r="E598" s="17">
        <v>94</v>
      </c>
      <c r="F598" s="26">
        <v>77</v>
      </c>
      <c r="M598" s="32" t="s">
        <v>50</v>
      </c>
      <c r="N598" s="35">
        <f>(Table1[[#This Row],[Profit]]/Table1[[#This Row],[Sales]])</f>
        <v>0.35981308411214952</v>
      </c>
      <c r="O598" s="26">
        <v>77</v>
      </c>
    </row>
    <row r="599" spans="1:15" x14ac:dyDescent="0.3">
      <c r="A599" s="24">
        <v>505</v>
      </c>
      <c r="C599" s="24">
        <v>505</v>
      </c>
      <c r="D599" s="29">
        <v>41</v>
      </c>
      <c r="E599" s="18">
        <v>16</v>
      </c>
      <c r="F599" s="27">
        <v>9</v>
      </c>
      <c r="M599" s="33" t="s">
        <v>50</v>
      </c>
      <c r="N599" s="36">
        <f>(Table1[[#This Row],[Profit]]/Table1[[#This Row],[Sales]])</f>
        <v>0.21951219512195122</v>
      </c>
      <c r="O599" s="27">
        <v>9</v>
      </c>
    </row>
    <row r="600" spans="1:15" x14ac:dyDescent="0.3">
      <c r="A600" s="23">
        <v>580</v>
      </c>
      <c r="C600" s="23">
        <v>580</v>
      </c>
      <c r="D600" s="28">
        <v>250</v>
      </c>
      <c r="E600" s="17">
        <v>105</v>
      </c>
      <c r="F600" s="26">
        <v>20</v>
      </c>
      <c r="M600" s="32" t="s">
        <v>20</v>
      </c>
      <c r="N600" s="35">
        <f>(Table1[[#This Row],[Profit]]/Table1[[#This Row],[Sales]])</f>
        <v>0.08</v>
      </c>
      <c r="O600" s="26">
        <v>20</v>
      </c>
    </row>
    <row r="601" spans="1:15" x14ac:dyDescent="0.3">
      <c r="A601" s="24">
        <v>281</v>
      </c>
      <c r="C601" s="24">
        <v>281</v>
      </c>
      <c r="D601" s="29">
        <v>96</v>
      </c>
      <c r="E601" s="18">
        <v>39</v>
      </c>
      <c r="F601" s="27">
        <v>39</v>
      </c>
      <c r="M601" s="33" t="s">
        <v>39</v>
      </c>
      <c r="N601" s="36">
        <f>(Table1[[#This Row],[Profit]]/Table1[[#This Row],[Sales]])</f>
        <v>0.40625</v>
      </c>
      <c r="O601" s="27">
        <v>39</v>
      </c>
    </row>
    <row r="602" spans="1:15" x14ac:dyDescent="0.3">
      <c r="A602" s="23">
        <v>432</v>
      </c>
      <c r="C602" s="23">
        <v>432</v>
      </c>
      <c r="D602" s="28">
        <v>554</v>
      </c>
      <c r="E602" s="17">
        <v>239</v>
      </c>
      <c r="F602" s="26">
        <v>275</v>
      </c>
      <c r="M602" s="32" t="s">
        <v>45</v>
      </c>
      <c r="N602" s="35">
        <f>(Table1[[#This Row],[Profit]]/Table1[[#This Row],[Sales]])</f>
        <v>0.49638989169675091</v>
      </c>
      <c r="O602" s="26">
        <v>275</v>
      </c>
    </row>
    <row r="603" spans="1:15" x14ac:dyDescent="0.3">
      <c r="A603" s="24">
        <v>817</v>
      </c>
      <c r="C603" s="24">
        <v>817</v>
      </c>
      <c r="D603" s="29">
        <v>322</v>
      </c>
      <c r="E603" s="18">
        <v>123</v>
      </c>
      <c r="F603" s="27">
        <v>197</v>
      </c>
      <c r="M603" s="33" t="s">
        <v>46</v>
      </c>
      <c r="N603" s="36">
        <f>(Table1[[#This Row],[Profit]]/Table1[[#This Row],[Sales]])</f>
        <v>0.61180124223602483</v>
      </c>
      <c r="O603" s="27">
        <v>197</v>
      </c>
    </row>
    <row r="604" spans="1:15" x14ac:dyDescent="0.3">
      <c r="A604" s="23">
        <v>985</v>
      </c>
      <c r="C604" s="23">
        <v>985</v>
      </c>
      <c r="D604" s="28">
        <v>126</v>
      </c>
      <c r="E604" s="17">
        <v>48</v>
      </c>
      <c r="F604" s="26">
        <v>67</v>
      </c>
      <c r="M604" s="32" t="s">
        <v>39</v>
      </c>
      <c r="N604" s="35">
        <f>(Table1[[#This Row],[Profit]]/Table1[[#This Row],[Sales]])</f>
        <v>0.53174603174603174</v>
      </c>
      <c r="O604" s="26">
        <v>67</v>
      </c>
    </row>
    <row r="605" spans="1:15" x14ac:dyDescent="0.3">
      <c r="A605" s="24">
        <v>337</v>
      </c>
      <c r="C605" s="24">
        <v>337</v>
      </c>
      <c r="D605" s="29">
        <v>127</v>
      </c>
      <c r="E605" s="18">
        <v>48</v>
      </c>
      <c r="F605" s="27">
        <v>70</v>
      </c>
      <c r="M605" s="33" t="s">
        <v>45</v>
      </c>
      <c r="N605" s="36">
        <f>(Table1[[#This Row],[Profit]]/Table1[[#This Row],[Sales]])</f>
        <v>0.55118110236220474</v>
      </c>
      <c r="O605" s="27">
        <v>70</v>
      </c>
    </row>
    <row r="606" spans="1:15" x14ac:dyDescent="0.3">
      <c r="A606" s="23">
        <v>505</v>
      </c>
      <c r="C606" s="23">
        <v>505</v>
      </c>
      <c r="D606" s="28">
        <v>121</v>
      </c>
      <c r="E606" s="17">
        <v>45</v>
      </c>
      <c r="F606" s="26">
        <v>34</v>
      </c>
      <c r="M606" s="32" t="s">
        <v>45</v>
      </c>
      <c r="N606" s="35">
        <f>(Table1[[#This Row],[Profit]]/Table1[[#This Row],[Sales]])</f>
        <v>0.28099173553719009</v>
      </c>
      <c r="O606" s="26">
        <v>34</v>
      </c>
    </row>
    <row r="607" spans="1:15" x14ac:dyDescent="0.3">
      <c r="A607" s="24">
        <v>918</v>
      </c>
      <c r="C607" s="24">
        <v>918</v>
      </c>
      <c r="D607" s="29">
        <v>218</v>
      </c>
      <c r="E607" s="18">
        <v>90</v>
      </c>
      <c r="F607" s="27">
        <v>110</v>
      </c>
      <c r="M607" s="33" t="s">
        <v>45</v>
      </c>
      <c r="N607" s="36">
        <f>(Table1[[#This Row],[Profit]]/Table1[[#This Row],[Sales]])</f>
        <v>0.50458715596330272</v>
      </c>
      <c r="O607" s="27">
        <v>110</v>
      </c>
    </row>
    <row r="608" spans="1:15" x14ac:dyDescent="0.3">
      <c r="A608" s="23">
        <v>505</v>
      </c>
      <c r="C608" s="23">
        <v>505</v>
      </c>
      <c r="D608" s="28">
        <v>60</v>
      </c>
      <c r="E608" s="17">
        <v>25</v>
      </c>
      <c r="F608" s="26">
        <v>-18</v>
      </c>
      <c r="M608" s="32" t="s">
        <v>47</v>
      </c>
      <c r="N608" s="35">
        <f>(Table1[[#This Row],[Profit]]/Table1[[#This Row],[Sales]])</f>
        <v>-0.3</v>
      </c>
      <c r="O608" s="26">
        <v>-18</v>
      </c>
    </row>
    <row r="609" spans="1:15" x14ac:dyDescent="0.3">
      <c r="A609" s="24">
        <v>318</v>
      </c>
      <c r="C609" s="24">
        <v>318</v>
      </c>
      <c r="D609" s="29">
        <v>251</v>
      </c>
      <c r="E609" s="18">
        <v>103</v>
      </c>
      <c r="F609" s="27">
        <v>129</v>
      </c>
      <c r="M609" s="33" t="s">
        <v>50</v>
      </c>
      <c r="N609" s="36">
        <f>(Table1[[#This Row],[Profit]]/Table1[[#This Row],[Sales]])</f>
        <v>0.51394422310756971</v>
      </c>
      <c r="O609" s="27">
        <v>129</v>
      </c>
    </row>
    <row r="610" spans="1:15" x14ac:dyDescent="0.3">
      <c r="A610" s="23">
        <v>225</v>
      </c>
      <c r="C610" s="23">
        <v>225</v>
      </c>
      <c r="D610" s="28">
        <v>189</v>
      </c>
      <c r="E610" s="17">
        <v>79</v>
      </c>
      <c r="F610" s="26">
        <v>50</v>
      </c>
      <c r="M610" s="32" t="s">
        <v>20</v>
      </c>
      <c r="N610" s="35">
        <f>(Table1[[#This Row],[Profit]]/Table1[[#This Row],[Sales]])</f>
        <v>0.26455026455026454</v>
      </c>
      <c r="O610" s="26">
        <v>50</v>
      </c>
    </row>
    <row r="611" spans="1:15" x14ac:dyDescent="0.3">
      <c r="A611" s="24">
        <v>918</v>
      </c>
      <c r="C611" s="24">
        <v>918</v>
      </c>
      <c r="D611" s="29">
        <v>245</v>
      </c>
      <c r="E611" s="18">
        <v>96</v>
      </c>
      <c r="F611" s="27">
        <v>25</v>
      </c>
      <c r="M611" s="33" t="s">
        <v>20</v>
      </c>
      <c r="N611" s="36">
        <f>(Table1[[#This Row],[Profit]]/Table1[[#This Row],[Sales]])</f>
        <v>0.10204081632653061</v>
      </c>
      <c r="O611" s="27">
        <v>25</v>
      </c>
    </row>
    <row r="612" spans="1:15" x14ac:dyDescent="0.3">
      <c r="A612" s="23">
        <v>432</v>
      </c>
      <c r="C612" s="23">
        <v>432</v>
      </c>
      <c r="D612" s="28">
        <v>522</v>
      </c>
      <c r="E612" s="17">
        <v>225</v>
      </c>
      <c r="F612" s="26">
        <v>258</v>
      </c>
      <c r="M612" s="32" t="s">
        <v>45</v>
      </c>
      <c r="N612" s="35">
        <f>(Table1[[#This Row],[Profit]]/Table1[[#This Row],[Sales]])</f>
        <v>0.4942528735632184</v>
      </c>
      <c r="O612" s="26">
        <v>258</v>
      </c>
    </row>
    <row r="613" spans="1:15" x14ac:dyDescent="0.3">
      <c r="A613" s="24">
        <v>806</v>
      </c>
      <c r="C613" s="24">
        <v>806</v>
      </c>
      <c r="D613" s="29">
        <v>201</v>
      </c>
      <c r="E613" s="18">
        <v>75</v>
      </c>
      <c r="F613" s="27">
        <v>88</v>
      </c>
      <c r="M613" s="33" t="s">
        <v>47</v>
      </c>
      <c r="N613" s="36">
        <f>(Table1[[#This Row],[Profit]]/Table1[[#This Row],[Sales]])</f>
        <v>0.43781094527363185</v>
      </c>
      <c r="O613" s="27">
        <v>88</v>
      </c>
    </row>
    <row r="614" spans="1:15" x14ac:dyDescent="0.3">
      <c r="A614" s="23">
        <v>915</v>
      </c>
      <c r="C614" s="23">
        <v>915</v>
      </c>
      <c r="D614" s="28">
        <v>309</v>
      </c>
      <c r="E614" s="17">
        <v>118</v>
      </c>
      <c r="F614" s="26">
        <v>188</v>
      </c>
      <c r="M614" s="32" t="s">
        <v>46</v>
      </c>
      <c r="N614" s="35">
        <f>(Table1[[#This Row],[Profit]]/Table1[[#This Row],[Sales]])</f>
        <v>0.60841423948220064</v>
      </c>
      <c r="O614" s="26">
        <v>188</v>
      </c>
    </row>
    <row r="615" spans="1:15" x14ac:dyDescent="0.3">
      <c r="A615" s="24">
        <v>580</v>
      </c>
      <c r="C615" s="24">
        <v>580</v>
      </c>
      <c r="D615" s="29">
        <v>210</v>
      </c>
      <c r="E615" s="18">
        <v>78</v>
      </c>
      <c r="F615" s="27">
        <v>92</v>
      </c>
      <c r="M615" s="33" t="s">
        <v>35</v>
      </c>
      <c r="N615" s="36">
        <f>(Table1[[#This Row],[Profit]]/Table1[[#This Row],[Sales]])</f>
        <v>0.43809523809523809</v>
      </c>
      <c r="O615" s="27">
        <v>92</v>
      </c>
    </row>
    <row r="616" spans="1:15" x14ac:dyDescent="0.3">
      <c r="A616" s="23">
        <v>918</v>
      </c>
      <c r="C616" s="23">
        <v>918</v>
      </c>
      <c r="D616" s="28">
        <v>213</v>
      </c>
      <c r="E616" s="17">
        <v>88</v>
      </c>
      <c r="F616" s="26">
        <v>105</v>
      </c>
      <c r="M616" s="32" t="s">
        <v>45</v>
      </c>
      <c r="N616" s="35">
        <f>(Table1[[#This Row],[Profit]]/Table1[[#This Row],[Sales]])</f>
        <v>0.49295774647887325</v>
      </c>
      <c r="O616" s="26">
        <v>105</v>
      </c>
    </row>
    <row r="617" spans="1:15" x14ac:dyDescent="0.3">
      <c r="A617" s="24">
        <v>405</v>
      </c>
      <c r="C617" s="24">
        <v>405</v>
      </c>
      <c r="D617" s="29">
        <v>261</v>
      </c>
      <c r="E617" s="18">
        <v>102</v>
      </c>
      <c r="F617" s="27">
        <v>132</v>
      </c>
      <c r="M617" s="33" t="s">
        <v>47</v>
      </c>
      <c r="N617" s="36">
        <f>(Table1[[#This Row],[Profit]]/Table1[[#This Row],[Sales]])</f>
        <v>0.50574712643678166</v>
      </c>
      <c r="O617" s="27">
        <v>132</v>
      </c>
    </row>
    <row r="618" spans="1:15" x14ac:dyDescent="0.3">
      <c r="A618" s="23">
        <v>985</v>
      </c>
      <c r="C618" s="23">
        <v>985</v>
      </c>
      <c r="D618" s="28">
        <v>246</v>
      </c>
      <c r="E618" s="17">
        <v>101</v>
      </c>
      <c r="F618" s="26">
        <v>126</v>
      </c>
      <c r="M618" s="32" t="s">
        <v>50</v>
      </c>
      <c r="N618" s="35">
        <f>(Table1[[#This Row],[Profit]]/Table1[[#This Row],[Sales]])</f>
        <v>0.51219512195121952</v>
      </c>
      <c r="O618" s="26">
        <v>126</v>
      </c>
    </row>
    <row r="619" spans="1:15" x14ac:dyDescent="0.3">
      <c r="A619" s="24">
        <v>505</v>
      </c>
      <c r="C619" s="24">
        <v>505</v>
      </c>
      <c r="D619" s="29">
        <v>42</v>
      </c>
      <c r="E619" s="18">
        <v>15</v>
      </c>
      <c r="F619" s="27">
        <v>13</v>
      </c>
      <c r="M619" s="33" t="s">
        <v>50</v>
      </c>
      <c r="N619" s="36">
        <f>(Table1[[#This Row],[Profit]]/Table1[[#This Row],[Sales]])</f>
        <v>0.30952380952380953</v>
      </c>
      <c r="O619" s="27">
        <v>13</v>
      </c>
    </row>
    <row r="620" spans="1:15" x14ac:dyDescent="0.3">
      <c r="A620" s="23">
        <v>337</v>
      </c>
      <c r="C620" s="23">
        <v>337</v>
      </c>
      <c r="D620" s="28">
        <v>196</v>
      </c>
      <c r="E620" s="17">
        <v>82</v>
      </c>
      <c r="F620" s="26">
        <v>56</v>
      </c>
      <c r="M620" s="32" t="s">
        <v>20</v>
      </c>
      <c r="N620" s="35">
        <f>(Table1[[#This Row],[Profit]]/Table1[[#This Row],[Sales]])</f>
        <v>0.2857142857142857</v>
      </c>
      <c r="O620" s="26">
        <v>56</v>
      </c>
    </row>
    <row r="621" spans="1:15" x14ac:dyDescent="0.3">
      <c r="A621" s="24">
        <v>405</v>
      </c>
      <c r="C621" s="24">
        <v>405</v>
      </c>
      <c r="D621" s="29">
        <v>239</v>
      </c>
      <c r="E621" s="18">
        <v>94</v>
      </c>
      <c r="F621" s="27">
        <v>22</v>
      </c>
      <c r="M621" s="33" t="s">
        <v>20</v>
      </c>
      <c r="N621" s="36">
        <f>(Table1[[#This Row],[Profit]]/Table1[[#This Row],[Sales]])</f>
        <v>9.2050209205020925E-2</v>
      </c>
      <c r="O621" s="27">
        <v>22</v>
      </c>
    </row>
    <row r="622" spans="1:15" x14ac:dyDescent="0.3">
      <c r="A622" s="23">
        <v>409</v>
      </c>
      <c r="C622" s="23">
        <v>409</v>
      </c>
      <c r="D622" s="28">
        <v>559</v>
      </c>
      <c r="E622" s="17">
        <v>241</v>
      </c>
      <c r="F622" s="26">
        <v>279</v>
      </c>
      <c r="M622" s="32" t="s">
        <v>45</v>
      </c>
      <c r="N622" s="35">
        <f>(Table1[[#This Row],[Profit]]/Table1[[#This Row],[Sales]])</f>
        <v>0.49910554561717352</v>
      </c>
      <c r="O622" s="26">
        <v>279</v>
      </c>
    </row>
    <row r="623" spans="1:15" x14ac:dyDescent="0.3">
      <c r="A623" s="24">
        <v>254</v>
      </c>
      <c r="C623" s="24">
        <v>254</v>
      </c>
      <c r="D623" s="29">
        <v>322</v>
      </c>
      <c r="E623" s="18">
        <v>123</v>
      </c>
      <c r="F623" s="27">
        <v>197</v>
      </c>
      <c r="M623" s="33" t="s">
        <v>46</v>
      </c>
      <c r="N623" s="36">
        <f>(Table1[[#This Row],[Profit]]/Table1[[#This Row],[Sales]])</f>
        <v>0.61180124223602483</v>
      </c>
      <c r="O623" s="27">
        <v>197</v>
      </c>
    </row>
    <row r="624" spans="1:15" x14ac:dyDescent="0.3">
      <c r="A624" s="23">
        <v>505</v>
      </c>
      <c r="C624" s="23">
        <v>505</v>
      </c>
      <c r="D624" s="28">
        <v>171</v>
      </c>
      <c r="E624" s="17">
        <v>92</v>
      </c>
      <c r="F624" s="26">
        <v>24</v>
      </c>
      <c r="M624" s="32" t="s">
        <v>39</v>
      </c>
      <c r="N624" s="35">
        <f>(Table1[[#This Row],[Profit]]/Table1[[#This Row],[Sales]])</f>
        <v>0.14035087719298245</v>
      </c>
      <c r="O624" s="26">
        <v>24</v>
      </c>
    </row>
    <row r="625" spans="1:15" x14ac:dyDescent="0.3">
      <c r="A625" s="24">
        <v>918</v>
      </c>
      <c r="C625" s="24">
        <v>918</v>
      </c>
      <c r="D625" s="29">
        <v>236</v>
      </c>
      <c r="E625" s="18">
        <v>88</v>
      </c>
      <c r="F625" s="27">
        <v>107</v>
      </c>
      <c r="M625" s="33" t="s">
        <v>35</v>
      </c>
      <c r="N625" s="36">
        <f>(Table1[[#This Row],[Profit]]/Table1[[#This Row],[Sales]])</f>
        <v>0.45338983050847459</v>
      </c>
      <c r="O625" s="27">
        <v>107</v>
      </c>
    </row>
    <row r="626" spans="1:15" x14ac:dyDescent="0.3">
      <c r="A626" s="23">
        <v>985</v>
      </c>
      <c r="C626" s="23">
        <v>985</v>
      </c>
      <c r="D626" s="28">
        <v>128</v>
      </c>
      <c r="E626" s="17">
        <v>49</v>
      </c>
      <c r="F626" s="26">
        <v>68</v>
      </c>
      <c r="M626" s="32" t="s">
        <v>45</v>
      </c>
      <c r="N626" s="35">
        <f>(Table1[[#This Row],[Profit]]/Table1[[#This Row],[Sales]])</f>
        <v>0.53125</v>
      </c>
      <c r="O626" s="26">
        <v>68</v>
      </c>
    </row>
    <row r="627" spans="1:15" x14ac:dyDescent="0.3">
      <c r="A627" s="24">
        <v>505</v>
      </c>
      <c r="C627" s="24">
        <v>505</v>
      </c>
      <c r="D627" s="29">
        <v>130</v>
      </c>
      <c r="E627" s="18">
        <v>48</v>
      </c>
      <c r="F627" s="27">
        <v>40</v>
      </c>
      <c r="M627" s="33" t="s">
        <v>45</v>
      </c>
      <c r="N627" s="36">
        <f>(Table1[[#This Row],[Profit]]/Table1[[#This Row],[Sales]])</f>
        <v>0.30769230769230771</v>
      </c>
      <c r="O627" s="27">
        <v>40</v>
      </c>
    </row>
    <row r="628" spans="1:15" x14ac:dyDescent="0.3">
      <c r="A628" s="23">
        <v>580</v>
      </c>
      <c r="C628" s="23">
        <v>580</v>
      </c>
      <c r="D628" s="28">
        <v>197</v>
      </c>
      <c r="E628" s="17">
        <v>81</v>
      </c>
      <c r="F628" s="26">
        <v>98</v>
      </c>
      <c r="M628" s="32" t="s">
        <v>45</v>
      </c>
      <c r="N628" s="35">
        <f>(Table1[[#This Row],[Profit]]/Table1[[#This Row],[Sales]])</f>
        <v>0.49746192893401014</v>
      </c>
      <c r="O628" s="26">
        <v>98</v>
      </c>
    </row>
    <row r="629" spans="1:15" x14ac:dyDescent="0.3">
      <c r="A629" s="24">
        <v>505</v>
      </c>
      <c r="C629" s="24">
        <v>505</v>
      </c>
      <c r="D629" s="29">
        <v>48</v>
      </c>
      <c r="E629" s="18">
        <v>20</v>
      </c>
      <c r="F629" s="27">
        <v>-22</v>
      </c>
      <c r="M629" s="33" t="s">
        <v>47</v>
      </c>
      <c r="N629" s="36">
        <f>(Table1[[#This Row],[Profit]]/Table1[[#This Row],[Sales]])</f>
        <v>-0.45833333333333331</v>
      </c>
      <c r="O629" s="27">
        <v>-22</v>
      </c>
    </row>
    <row r="630" spans="1:15" x14ac:dyDescent="0.3">
      <c r="A630" s="23">
        <v>918</v>
      </c>
      <c r="C630" s="23">
        <v>918</v>
      </c>
      <c r="D630" s="28">
        <v>341</v>
      </c>
      <c r="E630" s="17">
        <v>134</v>
      </c>
      <c r="F630" s="26">
        <v>180</v>
      </c>
      <c r="M630" s="32" t="s">
        <v>47</v>
      </c>
      <c r="N630" s="35">
        <f>(Table1[[#This Row],[Profit]]/Table1[[#This Row],[Sales]])</f>
        <v>0.52785923753665687</v>
      </c>
      <c r="O630" s="26">
        <v>180</v>
      </c>
    </row>
    <row r="631" spans="1:15" x14ac:dyDescent="0.3">
      <c r="A631" s="24">
        <v>985</v>
      </c>
      <c r="C631" s="24">
        <v>985</v>
      </c>
      <c r="D631" s="29">
        <v>228</v>
      </c>
      <c r="E631" s="18">
        <v>94</v>
      </c>
      <c r="F631" s="27">
        <v>114</v>
      </c>
      <c r="M631" s="33" t="s">
        <v>50</v>
      </c>
      <c r="N631" s="36">
        <f>(Table1[[#This Row],[Profit]]/Table1[[#This Row],[Sales]])</f>
        <v>0.5</v>
      </c>
      <c r="O631" s="27">
        <v>114</v>
      </c>
    </row>
    <row r="632" spans="1:15" x14ac:dyDescent="0.3">
      <c r="A632" s="23">
        <v>505</v>
      </c>
      <c r="C632" s="23">
        <v>505</v>
      </c>
      <c r="D632" s="28">
        <v>44</v>
      </c>
      <c r="E632" s="17">
        <v>16</v>
      </c>
      <c r="F632" s="26">
        <v>13</v>
      </c>
      <c r="M632" s="32" t="s">
        <v>50</v>
      </c>
      <c r="N632" s="35">
        <f>(Table1[[#This Row],[Profit]]/Table1[[#This Row],[Sales]])</f>
        <v>0.29545454545454547</v>
      </c>
      <c r="O632" s="26">
        <v>13</v>
      </c>
    </row>
    <row r="633" spans="1:15" x14ac:dyDescent="0.3">
      <c r="A633" s="24">
        <v>580</v>
      </c>
      <c r="C633" s="24">
        <v>580</v>
      </c>
      <c r="D633" s="29">
        <v>266</v>
      </c>
      <c r="E633" s="18">
        <v>105</v>
      </c>
      <c r="F633" s="27">
        <v>30</v>
      </c>
      <c r="M633" s="33" t="s">
        <v>20</v>
      </c>
      <c r="N633" s="36">
        <f>(Table1[[#This Row],[Profit]]/Table1[[#This Row],[Sales]])</f>
        <v>0.11278195488721804</v>
      </c>
      <c r="O633" s="27">
        <v>30</v>
      </c>
    </row>
    <row r="634" spans="1:15" x14ac:dyDescent="0.3">
      <c r="A634" s="23">
        <v>860</v>
      </c>
      <c r="C634" s="23">
        <v>860</v>
      </c>
      <c r="D634" s="28">
        <v>313</v>
      </c>
      <c r="E634" s="17">
        <v>125</v>
      </c>
      <c r="F634" s="26">
        <v>115</v>
      </c>
      <c r="M634" s="32" t="s">
        <v>45</v>
      </c>
      <c r="N634" s="35">
        <f>(Table1[[#This Row],[Profit]]/Table1[[#This Row],[Sales]])</f>
        <v>0.36741214057507987</v>
      </c>
      <c r="O634" s="26">
        <v>115</v>
      </c>
    </row>
    <row r="635" spans="1:15" x14ac:dyDescent="0.3">
      <c r="A635" s="24">
        <v>203</v>
      </c>
      <c r="C635" s="24">
        <v>203</v>
      </c>
      <c r="D635" s="29">
        <v>144</v>
      </c>
      <c r="E635" s="18">
        <v>60</v>
      </c>
      <c r="F635" s="27">
        <v>1</v>
      </c>
      <c r="M635" s="33" t="s">
        <v>46</v>
      </c>
      <c r="N635" s="36">
        <f>(Table1[[#This Row],[Profit]]/Table1[[#This Row],[Sales]])</f>
        <v>6.9444444444444441E-3</v>
      </c>
      <c r="O635" s="27">
        <v>1</v>
      </c>
    </row>
    <row r="636" spans="1:15" x14ac:dyDescent="0.3">
      <c r="A636" s="23">
        <v>203</v>
      </c>
      <c r="C636" s="23">
        <v>203</v>
      </c>
      <c r="D636" s="28">
        <v>325</v>
      </c>
      <c r="E636" s="17">
        <v>130</v>
      </c>
      <c r="F636" s="26">
        <v>122</v>
      </c>
      <c r="M636" s="32" t="s">
        <v>45</v>
      </c>
      <c r="N636" s="35">
        <f>(Table1[[#This Row],[Profit]]/Table1[[#This Row],[Sales]])</f>
        <v>0.37538461538461537</v>
      </c>
      <c r="O636" s="26">
        <v>122</v>
      </c>
    </row>
    <row r="637" spans="1:15" x14ac:dyDescent="0.3">
      <c r="A637" s="24">
        <v>203</v>
      </c>
      <c r="C637" s="24">
        <v>203</v>
      </c>
      <c r="D637" s="29">
        <v>289</v>
      </c>
      <c r="E637" s="18">
        <v>115</v>
      </c>
      <c r="F637" s="27">
        <v>105</v>
      </c>
      <c r="M637" s="33" t="s">
        <v>45</v>
      </c>
      <c r="N637" s="36">
        <f>(Table1[[#This Row],[Profit]]/Table1[[#This Row],[Sales]])</f>
        <v>0.36332179930795849</v>
      </c>
      <c r="O637" s="27">
        <v>105</v>
      </c>
    </row>
    <row r="638" spans="1:15" x14ac:dyDescent="0.3">
      <c r="A638" s="23">
        <v>203</v>
      </c>
      <c r="C638" s="23">
        <v>203</v>
      </c>
      <c r="D638" s="28">
        <v>334</v>
      </c>
      <c r="E638" s="17">
        <v>125</v>
      </c>
      <c r="F638" s="26">
        <v>171</v>
      </c>
      <c r="M638" s="32" t="s">
        <v>45</v>
      </c>
      <c r="N638" s="35">
        <f>(Table1[[#This Row],[Profit]]/Table1[[#This Row],[Sales]])</f>
        <v>0.5119760479041916</v>
      </c>
      <c r="O638" s="26">
        <v>171</v>
      </c>
    </row>
    <row r="639" spans="1:15" x14ac:dyDescent="0.3">
      <c r="A639" s="24">
        <v>959</v>
      </c>
      <c r="C639" s="24">
        <v>959</v>
      </c>
      <c r="D639" s="29">
        <v>153</v>
      </c>
      <c r="E639" s="18">
        <v>60</v>
      </c>
      <c r="F639" s="27">
        <v>1</v>
      </c>
      <c r="M639" s="33" t="s">
        <v>46</v>
      </c>
      <c r="N639" s="36">
        <f>(Table1[[#This Row],[Profit]]/Table1[[#This Row],[Sales]])</f>
        <v>6.5359477124183009E-3</v>
      </c>
      <c r="O639" s="27">
        <v>1</v>
      </c>
    </row>
    <row r="640" spans="1:15" x14ac:dyDescent="0.3">
      <c r="A640" s="23">
        <v>203</v>
      </c>
      <c r="C640" s="23">
        <v>203</v>
      </c>
      <c r="D640" s="28">
        <v>346</v>
      </c>
      <c r="E640" s="17">
        <v>130</v>
      </c>
      <c r="F640" s="26">
        <v>181</v>
      </c>
      <c r="M640" s="32" t="s">
        <v>45</v>
      </c>
      <c r="N640" s="35">
        <f>(Table1[[#This Row],[Profit]]/Table1[[#This Row],[Sales]])</f>
        <v>0.52312138728323698</v>
      </c>
      <c r="O640" s="26">
        <v>181</v>
      </c>
    </row>
    <row r="641" spans="1:15" x14ac:dyDescent="0.3">
      <c r="A641" s="24">
        <v>959</v>
      </c>
      <c r="C641" s="24">
        <v>959</v>
      </c>
      <c r="D641" s="29">
        <v>308</v>
      </c>
      <c r="E641" s="18">
        <v>115</v>
      </c>
      <c r="F641" s="27">
        <v>156</v>
      </c>
      <c r="M641" s="33" t="s">
        <v>45</v>
      </c>
      <c r="N641" s="36">
        <f>(Table1[[#This Row],[Profit]]/Table1[[#This Row],[Sales]])</f>
        <v>0.50649350649350644</v>
      </c>
      <c r="O641" s="27">
        <v>156</v>
      </c>
    </row>
    <row r="642" spans="1:15" x14ac:dyDescent="0.3">
      <c r="A642" s="23">
        <v>561</v>
      </c>
      <c r="C642" s="23">
        <v>561</v>
      </c>
      <c r="D642" s="28">
        <v>218</v>
      </c>
      <c r="E642" s="17">
        <v>91</v>
      </c>
      <c r="F642" s="26">
        <v>76</v>
      </c>
      <c r="M642" s="32" t="s">
        <v>39</v>
      </c>
      <c r="N642" s="35">
        <f>(Table1[[#This Row],[Profit]]/Table1[[#This Row],[Sales]])</f>
        <v>0.34862385321100919</v>
      </c>
      <c r="O642" s="26">
        <v>76</v>
      </c>
    </row>
    <row r="643" spans="1:15" x14ac:dyDescent="0.3">
      <c r="A643" s="24">
        <v>239</v>
      </c>
      <c r="C643" s="24">
        <v>239</v>
      </c>
      <c r="D643" s="29">
        <v>202</v>
      </c>
      <c r="E643" s="18">
        <v>86</v>
      </c>
      <c r="F643" s="27">
        <v>60</v>
      </c>
      <c r="M643" s="33" t="s">
        <v>35</v>
      </c>
      <c r="N643" s="36">
        <f>(Table1[[#This Row],[Profit]]/Table1[[#This Row],[Sales]])</f>
        <v>0.29702970297029702</v>
      </c>
      <c r="O643" s="27">
        <v>60</v>
      </c>
    </row>
    <row r="644" spans="1:15" x14ac:dyDescent="0.3">
      <c r="A644" s="23">
        <v>407</v>
      </c>
      <c r="C644" s="23">
        <v>407</v>
      </c>
      <c r="D644" s="28">
        <v>205</v>
      </c>
      <c r="E644" s="17">
        <v>82</v>
      </c>
      <c r="F644" s="26">
        <v>64</v>
      </c>
      <c r="M644" s="32" t="s">
        <v>45</v>
      </c>
      <c r="N644" s="35">
        <f>(Table1[[#This Row],[Profit]]/Table1[[#This Row],[Sales]])</f>
        <v>0.31219512195121951</v>
      </c>
      <c r="O644" s="26">
        <v>64</v>
      </c>
    </row>
    <row r="645" spans="1:15" x14ac:dyDescent="0.3">
      <c r="A645" s="24">
        <v>857</v>
      </c>
      <c r="C645" s="24">
        <v>857</v>
      </c>
      <c r="D645" s="29">
        <v>474</v>
      </c>
      <c r="E645" s="18">
        <v>72</v>
      </c>
      <c r="F645" s="27">
        <v>348</v>
      </c>
      <c r="M645" s="33" t="s">
        <v>45</v>
      </c>
      <c r="N645" s="36">
        <f>(Table1[[#This Row],[Profit]]/Table1[[#This Row],[Sales]])</f>
        <v>0.73417721518987344</v>
      </c>
      <c r="O645" s="27">
        <v>348</v>
      </c>
    </row>
    <row r="646" spans="1:15" x14ac:dyDescent="0.3">
      <c r="A646" s="23">
        <v>315</v>
      </c>
      <c r="C646" s="23">
        <v>315</v>
      </c>
      <c r="D646" s="28">
        <v>650</v>
      </c>
      <c r="E646" s="17">
        <v>260</v>
      </c>
      <c r="F646" s="26">
        <v>247</v>
      </c>
      <c r="M646" s="32" t="s">
        <v>45</v>
      </c>
      <c r="N646" s="35">
        <f>(Table1[[#This Row],[Profit]]/Table1[[#This Row],[Sales]])</f>
        <v>0.38</v>
      </c>
      <c r="O646" s="26">
        <v>247</v>
      </c>
    </row>
    <row r="647" spans="1:15" x14ac:dyDescent="0.3">
      <c r="A647" s="24">
        <v>239</v>
      </c>
      <c r="C647" s="24">
        <v>239</v>
      </c>
      <c r="D647" s="29">
        <v>230</v>
      </c>
      <c r="E647" s="18">
        <v>96</v>
      </c>
      <c r="F647" s="27">
        <v>18</v>
      </c>
      <c r="M647" s="33" t="s">
        <v>46</v>
      </c>
      <c r="N647" s="36">
        <f>(Table1[[#This Row],[Profit]]/Table1[[#This Row],[Sales]])</f>
        <v>7.8260869565217397E-2</v>
      </c>
      <c r="O647" s="27">
        <v>18</v>
      </c>
    </row>
    <row r="648" spans="1:15" x14ac:dyDescent="0.3">
      <c r="A648" s="23">
        <v>845</v>
      </c>
      <c r="C648" s="23">
        <v>845</v>
      </c>
      <c r="D648" s="28">
        <v>69</v>
      </c>
      <c r="E648" s="17">
        <v>125</v>
      </c>
      <c r="F648" s="26">
        <v>-202</v>
      </c>
      <c r="M648" s="32" t="s">
        <v>46</v>
      </c>
      <c r="N648" s="35">
        <f>(Table1[[#This Row],[Profit]]/Table1[[#This Row],[Sales]])</f>
        <v>-2.9275362318840581</v>
      </c>
      <c r="O648" s="26">
        <v>-202</v>
      </c>
    </row>
    <row r="649" spans="1:15" x14ac:dyDescent="0.3">
      <c r="A649" s="24">
        <v>781</v>
      </c>
      <c r="C649" s="24">
        <v>781</v>
      </c>
      <c r="D649" s="29">
        <v>322</v>
      </c>
      <c r="E649" s="18">
        <v>161</v>
      </c>
      <c r="F649" s="27">
        <v>92</v>
      </c>
      <c r="M649" s="33" t="s">
        <v>59</v>
      </c>
      <c r="N649" s="36">
        <f>(Table1[[#This Row],[Profit]]/Table1[[#This Row],[Sales]])</f>
        <v>0.2857142857142857</v>
      </c>
      <c r="O649" s="27">
        <v>92</v>
      </c>
    </row>
    <row r="650" spans="1:15" x14ac:dyDescent="0.3">
      <c r="A650" s="23">
        <v>718</v>
      </c>
      <c r="C650" s="23">
        <v>718</v>
      </c>
      <c r="D650" s="28">
        <v>765</v>
      </c>
      <c r="E650" s="17">
        <v>239</v>
      </c>
      <c r="F650" s="26">
        <v>435</v>
      </c>
      <c r="M650" s="32" t="s">
        <v>59</v>
      </c>
      <c r="N650" s="35">
        <f>(Table1[[#This Row],[Profit]]/Table1[[#This Row],[Sales]])</f>
        <v>0.56862745098039214</v>
      </c>
      <c r="O650" s="26">
        <v>435</v>
      </c>
    </row>
    <row r="651" spans="1:15" x14ac:dyDescent="0.3">
      <c r="A651" s="24">
        <v>386</v>
      </c>
      <c r="C651" s="24">
        <v>386</v>
      </c>
      <c r="D651" s="29">
        <v>51</v>
      </c>
      <c r="E651" s="18">
        <v>22</v>
      </c>
      <c r="F651" s="27">
        <v>10</v>
      </c>
      <c r="M651" s="33" t="s">
        <v>50</v>
      </c>
      <c r="N651" s="36">
        <f>(Table1[[#This Row],[Profit]]/Table1[[#This Row],[Sales]])</f>
        <v>0.19607843137254902</v>
      </c>
      <c r="O651" s="27">
        <v>10</v>
      </c>
    </row>
    <row r="652" spans="1:15" x14ac:dyDescent="0.3">
      <c r="A652" s="23">
        <v>845</v>
      </c>
      <c r="C652" s="23">
        <v>845</v>
      </c>
      <c r="D652" s="28">
        <v>513</v>
      </c>
      <c r="E652" s="17">
        <v>255</v>
      </c>
      <c r="F652" s="26">
        <v>129</v>
      </c>
      <c r="M652" s="32" t="s">
        <v>20</v>
      </c>
      <c r="N652" s="35">
        <f>(Table1[[#This Row],[Profit]]/Table1[[#This Row],[Sales]])</f>
        <v>0.25146198830409355</v>
      </c>
      <c r="O652" s="26">
        <v>129</v>
      </c>
    </row>
    <row r="653" spans="1:15" x14ac:dyDescent="0.3">
      <c r="A653" s="24">
        <v>315</v>
      </c>
      <c r="C653" s="24">
        <v>315</v>
      </c>
      <c r="D653" s="29">
        <v>164</v>
      </c>
      <c r="E653" s="18">
        <v>239</v>
      </c>
      <c r="F653" s="27">
        <v>-170</v>
      </c>
      <c r="M653" s="33" t="s">
        <v>22</v>
      </c>
      <c r="N653" s="36">
        <f>(Table1[[#This Row],[Profit]]/Table1[[#This Row],[Sales]])</f>
        <v>-1.0365853658536586</v>
      </c>
      <c r="O653" s="27">
        <v>-170</v>
      </c>
    </row>
    <row r="654" spans="1:15" x14ac:dyDescent="0.3">
      <c r="A654" s="23">
        <v>516</v>
      </c>
      <c r="C654" s="23">
        <v>516</v>
      </c>
      <c r="D654" s="28">
        <v>265</v>
      </c>
      <c r="E654" s="17">
        <v>108</v>
      </c>
      <c r="F654" s="26">
        <v>115</v>
      </c>
      <c r="M654" s="32" t="s">
        <v>27</v>
      </c>
      <c r="N654" s="35">
        <f>(Table1[[#This Row],[Profit]]/Table1[[#This Row],[Sales]])</f>
        <v>0.43396226415094341</v>
      </c>
      <c r="O654" s="26">
        <v>115</v>
      </c>
    </row>
    <row r="655" spans="1:15" x14ac:dyDescent="0.3">
      <c r="A655" s="24">
        <v>716</v>
      </c>
      <c r="C655" s="24">
        <v>716</v>
      </c>
      <c r="D655" s="29">
        <v>302</v>
      </c>
      <c r="E655" s="18">
        <v>123</v>
      </c>
      <c r="F655" s="27">
        <v>134</v>
      </c>
      <c r="M655" s="33" t="s">
        <v>54</v>
      </c>
      <c r="N655" s="36">
        <f>(Table1[[#This Row],[Profit]]/Table1[[#This Row],[Sales]])</f>
        <v>0.44370860927152317</v>
      </c>
      <c r="O655" s="27">
        <v>134</v>
      </c>
    </row>
    <row r="656" spans="1:15" x14ac:dyDescent="0.3">
      <c r="A656" s="23">
        <v>518</v>
      </c>
      <c r="C656" s="23">
        <v>518</v>
      </c>
      <c r="D656" s="28">
        <v>187</v>
      </c>
      <c r="E656" s="17">
        <v>76</v>
      </c>
      <c r="F656" s="26">
        <v>78</v>
      </c>
      <c r="M656" s="32" t="s">
        <v>30</v>
      </c>
      <c r="N656" s="35">
        <f>(Table1[[#This Row],[Profit]]/Table1[[#This Row],[Sales]])</f>
        <v>0.41711229946524064</v>
      </c>
      <c r="O656" s="26">
        <v>78</v>
      </c>
    </row>
    <row r="657" spans="1:15" x14ac:dyDescent="0.3">
      <c r="A657" s="24">
        <v>772</v>
      </c>
      <c r="C657" s="24">
        <v>772</v>
      </c>
      <c r="D657" s="29">
        <v>245</v>
      </c>
      <c r="E657" s="18">
        <v>102</v>
      </c>
      <c r="F657" s="27">
        <v>89</v>
      </c>
      <c r="M657" s="33" t="s">
        <v>39</v>
      </c>
      <c r="N657" s="36">
        <f>(Table1[[#This Row],[Profit]]/Table1[[#This Row],[Sales]])</f>
        <v>0.36326530612244901</v>
      </c>
      <c r="O657" s="27">
        <v>89</v>
      </c>
    </row>
    <row r="658" spans="1:15" x14ac:dyDescent="0.3">
      <c r="A658" s="23">
        <v>561</v>
      </c>
      <c r="C658" s="23">
        <v>561</v>
      </c>
      <c r="D658" s="28">
        <v>180</v>
      </c>
      <c r="E658" s="17">
        <v>77</v>
      </c>
      <c r="F658" s="26">
        <v>51</v>
      </c>
      <c r="M658" s="32" t="s">
        <v>35</v>
      </c>
      <c r="N658" s="35">
        <f>(Table1[[#This Row],[Profit]]/Table1[[#This Row],[Sales]])</f>
        <v>0.28333333333333333</v>
      </c>
      <c r="O658" s="26">
        <v>51</v>
      </c>
    </row>
    <row r="659" spans="1:15" x14ac:dyDescent="0.3">
      <c r="A659" s="24">
        <v>754</v>
      </c>
      <c r="C659" s="24">
        <v>754</v>
      </c>
      <c r="D659" s="29">
        <v>197</v>
      </c>
      <c r="E659" s="18">
        <v>78</v>
      </c>
      <c r="F659" s="27">
        <v>63</v>
      </c>
      <c r="M659" s="33" t="s">
        <v>45</v>
      </c>
      <c r="N659" s="36">
        <f>(Table1[[#This Row],[Profit]]/Table1[[#This Row],[Sales]])</f>
        <v>0.31979695431472083</v>
      </c>
      <c r="O659" s="27">
        <v>63</v>
      </c>
    </row>
    <row r="660" spans="1:15" x14ac:dyDescent="0.3">
      <c r="A660" s="23">
        <v>978</v>
      </c>
      <c r="C660" s="23">
        <v>978</v>
      </c>
      <c r="D660" s="28">
        <v>454</v>
      </c>
      <c r="E660" s="17">
        <v>75</v>
      </c>
      <c r="F660" s="26">
        <v>324</v>
      </c>
      <c r="M660" s="32" t="s">
        <v>45</v>
      </c>
      <c r="N660" s="35">
        <f>(Table1[[#This Row],[Profit]]/Table1[[#This Row],[Sales]])</f>
        <v>0.71365638766519823</v>
      </c>
      <c r="O660" s="26">
        <v>324</v>
      </c>
    </row>
    <row r="661" spans="1:15" x14ac:dyDescent="0.3">
      <c r="A661" s="24">
        <v>347</v>
      </c>
      <c r="C661" s="24">
        <v>347</v>
      </c>
      <c r="D661" s="29">
        <v>623</v>
      </c>
      <c r="E661" s="18">
        <v>249</v>
      </c>
      <c r="F661" s="27">
        <v>236</v>
      </c>
      <c r="M661" s="33" t="s">
        <v>45</v>
      </c>
      <c r="N661" s="36">
        <f>(Table1[[#This Row],[Profit]]/Table1[[#This Row],[Sales]])</f>
        <v>0.37881219903691815</v>
      </c>
      <c r="O661" s="27">
        <v>236</v>
      </c>
    </row>
    <row r="662" spans="1:15" x14ac:dyDescent="0.3">
      <c r="A662" s="23">
        <v>754</v>
      </c>
      <c r="C662" s="23">
        <v>754</v>
      </c>
      <c r="D662" s="28">
        <v>224</v>
      </c>
      <c r="E662" s="17">
        <v>94</v>
      </c>
      <c r="F662" s="26">
        <v>15</v>
      </c>
      <c r="M662" s="32" t="s">
        <v>46</v>
      </c>
      <c r="N662" s="35">
        <f>(Table1[[#This Row],[Profit]]/Table1[[#This Row],[Sales]])</f>
        <v>6.6964285714285712E-2</v>
      </c>
      <c r="O662" s="26">
        <v>15</v>
      </c>
    </row>
    <row r="663" spans="1:15" x14ac:dyDescent="0.3">
      <c r="A663" s="24">
        <v>347</v>
      </c>
      <c r="C663" s="24">
        <v>347</v>
      </c>
      <c r="D663" s="29">
        <v>61</v>
      </c>
      <c r="E663" s="18">
        <v>121</v>
      </c>
      <c r="F663" s="27">
        <v>-202</v>
      </c>
      <c r="M663" s="33" t="s">
        <v>46</v>
      </c>
      <c r="N663" s="36">
        <f>(Table1[[#This Row],[Profit]]/Table1[[#This Row],[Sales]])</f>
        <v>-3.3114754098360657</v>
      </c>
      <c r="O663" s="27">
        <v>-202</v>
      </c>
    </row>
    <row r="664" spans="1:15" x14ac:dyDescent="0.3">
      <c r="A664" s="23">
        <v>508</v>
      </c>
      <c r="C664" s="23">
        <v>508</v>
      </c>
      <c r="D664" s="28">
        <v>363</v>
      </c>
      <c r="E664" s="17">
        <v>181</v>
      </c>
      <c r="F664" s="26">
        <v>108</v>
      </c>
      <c r="M664" s="32" t="s">
        <v>59</v>
      </c>
      <c r="N664" s="35">
        <f>(Table1[[#This Row],[Profit]]/Table1[[#This Row],[Sales]])</f>
        <v>0.2975206611570248</v>
      </c>
      <c r="O664" s="26">
        <v>108</v>
      </c>
    </row>
    <row r="665" spans="1:15" x14ac:dyDescent="0.3">
      <c r="A665" s="24">
        <v>646</v>
      </c>
      <c r="C665" s="24">
        <v>646</v>
      </c>
      <c r="D665" s="29">
        <v>675</v>
      </c>
      <c r="E665" s="18">
        <v>211</v>
      </c>
      <c r="F665" s="27">
        <v>381</v>
      </c>
      <c r="M665" s="33" t="s">
        <v>59</v>
      </c>
      <c r="N665" s="36">
        <f>(Table1[[#This Row],[Profit]]/Table1[[#This Row],[Sales]])</f>
        <v>0.56444444444444442</v>
      </c>
      <c r="O665" s="27">
        <v>381</v>
      </c>
    </row>
    <row r="666" spans="1:15" x14ac:dyDescent="0.3">
      <c r="A666" s="23">
        <v>561</v>
      </c>
      <c r="C666" s="23">
        <v>561</v>
      </c>
      <c r="D666" s="28">
        <v>52</v>
      </c>
      <c r="E666" s="17">
        <v>22</v>
      </c>
      <c r="F666" s="26">
        <v>11</v>
      </c>
      <c r="M666" s="32" t="s">
        <v>50</v>
      </c>
      <c r="N666" s="35">
        <f>(Table1[[#This Row],[Profit]]/Table1[[#This Row],[Sales]])</f>
        <v>0.21153846153846154</v>
      </c>
      <c r="O666" s="26">
        <v>11</v>
      </c>
    </row>
    <row r="667" spans="1:15" x14ac:dyDescent="0.3">
      <c r="A667" s="24">
        <v>631</v>
      </c>
      <c r="C667" s="24">
        <v>631</v>
      </c>
      <c r="D667" s="29">
        <v>576</v>
      </c>
      <c r="E667" s="18">
        <v>245</v>
      </c>
      <c r="F667" s="27">
        <v>204</v>
      </c>
      <c r="M667" s="33" t="s">
        <v>20</v>
      </c>
      <c r="N667" s="36">
        <f>(Table1[[#This Row],[Profit]]/Table1[[#This Row],[Sales]])</f>
        <v>0.35416666666666669</v>
      </c>
      <c r="O667" s="27">
        <v>204</v>
      </c>
    </row>
    <row r="668" spans="1:15" x14ac:dyDescent="0.3">
      <c r="A668" s="23">
        <v>914</v>
      </c>
      <c r="C668" s="23">
        <v>914</v>
      </c>
      <c r="D668" s="28">
        <v>160</v>
      </c>
      <c r="E668" s="17">
        <v>225</v>
      </c>
      <c r="F668" s="26">
        <v>-156</v>
      </c>
      <c r="M668" s="32" t="s">
        <v>22</v>
      </c>
      <c r="N668" s="35">
        <f>(Table1[[#This Row],[Profit]]/Table1[[#This Row],[Sales]])</f>
        <v>-0.97499999999999998</v>
      </c>
      <c r="O668" s="26">
        <v>-156</v>
      </c>
    </row>
    <row r="669" spans="1:15" x14ac:dyDescent="0.3">
      <c r="A669" s="24">
        <v>518</v>
      </c>
      <c r="C669" s="24">
        <v>518</v>
      </c>
      <c r="D669" s="29">
        <v>198</v>
      </c>
      <c r="E669" s="18">
        <v>81</v>
      </c>
      <c r="F669" s="27">
        <v>84</v>
      </c>
      <c r="M669" s="33" t="s">
        <v>27</v>
      </c>
      <c r="N669" s="36">
        <f>(Table1[[#This Row],[Profit]]/Table1[[#This Row],[Sales]])</f>
        <v>0.42424242424242425</v>
      </c>
      <c r="O669" s="27">
        <v>84</v>
      </c>
    </row>
    <row r="670" spans="1:15" x14ac:dyDescent="0.3">
      <c r="A670" s="23">
        <v>315</v>
      </c>
      <c r="C670" s="23">
        <v>315</v>
      </c>
      <c r="D670" s="28">
        <v>290</v>
      </c>
      <c r="E670" s="17">
        <v>118</v>
      </c>
      <c r="F670" s="26">
        <v>127</v>
      </c>
      <c r="M670" s="32" t="s">
        <v>54</v>
      </c>
      <c r="N670" s="35">
        <f>(Table1[[#This Row],[Profit]]/Table1[[#This Row],[Sales]])</f>
        <v>0.43793103448275861</v>
      </c>
      <c r="O670" s="26">
        <v>127</v>
      </c>
    </row>
    <row r="671" spans="1:15" x14ac:dyDescent="0.3">
      <c r="A671" s="24">
        <v>813</v>
      </c>
      <c r="C671" s="24">
        <v>813</v>
      </c>
      <c r="D671" s="29">
        <v>320</v>
      </c>
      <c r="E671" s="18">
        <v>134</v>
      </c>
      <c r="F671" s="27">
        <v>122</v>
      </c>
      <c r="M671" s="33" t="s">
        <v>39</v>
      </c>
      <c r="N671" s="36">
        <f>(Table1[[#This Row],[Profit]]/Table1[[#This Row],[Sales]])</f>
        <v>0.38124999999999998</v>
      </c>
      <c r="O671" s="27">
        <v>122</v>
      </c>
    </row>
    <row r="672" spans="1:15" x14ac:dyDescent="0.3">
      <c r="A672" s="23">
        <v>407</v>
      </c>
      <c r="C672" s="23">
        <v>407</v>
      </c>
      <c r="D672" s="28">
        <v>195</v>
      </c>
      <c r="E672" s="17">
        <v>83</v>
      </c>
      <c r="F672" s="26">
        <v>58</v>
      </c>
      <c r="M672" s="32" t="s">
        <v>35</v>
      </c>
      <c r="N672" s="35">
        <f>(Table1[[#This Row],[Profit]]/Table1[[#This Row],[Sales]])</f>
        <v>0.29743589743589743</v>
      </c>
      <c r="O672" s="26">
        <v>58</v>
      </c>
    </row>
    <row r="673" spans="1:15" x14ac:dyDescent="0.3">
      <c r="A673" s="24">
        <v>754</v>
      </c>
      <c r="C673" s="24">
        <v>754</v>
      </c>
      <c r="D673" s="29">
        <v>221</v>
      </c>
      <c r="E673" s="18">
        <v>88</v>
      </c>
      <c r="F673" s="27">
        <v>73</v>
      </c>
      <c r="M673" s="33" t="s">
        <v>45</v>
      </c>
      <c r="N673" s="36">
        <f>(Table1[[#This Row],[Profit]]/Table1[[#This Row],[Sales]])</f>
        <v>0.33031674208144796</v>
      </c>
      <c r="O673" s="27">
        <v>73</v>
      </c>
    </row>
    <row r="674" spans="1:15" x14ac:dyDescent="0.3">
      <c r="A674" s="23">
        <v>351</v>
      </c>
      <c r="C674" s="23">
        <v>351</v>
      </c>
      <c r="D674" s="28">
        <v>510</v>
      </c>
      <c r="E674" s="17">
        <v>67</v>
      </c>
      <c r="F674" s="26">
        <v>390</v>
      </c>
      <c r="M674" s="32" t="s">
        <v>45</v>
      </c>
      <c r="N674" s="35">
        <f>(Table1[[#This Row],[Profit]]/Table1[[#This Row],[Sales]])</f>
        <v>0.76470588235294112</v>
      </c>
      <c r="O674" s="26">
        <v>390</v>
      </c>
    </row>
    <row r="675" spans="1:15" x14ac:dyDescent="0.3">
      <c r="A675" s="24">
        <v>845</v>
      </c>
      <c r="C675" s="24">
        <v>845</v>
      </c>
      <c r="D675" s="29">
        <v>699</v>
      </c>
      <c r="E675" s="18">
        <v>279</v>
      </c>
      <c r="F675" s="27">
        <v>271</v>
      </c>
      <c r="M675" s="33" t="s">
        <v>45</v>
      </c>
      <c r="N675" s="36">
        <f>(Table1[[#This Row],[Profit]]/Table1[[#This Row],[Sales]])</f>
        <v>0.38769670958512159</v>
      </c>
      <c r="O675" s="27">
        <v>271</v>
      </c>
    </row>
    <row r="676" spans="1:15" x14ac:dyDescent="0.3">
      <c r="A676" s="23">
        <v>305</v>
      </c>
      <c r="C676" s="23">
        <v>305</v>
      </c>
      <c r="D676" s="28">
        <v>250</v>
      </c>
      <c r="E676" s="17">
        <v>105</v>
      </c>
      <c r="F676" s="26">
        <v>21</v>
      </c>
      <c r="M676" s="32" t="s">
        <v>46</v>
      </c>
      <c r="N676" s="35">
        <f>(Table1[[#This Row],[Profit]]/Table1[[#This Row],[Sales]])</f>
        <v>8.4000000000000005E-2</v>
      </c>
      <c r="O676" s="26">
        <v>21</v>
      </c>
    </row>
    <row r="677" spans="1:15" x14ac:dyDescent="0.3">
      <c r="A677" s="24">
        <v>212</v>
      </c>
      <c r="C677" s="24">
        <v>212</v>
      </c>
      <c r="D677" s="29">
        <v>66</v>
      </c>
      <c r="E677" s="18">
        <v>135</v>
      </c>
      <c r="F677" s="27">
        <v>-224</v>
      </c>
      <c r="M677" s="33" t="s">
        <v>46</v>
      </c>
      <c r="N677" s="36">
        <f>(Table1[[#This Row],[Profit]]/Table1[[#This Row],[Sales]])</f>
        <v>-3.393939393939394</v>
      </c>
      <c r="O677" s="27">
        <v>-224</v>
      </c>
    </row>
    <row r="678" spans="1:15" x14ac:dyDescent="0.3">
      <c r="A678" s="23">
        <v>351</v>
      </c>
      <c r="C678" s="23">
        <v>351</v>
      </c>
      <c r="D678" s="28">
        <v>306</v>
      </c>
      <c r="E678" s="17">
        <v>153</v>
      </c>
      <c r="F678" s="26">
        <v>87</v>
      </c>
      <c r="M678" s="32" t="s">
        <v>59</v>
      </c>
      <c r="N678" s="35">
        <f>(Table1[[#This Row],[Profit]]/Table1[[#This Row],[Sales]])</f>
        <v>0.28431372549019607</v>
      </c>
      <c r="O678" s="26">
        <v>87</v>
      </c>
    </row>
    <row r="679" spans="1:15" x14ac:dyDescent="0.3">
      <c r="A679" s="24">
        <v>718</v>
      </c>
      <c r="C679" s="24">
        <v>718</v>
      </c>
      <c r="D679" s="29">
        <v>657</v>
      </c>
      <c r="E679" s="18">
        <v>250</v>
      </c>
      <c r="F679" s="27">
        <v>312</v>
      </c>
      <c r="M679" s="33" t="s">
        <v>59</v>
      </c>
      <c r="N679" s="36">
        <f>(Table1[[#This Row],[Profit]]/Table1[[#This Row],[Sales]])</f>
        <v>0.47488584474885842</v>
      </c>
      <c r="O679" s="27">
        <v>312</v>
      </c>
    </row>
    <row r="680" spans="1:15" x14ac:dyDescent="0.3">
      <c r="A680" s="23">
        <v>607</v>
      </c>
      <c r="C680" s="23">
        <v>607</v>
      </c>
      <c r="D680" s="28">
        <v>747</v>
      </c>
      <c r="E680" s="17">
        <v>294</v>
      </c>
      <c r="F680" s="26">
        <v>309</v>
      </c>
      <c r="M680" s="32" t="s">
        <v>20</v>
      </c>
      <c r="N680" s="35">
        <f>(Table1[[#This Row],[Profit]]/Table1[[#This Row],[Sales]])</f>
        <v>0.41365461847389556</v>
      </c>
      <c r="O680" s="26">
        <v>309</v>
      </c>
    </row>
    <row r="681" spans="1:15" x14ac:dyDescent="0.3">
      <c r="A681" s="24">
        <v>716</v>
      </c>
      <c r="C681" s="24">
        <v>716</v>
      </c>
      <c r="D681" s="29">
        <v>148</v>
      </c>
      <c r="E681" s="18">
        <v>241</v>
      </c>
      <c r="F681" s="27">
        <v>-189</v>
      </c>
      <c r="M681" s="33" t="s">
        <v>22</v>
      </c>
      <c r="N681" s="36">
        <f>(Table1[[#This Row],[Profit]]/Table1[[#This Row],[Sales]])</f>
        <v>-1.277027027027027</v>
      </c>
      <c r="O681" s="27">
        <v>-189</v>
      </c>
    </row>
    <row r="682" spans="1:15" x14ac:dyDescent="0.3">
      <c r="A682" s="23">
        <v>716</v>
      </c>
      <c r="C682" s="23">
        <v>716</v>
      </c>
      <c r="D682" s="28">
        <v>210</v>
      </c>
      <c r="E682" s="17">
        <v>86</v>
      </c>
      <c r="F682" s="26">
        <v>89</v>
      </c>
      <c r="M682" s="32" t="s">
        <v>27</v>
      </c>
      <c r="N682" s="35">
        <f>(Table1[[#This Row],[Profit]]/Table1[[#This Row],[Sales]])</f>
        <v>0.4238095238095238</v>
      </c>
      <c r="O682" s="26">
        <v>89</v>
      </c>
    </row>
    <row r="683" spans="1:15" x14ac:dyDescent="0.3">
      <c r="A683" s="24">
        <v>718</v>
      </c>
      <c r="C683" s="24">
        <v>718</v>
      </c>
      <c r="D683" s="29">
        <v>302</v>
      </c>
      <c r="E683" s="18">
        <v>123</v>
      </c>
      <c r="F683" s="27">
        <v>133</v>
      </c>
      <c r="M683" s="33" t="s">
        <v>54</v>
      </c>
      <c r="N683" s="36">
        <f>(Table1[[#This Row],[Profit]]/Table1[[#This Row],[Sales]])</f>
        <v>0.44039735099337746</v>
      </c>
      <c r="O683" s="27">
        <v>133</v>
      </c>
    </row>
    <row r="684" spans="1:15" x14ac:dyDescent="0.3">
      <c r="A684" s="23">
        <v>772</v>
      </c>
      <c r="C684" s="23">
        <v>772</v>
      </c>
      <c r="D684" s="28">
        <v>232</v>
      </c>
      <c r="E684" s="17">
        <v>91</v>
      </c>
      <c r="F684" s="26">
        <v>113</v>
      </c>
      <c r="M684" s="32" t="s">
        <v>39</v>
      </c>
      <c r="N684" s="35">
        <f>(Table1[[#This Row],[Profit]]/Table1[[#This Row],[Sales]])</f>
        <v>0.48706896551724138</v>
      </c>
      <c r="O684" s="26">
        <v>113</v>
      </c>
    </row>
    <row r="685" spans="1:15" x14ac:dyDescent="0.3">
      <c r="A685" s="24">
        <v>321</v>
      </c>
      <c r="C685" s="24">
        <v>321</v>
      </c>
      <c r="D685" s="29">
        <v>215</v>
      </c>
      <c r="E685" s="18">
        <v>86</v>
      </c>
      <c r="F685" s="27">
        <v>89</v>
      </c>
      <c r="M685" s="33" t="s">
        <v>35</v>
      </c>
      <c r="N685" s="36">
        <f>(Table1[[#This Row],[Profit]]/Table1[[#This Row],[Sales]])</f>
        <v>0.413953488372093</v>
      </c>
      <c r="O685" s="27">
        <v>89</v>
      </c>
    </row>
    <row r="686" spans="1:15" x14ac:dyDescent="0.3">
      <c r="A686" s="23">
        <v>954</v>
      </c>
      <c r="C686" s="23">
        <v>954</v>
      </c>
      <c r="D686" s="28">
        <v>218</v>
      </c>
      <c r="E686" s="17">
        <v>82</v>
      </c>
      <c r="F686" s="26">
        <v>95</v>
      </c>
      <c r="M686" s="32" t="s">
        <v>45</v>
      </c>
      <c r="N686" s="35">
        <f>(Table1[[#This Row],[Profit]]/Table1[[#This Row],[Sales]])</f>
        <v>0.43577981651376146</v>
      </c>
      <c r="O686" s="26">
        <v>95</v>
      </c>
    </row>
    <row r="687" spans="1:15" x14ac:dyDescent="0.3">
      <c r="A687" s="24">
        <v>857</v>
      </c>
      <c r="C687" s="24">
        <v>857</v>
      </c>
      <c r="D687" s="29">
        <v>505</v>
      </c>
      <c r="E687" s="18">
        <v>72</v>
      </c>
      <c r="F687" s="27">
        <v>516</v>
      </c>
      <c r="M687" s="33" t="s">
        <v>45</v>
      </c>
      <c r="N687" s="36">
        <f>(Table1[[#This Row],[Profit]]/Table1[[#This Row],[Sales]])</f>
        <v>1.0217821782178218</v>
      </c>
      <c r="O687" s="27">
        <v>516</v>
      </c>
    </row>
    <row r="688" spans="1:15" x14ac:dyDescent="0.3">
      <c r="A688" s="23">
        <v>716</v>
      </c>
      <c r="C688" s="23">
        <v>716</v>
      </c>
      <c r="D688" s="28">
        <v>693</v>
      </c>
      <c r="E688" s="17">
        <v>260</v>
      </c>
      <c r="F688" s="26">
        <v>367</v>
      </c>
      <c r="M688" s="32" t="s">
        <v>45</v>
      </c>
      <c r="N688" s="35">
        <f>(Table1[[#This Row],[Profit]]/Table1[[#This Row],[Sales]])</f>
        <v>0.5295815295815296</v>
      </c>
      <c r="O688" s="26">
        <v>367</v>
      </c>
    </row>
    <row r="689" spans="1:15" x14ac:dyDescent="0.3">
      <c r="A689" s="24">
        <v>727</v>
      </c>
      <c r="C689" s="24">
        <v>727</v>
      </c>
      <c r="D689" s="29">
        <v>245</v>
      </c>
      <c r="E689" s="18">
        <v>96</v>
      </c>
      <c r="F689" s="27">
        <v>27</v>
      </c>
      <c r="M689" s="33" t="s">
        <v>46</v>
      </c>
      <c r="N689" s="36">
        <f>(Table1[[#This Row],[Profit]]/Table1[[#This Row],[Sales]])</f>
        <v>0.11020408163265306</v>
      </c>
      <c r="O689" s="27">
        <v>27</v>
      </c>
    </row>
    <row r="690" spans="1:15" x14ac:dyDescent="0.3">
      <c r="A690" s="23">
        <v>914</v>
      </c>
      <c r="C690" s="23">
        <v>914</v>
      </c>
      <c r="D690" s="28">
        <v>74</v>
      </c>
      <c r="E690" s="17">
        <v>125</v>
      </c>
      <c r="F690" s="26">
        <v>-300</v>
      </c>
      <c r="M690" s="32" t="s">
        <v>46</v>
      </c>
      <c r="N690" s="35">
        <f>(Table1[[#This Row],[Profit]]/Table1[[#This Row],[Sales]])</f>
        <v>-4.0540540540540544</v>
      </c>
      <c r="O690" s="26">
        <v>-300</v>
      </c>
    </row>
    <row r="691" spans="1:15" x14ac:dyDescent="0.3">
      <c r="A691" s="24">
        <v>508</v>
      </c>
      <c r="C691" s="24">
        <v>508</v>
      </c>
      <c r="D691" s="29">
        <v>343</v>
      </c>
      <c r="E691" s="18">
        <v>161</v>
      </c>
      <c r="F691" s="27">
        <v>137</v>
      </c>
      <c r="M691" s="33" t="s">
        <v>59</v>
      </c>
      <c r="N691" s="36">
        <f>(Table1[[#This Row],[Profit]]/Table1[[#This Row],[Sales]])</f>
        <v>0.39941690962099125</v>
      </c>
      <c r="O691" s="27">
        <v>137</v>
      </c>
    </row>
    <row r="692" spans="1:15" x14ac:dyDescent="0.3">
      <c r="A692" s="23">
        <v>212</v>
      </c>
      <c r="C692" s="23">
        <v>212</v>
      </c>
      <c r="D692" s="28">
        <v>815</v>
      </c>
      <c r="E692" s="17">
        <v>239</v>
      </c>
      <c r="F692" s="26">
        <v>646</v>
      </c>
      <c r="M692" s="32" t="s">
        <v>59</v>
      </c>
      <c r="N692" s="35">
        <f>(Table1[[#This Row],[Profit]]/Table1[[#This Row],[Sales]])</f>
        <v>0.79263803680981593</v>
      </c>
      <c r="O692" s="26">
        <v>646</v>
      </c>
    </row>
    <row r="693" spans="1:15" x14ac:dyDescent="0.3">
      <c r="A693" s="24">
        <v>904</v>
      </c>
      <c r="C693" s="24">
        <v>904</v>
      </c>
      <c r="D693" s="29">
        <v>54</v>
      </c>
      <c r="E693" s="18">
        <v>22</v>
      </c>
      <c r="F693" s="27">
        <v>15</v>
      </c>
      <c r="M693" s="33" t="s">
        <v>50</v>
      </c>
      <c r="N693" s="36">
        <f>(Table1[[#This Row],[Profit]]/Table1[[#This Row],[Sales]])</f>
        <v>0.27777777777777779</v>
      </c>
      <c r="O693" s="27">
        <v>15</v>
      </c>
    </row>
    <row r="694" spans="1:15" x14ac:dyDescent="0.3">
      <c r="A694" s="23">
        <v>585</v>
      </c>
      <c r="C694" s="23">
        <v>585</v>
      </c>
      <c r="D694" s="28">
        <v>547</v>
      </c>
      <c r="E694" s="17">
        <v>255</v>
      </c>
      <c r="F694" s="26">
        <v>191</v>
      </c>
      <c r="M694" s="32" t="s">
        <v>20</v>
      </c>
      <c r="N694" s="35">
        <f>(Table1[[#This Row],[Profit]]/Table1[[#This Row],[Sales]])</f>
        <v>0.34917733089579522</v>
      </c>
      <c r="O694" s="26">
        <v>191</v>
      </c>
    </row>
    <row r="695" spans="1:15" x14ac:dyDescent="0.3">
      <c r="A695" s="24">
        <v>631</v>
      </c>
      <c r="C695" s="24">
        <v>631</v>
      </c>
      <c r="D695" s="29">
        <v>175</v>
      </c>
      <c r="E695" s="18">
        <v>239</v>
      </c>
      <c r="F695" s="27">
        <v>-252</v>
      </c>
      <c r="M695" s="33" t="s">
        <v>22</v>
      </c>
      <c r="N695" s="36">
        <f>(Table1[[#This Row],[Profit]]/Table1[[#This Row],[Sales]])</f>
        <v>-1.44</v>
      </c>
      <c r="O695" s="27">
        <v>-252</v>
      </c>
    </row>
    <row r="696" spans="1:15" x14ac:dyDescent="0.3">
      <c r="A696" s="23">
        <v>585</v>
      </c>
      <c r="C696" s="23">
        <v>585</v>
      </c>
      <c r="D696" s="28">
        <v>282</v>
      </c>
      <c r="E696" s="17">
        <v>108</v>
      </c>
      <c r="F696" s="26">
        <v>171</v>
      </c>
      <c r="M696" s="32" t="s">
        <v>27</v>
      </c>
      <c r="N696" s="35">
        <f>(Table1[[#This Row],[Profit]]/Table1[[#This Row],[Sales]])</f>
        <v>0.6063829787234043</v>
      </c>
      <c r="O696" s="26">
        <v>171</v>
      </c>
    </row>
    <row r="697" spans="1:15" x14ac:dyDescent="0.3">
      <c r="A697" s="24">
        <v>718</v>
      </c>
      <c r="C697" s="24">
        <v>718</v>
      </c>
      <c r="D697" s="29">
        <v>322</v>
      </c>
      <c r="E697" s="18">
        <v>123</v>
      </c>
      <c r="F697" s="27">
        <v>199</v>
      </c>
      <c r="M697" s="33" t="s">
        <v>54</v>
      </c>
      <c r="N697" s="36">
        <f>(Table1[[#This Row],[Profit]]/Table1[[#This Row],[Sales]])</f>
        <v>0.61801242236024845</v>
      </c>
      <c r="O697" s="27">
        <v>199</v>
      </c>
    </row>
    <row r="698" spans="1:15" x14ac:dyDescent="0.3">
      <c r="A698" s="23">
        <v>607</v>
      </c>
      <c r="C698" s="23">
        <v>607</v>
      </c>
      <c r="D698" s="28">
        <v>199</v>
      </c>
      <c r="E698" s="17">
        <v>76</v>
      </c>
      <c r="F698" s="26">
        <v>116</v>
      </c>
      <c r="M698" s="32" t="s">
        <v>30</v>
      </c>
      <c r="N698" s="35">
        <f>(Table1[[#This Row],[Profit]]/Table1[[#This Row],[Sales]])</f>
        <v>0.58291457286432158</v>
      </c>
      <c r="O698" s="26">
        <v>116</v>
      </c>
    </row>
    <row r="699" spans="1:15" x14ac:dyDescent="0.3">
      <c r="A699" s="24">
        <v>904</v>
      </c>
      <c r="C699" s="24">
        <v>904</v>
      </c>
      <c r="D699" s="29">
        <v>261</v>
      </c>
      <c r="E699" s="18">
        <v>102</v>
      </c>
      <c r="F699" s="27">
        <v>132</v>
      </c>
      <c r="M699" s="33" t="s">
        <v>39</v>
      </c>
      <c r="N699" s="36">
        <f>(Table1[[#This Row],[Profit]]/Table1[[#This Row],[Sales]])</f>
        <v>0.50574712643678166</v>
      </c>
      <c r="O699" s="27">
        <v>132</v>
      </c>
    </row>
    <row r="700" spans="1:15" x14ac:dyDescent="0.3">
      <c r="A700" s="23">
        <v>772</v>
      </c>
      <c r="C700" s="23">
        <v>772</v>
      </c>
      <c r="D700" s="28">
        <v>192</v>
      </c>
      <c r="E700" s="17">
        <v>77</v>
      </c>
      <c r="F700" s="26">
        <v>76</v>
      </c>
      <c r="M700" s="32" t="s">
        <v>35</v>
      </c>
      <c r="N700" s="35">
        <f>(Table1[[#This Row],[Profit]]/Table1[[#This Row],[Sales]])</f>
        <v>0.39583333333333331</v>
      </c>
      <c r="O700" s="26">
        <v>76</v>
      </c>
    </row>
    <row r="701" spans="1:15" x14ac:dyDescent="0.3">
      <c r="A701" s="24">
        <v>786</v>
      </c>
      <c r="C701" s="24">
        <v>786</v>
      </c>
      <c r="D701" s="29">
        <v>210</v>
      </c>
      <c r="E701" s="18">
        <v>78</v>
      </c>
      <c r="F701" s="27">
        <v>93</v>
      </c>
      <c r="M701" s="33" t="s">
        <v>45</v>
      </c>
      <c r="N701" s="36">
        <f>(Table1[[#This Row],[Profit]]/Table1[[#This Row],[Sales]])</f>
        <v>0.44285714285714284</v>
      </c>
      <c r="O701" s="27">
        <v>93</v>
      </c>
    </row>
    <row r="702" spans="1:15" x14ac:dyDescent="0.3">
      <c r="A702" s="23">
        <v>857</v>
      </c>
      <c r="C702" s="23">
        <v>857</v>
      </c>
      <c r="D702" s="28">
        <v>484</v>
      </c>
      <c r="E702" s="17">
        <v>75</v>
      </c>
      <c r="F702" s="26">
        <v>481</v>
      </c>
      <c r="M702" s="32" t="s">
        <v>45</v>
      </c>
      <c r="N702" s="35">
        <f>(Table1[[#This Row],[Profit]]/Table1[[#This Row],[Sales]])</f>
        <v>0.99380165289256195</v>
      </c>
      <c r="O702" s="26">
        <v>481</v>
      </c>
    </row>
    <row r="703" spans="1:15" x14ac:dyDescent="0.3">
      <c r="A703" s="24">
        <v>607</v>
      </c>
      <c r="C703" s="24">
        <v>607</v>
      </c>
      <c r="D703" s="29">
        <v>664</v>
      </c>
      <c r="E703" s="18">
        <v>249</v>
      </c>
      <c r="F703" s="27">
        <v>350</v>
      </c>
      <c r="M703" s="33" t="s">
        <v>45</v>
      </c>
      <c r="N703" s="36">
        <f>(Table1[[#This Row],[Profit]]/Table1[[#This Row],[Sales]])</f>
        <v>0.52710843373493976</v>
      </c>
      <c r="O703" s="27">
        <v>350</v>
      </c>
    </row>
    <row r="704" spans="1:15" x14ac:dyDescent="0.3">
      <c r="A704" s="23">
        <v>813</v>
      </c>
      <c r="C704" s="23">
        <v>813</v>
      </c>
      <c r="D704" s="28">
        <v>239</v>
      </c>
      <c r="E704" s="17">
        <v>94</v>
      </c>
      <c r="F704" s="26">
        <v>22</v>
      </c>
      <c r="M704" s="32" t="s">
        <v>46</v>
      </c>
      <c r="N704" s="35">
        <f>(Table1[[#This Row],[Profit]]/Table1[[#This Row],[Sales]])</f>
        <v>9.2050209205020925E-2</v>
      </c>
      <c r="O704" s="26">
        <v>22</v>
      </c>
    </row>
    <row r="705" spans="1:15" x14ac:dyDescent="0.3">
      <c r="A705" s="24">
        <v>914</v>
      </c>
      <c r="C705" s="24">
        <v>914</v>
      </c>
      <c r="D705" s="29">
        <v>65</v>
      </c>
      <c r="E705" s="18">
        <v>121</v>
      </c>
      <c r="F705" s="27">
        <v>-300</v>
      </c>
      <c r="M705" s="33" t="s">
        <v>46</v>
      </c>
      <c r="N705" s="36">
        <f>(Table1[[#This Row],[Profit]]/Table1[[#This Row],[Sales]])</f>
        <v>-4.615384615384615</v>
      </c>
      <c r="O705" s="27">
        <v>-300</v>
      </c>
    </row>
    <row r="706" spans="1:15" x14ac:dyDescent="0.3">
      <c r="A706" s="23">
        <v>617</v>
      </c>
      <c r="C706" s="23">
        <v>617</v>
      </c>
      <c r="D706" s="28">
        <v>387</v>
      </c>
      <c r="E706" s="17">
        <v>181</v>
      </c>
      <c r="F706" s="26">
        <v>160</v>
      </c>
      <c r="M706" s="32" t="s">
        <v>59</v>
      </c>
      <c r="N706" s="35">
        <f>(Table1[[#This Row],[Profit]]/Table1[[#This Row],[Sales]])</f>
        <v>0.41343669250645992</v>
      </c>
      <c r="O706" s="26">
        <v>160</v>
      </c>
    </row>
    <row r="707" spans="1:15" x14ac:dyDescent="0.3">
      <c r="A707" s="24">
        <v>917</v>
      </c>
      <c r="C707" s="24">
        <v>917</v>
      </c>
      <c r="D707" s="29">
        <v>719</v>
      </c>
      <c r="E707" s="18">
        <v>211</v>
      </c>
      <c r="F707" s="27">
        <v>565</v>
      </c>
      <c r="M707" s="33" t="s">
        <v>59</v>
      </c>
      <c r="N707" s="36">
        <f>(Table1[[#This Row],[Profit]]/Table1[[#This Row],[Sales]])</f>
        <v>0.78581363004172466</v>
      </c>
      <c r="O707" s="27">
        <v>565</v>
      </c>
    </row>
    <row r="708" spans="1:15" x14ac:dyDescent="0.3">
      <c r="A708" s="23">
        <v>727</v>
      </c>
      <c r="C708" s="23">
        <v>727</v>
      </c>
      <c r="D708" s="28">
        <v>55</v>
      </c>
      <c r="E708" s="17">
        <v>22</v>
      </c>
      <c r="F708" s="26">
        <v>16</v>
      </c>
      <c r="M708" s="32" t="s">
        <v>50</v>
      </c>
      <c r="N708" s="35">
        <f>(Table1[[#This Row],[Profit]]/Table1[[#This Row],[Sales]])</f>
        <v>0.29090909090909089</v>
      </c>
      <c r="O708" s="26">
        <v>16</v>
      </c>
    </row>
    <row r="709" spans="1:15" x14ac:dyDescent="0.3">
      <c r="A709" s="24">
        <v>585</v>
      </c>
      <c r="C709" s="24">
        <v>585</v>
      </c>
      <c r="D709" s="29">
        <v>614</v>
      </c>
      <c r="E709" s="18">
        <v>245</v>
      </c>
      <c r="F709" s="27">
        <v>303</v>
      </c>
      <c r="M709" s="33" t="s">
        <v>20</v>
      </c>
      <c r="N709" s="36">
        <f>(Table1[[#This Row],[Profit]]/Table1[[#This Row],[Sales]])</f>
        <v>0.49348534201954397</v>
      </c>
      <c r="O709" s="27">
        <v>303</v>
      </c>
    </row>
    <row r="710" spans="1:15" x14ac:dyDescent="0.3">
      <c r="A710" s="23">
        <v>518</v>
      </c>
      <c r="C710" s="23">
        <v>518</v>
      </c>
      <c r="D710" s="28">
        <v>171</v>
      </c>
      <c r="E710" s="17">
        <v>225</v>
      </c>
      <c r="F710" s="26">
        <v>-232</v>
      </c>
      <c r="M710" s="32" t="s">
        <v>22</v>
      </c>
      <c r="N710" s="35">
        <f>(Table1[[#This Row],[Profit]]/Table1[[#This Row],[Sales]])</f>
        <v>-1.3567251461988303</v>
      </c>
      <c r="O710" s="26">
        <v>-232</v>
      </c>
    </row>
    <row r="711" spans="1:15" x14ac:dyDescent="0.3">
      <c r="A711" s="24">
        <v>516</v>
      </c>
      <c r="C711" s="24">
        <v>516</v>
      </c>
      <c r="D711" s="29">
        <v>211</v>
      </c>
      <c r="E711" s="18">
        <v>81</v>
      </c>
      <c r="F711" s="27">
        <v>125</v>
      </c>
      <c r="M711" s="33" t="s">
        <v>27</v>
      </c>
      <c r="N711" s="36">
        <f>(Table1[[#This Row],[Profit]]/Table1[[#This Row],[Sales]])</f>
        <v>0.59241706161137442</v>
      </c>
      <c r="O711" s="27">
        <v>125</v>
      </c>
    </row>
    <row r="712" spans="1:15" x14ac:dyDescent="0.3">
      <c r="A712" s="23">
        <v>914</v>
      </c>
      <c r="C712" s="23">
        <v>914</v>
      </c>
      <c r="D712" s="28">
        <v>309</v>
      </c>
      <c r="E712" s="17">
        <v>118</v>
      </c>
      <c r="F712" s="26">
        <v>188</v>
      </c>
      <c r="M712" s="32" t="s">
        <v>54</v>
      </c>
      <c r="N712" s="35">
        <f>(Table1[[#This Row],[Profit]]/Table1[[#This Row],[Sales]])</f>
        <v>0.60841423948220064</v>
      </c>
      <c r="O712" s="26">
        <v>188</v>
      </c>
    </row>
    <row r="713" spans="1:15" x14ac:dyDescent="0.3">
      <c r="A713" s="24">
        <v>727</v>
      </c>
      <c r="C713" s="24">
        <v>727</v>
      </c>
      <c r="D713" s="29">
        <v>341</v>
      </c>
      <c r="E713" s="18">
        <v>134</v>
      </c>
      <c r="F713" s="27">
        <v>181</v>
      </c>
      <c r="M713" s="33" t="s">
        <v>39</v>
      </c>
      <c r="N713" s="36">
        <f>(Table1[[#This Row],[Profit]]/Table1[[#This Row],[Sales]])</f>
        <v>0.53079178885630496</v>
      </c>
      <c r="O713" s="27">
        <v>181</v>
      </c>
    </row>
    <row r="714" spans="1:15" x14ac:dyDescent="0.3">
      <c r="A714" s="23">
        <v>386</v>
      </c>
      <c r="C714" s="23">
        <v>386</v>
      </c>
      <c r="D714" s="28">
        <v>208</v>
      </c>
      <c r="E714" s="17">
        <v>83</v>
      </c>
      <c r="F714" s="26">
        <v>86</v>
      </c>
      <c r="M714" s="32" t="s">
        <v>35</v>
      </c>
      <c r="N714" s="35">
        <f>(Table1[[#This Row],[Profit]]/Table1[[#This Row],[Sales]])</f>
        <v>0.41346153846153844</v>
      </c>
      <c r="O714" s="26">
        <v>86</v>
      </c>
    </row>
    <row r="715" spans="1:15" x14ac:dyDescent="0.3">
      <c r="A715" s="24">
        <v>407</v>
      </c>
      <c r="C715" s="24">
        <v>407</v>
      </c>
      <c r="D715" s="29">
        <v>236</v>
      </c>
      <c r="E715" s="18">
        <v>88</v>
      </c>
      <c r="F715" s="27">
        <v>108</v>
      </c>
      <c r="M715" s="33" t="s">
        <v>45</v>
      </c>
      <c r="N715" s="36">
        <f>(Table1[[#This Row],[Profit]]/Table1[[#This Row],[Sales]])</f>
        <v>0.4576271186440678</v>
      </c>
      <c r="O715" s="27">
        <v>108</v>
      </c>
    </row>
    <row r="716" spans="1:15" x14ac:dyDescent="0.3">
      <c r="A716" s="23">
        <v>351</v>
      </c>
      <c r="C716" s="23">
        <v>351</v>
      </c>
      <c r="D716" s="28">
        <v>543</v>
      </c>
      <c r="E716" s="17">
        <v>67</v>
      </c>
      <c r="F716" s="26">
        <v>579</v>
      </c>
      <c r="M716" s="32" t="s">
        <v>45</v>
      </c>
      <c r="N716" s="35">
        <f>(Table1[[#This Row],[Profit]]/Table1[[#This Row],[Sales]])</f>
        <v>1.0662983425414365</v>
      </c>
      <c r="O716" s="26">
        <v>579</v>
      </c>
    </row>
    <row r="717" spans="1:15" x14ac:dyDescent="0.3">
      <c r="A717" s="24">
        <v>315</v>
      </c>
      <c r="C717" s="24">
        <v>315</v>
      </c>
      <c r="D717" s="29">
        <v>745</v>
      </c>
      <c r="E717" s="18">
        <v>279</v>
      </c>
      <c r="F717" s="27">
        <v>402</v>
      </c>
      <c r="M717" s="33" t="s">
        <v>45</v>
      </c>
      <c r="N717" s="36">
        <f>(Table1[[#This Row],[Profit]]/Table1[[#This Row],[Sales]])</f>
        <v>0.53959731543624156</v>
      </c>
      <c r="O717" s="27">
        <v>402</v>
      </c>
    </row>
    <row r="718" spans="1:15" x14ac:dyDescent="0.3">
      <c r="A718" s="23">
        <v>305</v>
      </c>
      <c r="C718" s="23">
        <v>305</v>
      </c>
      <c r="D718" s="28">
        <v>266</v>
      </c>
      <c r="E718" s="17">
        <v>105</v>
      </c>
      <c r="F718" s="26">
        <v>31</v>
      </c>
      <c r="M718" s="32" t="s">
        <v>46</v>
      </c>
      <c r="N718" s="35">
        <f>(Table1[[#This Row],[Profit]]/Table1[[#This Row],[Sales]])</f>
        <v>0.11654135338345864</v>
      </c>
      <c r="O718" s="26">
        <v>31</v>
      </c>
    </row>
    <row r="719" spans="1:15" x14ac:dyDescent="0.3">
      <c r="A719" s="24">
        <v>845</v>
      </c>
      <c r="C719" s="24">
        <v>845</v>
      </c>
      <c r="D719" s="29">
        <v>70</v>
      </c>
      <c r="E719" s="18">
        <v>135</v>
      </c>
      <c r="F719" s="27">
        <v>-332</v>
      </c>
      <c r="M719" s="33" t="s">
        <v>46</v>
      </c>
      <c r="N719" s="36">
        <f>(Table1[[#This Row],[Profit]]/Table1[[#This Row],[Sales]])</f>
        <v>-4.7428571428571429</v>
      </c>
      <c r="O719" s="27">
        <v>-332</v>
      </c>
    </row>
    <row r="720" spans="1:15" x14ac:dyDescent="0.3">
      <c r="A720" s="23">
        <v>857</v>
      </c>
      <c r="C720" s="23">
        <v>857</v>
      </c>
      <c r="D720" s="28">
        <v>326</v>
      </c>
      <c r="E720" s="17">
        <v>153</v>
      </c>
      <c r="F720" s="26">
        <v>129</v>
      </c>
      <c r="M720" s="32" t="s">
        <v>59</v>
      </c>
      <c r="N720" s="35">
        <f>(Table1[[#This Row],[Profit]]/Table1[[#This Row],[Sales]])</f>
        <v>0.39570552147239263</v>
      </c>
      <c r="O720" s="26">
        <v>129</v>
      </c>
    </row>
    <row r="721" spans="1:15" x14ac:dyDescent="0.3">
      <c r="A721" s="24">
        <v>518</v>
      </c>
      <c r="C721" s="24">
        <v>518</v>
      </c>
      <c r="D721" s="29">
        <v>700</v>
      </c>
      <c r="E721" s="18">
        <v>250</v>
      </c>
      <c r="F721" s="27">
        <v>463</v>
      </c>
      <c r="M721" s="33" t="s">
        <v>59</v>
      </c>
      <c r="N721" s="36">
        <f>(Table1[[#This Row],[Profit]]/Table1[[#This Row],[Sales]])</f>
        <v>0.66142857142857148</v>
      </c>
      <c r="O721" s="27">
        <v>463</v>
      </c>
    </row>
    <row r="722" spans="1:15" x14ac:dyDescent="0.3">
      <c r="A722" s="23">
        <v>631</v>
      </c>
      <c r="C722" s="23">
        <v>631</v>
      </c>
      <c r="D722" s="28">
        <v>796</v>
      </c>
      <c r="E722" s="17">
        <v>294</v>
      </c>
      <c r="F722" s="26">
        <v>459</v>
      </c>
      <c r="M722" s="32" t="s">
        <v>20</v>
      </c>
      <c r="N722" s="35">
        <f>(Table1[[#This Row],[Profit]]/Table1[[#This Row],[Sales]])</f>
        <v>0.5766331658291457</v>
      </c>
      <c r="O722" s="26">
        <v>459</v>
      </c>
    </row>
    <row r="723" spans="1:15" x14ac:dyDescent="0.3">
      <c r="A723" s="24">
        <v>716</v>
      </c>
      <c r="C723" s="24">
        <v>716</v>
      </c>
      <c r="D723" s="29">
        <v>158</v>
      </c>
      <c r="E723" s="18">
        <v>241</v>
      </c>
      <c r="F723" s="27">
        <v>-280</v>
      </c>
      <c r="M723" s="33" t="s">
        <v>22</v>
      </c>
      <c r="N723" s="36">
        <f>(Table1[[#This Row],[Profit]]/Table1[[#This Row],[Sales]])</f>
        <v>-1.7721518987341771</v>
      </c>
      <c r="O723" s="27">
        <v>-280</v>
      </c>
    </row>
    <row r="724" spans="1:15" x14ac:dyDescent="0.3">
      <c r="A724" s="23">
        <v>718</v>
      </c>
      <c r="C724" s="23">
        <v>718</v>
      </c>
      <c r="D724" s="28">
        <v>224</v>
      </c>
      <c r="E724" s="17">
        <v>86</v>
      </c>
      <c r="F724" s="26">
        <v>132</v>
      </c>
      <c r="M724" s="32" t="s">
        <v>27</v>
      </c>
      <c r="N724" s="35">
        <f>(Table1[[#This Row],[Profit]]/Table1[[#This Row],[Sales]])</f>
        <v>0.5892857142857143</v>
      </c>
      <c r="O724" s="26">
        <v>132</v>
      </c>
    </row>
    <row r="725" spans="1:15" x14ac:dyDescent="0.3">
      <c r="A725" s="24">
        <v>518</v>
      </c>
      <c r="C725" s="24">
        <v>518</v>
      </c>
      <c r="D725" s="29">
        <v>322</v>
      </c>
      <c r="E725" s="18">
        <v>123</v>
      </c>
      <c r="F725" s="27">
        <v>197</v>
      </c>
      <c r="M725" s="33" t="s">
        <v>54</v>
      </c>
      <c r="N725" s="36">
        <f>(Table1[[#This Row],[Profit]]/Table1[[#This Row],[Sales]])</f>
        <v>0.61180124223602483</v>
      </c>
      <c r="O725" s="27">
        <v>197</v>
      </c>
    </row>
    <row r="726" spans="1:15" x14ac:dyDescent="0.3">
      <c r="A726" s="23">
        <v>719</v>
      </c>
      <c r="C726" s="23">
        <v>719</v>
      </c>
      <c r="D726" s="28">
        <v>265</v>
      </c>
      <c r="E726" s="17">
        <v>108</v>
      </c>
      <c r="F726" s="26">
        <v>116</v>
      </c>
      <c r="M726" s="32" t="s">
        <v>39</v>
      </c>
      <c r="N726" s="35">
        <f>(Table1[[#This Row],[Profit]]/Table1[[#This Row],[Sales]])</f>
        <v>0.43773584905660379</v>
      </c>
      <c r="O726" s="26">
        <v>116</v>
      </c>
    </row>
    <row r="727" spans="1:15" x14ac:dyDescent="0.3">
      <c r="A727" s="24">
        <v>815</v>
      </c>
      <c r="C727" s="24">
        <v>815</v>
      </c>
      <c r="D727" s="29">
        <v>298</v>
      </c>
      <c r="E727" s="18">
        <v>122</v>
      </c>
      <c r="F727" s="27">
        <v>115</v>
      </c>
      <c r="M727" s="33" t="s">
        <v>39</v>
      </c>
      <c r="N727" s="36">
        <f>(Table1[[#This Row],[Profit]]/Table1[[#This Row],[Sales]])</f>
        <v>0.38590604026845637</v>
      </c>
      <c r="O727" s="27">
        <v>115</v>
      </c>
    </row>
    <row r="728" spans="1:15" x14ac:dyDescent="0.3">
      <c r="A728" s="23">
        <v>303</v>
      </c>
      <c r="C728" s="23">
        <v>303</v>
      </c>
      <c r="D728" s="28">
        <v>182</v>
      </c>
      <c r="E728" s="17">
        <v>72</v>
      </c>
      <c r="F728" s="26">
        <v>56</v>
      </c>
      <c r="M728" s="32" t="s">
        <v>35</v>
      </c>
      <c r="N728" s="35">
        <f>(Table1[[#This Row],[Profit]]/Table1[[#This Row],[Sales]])</f>
        <v>0.30769230769230771</v>
      </c>
      <c r="O728" s="26">
        <v>56</v>
      </c>
    </row>
    <row r="729" spans="1:15" x14ac:dyDescent="0.3">
      <c r="A729" s="24">
        <v>312</v>
      </c>
      <c r="C729" s="24">
        <v>312</v>
      </c>
      <c r="D729" s="29">
        <v>478</v>
      </c>
      <c r="E729" s="18">
        <v>239</v>
      </c>
      <c r="F729" s="27">
        <v>149</v>
      </c>
      <c r="M729" s="33" t="s">
        <v>35</v>
      </c>
      <c r="N729" s="36">
        <f>(Table1[[#This Row],[Profit]]/Table1[[#This Row],[Sales]])</f>
        <v>0.31171548117154813</v>
      </c>
      <c r="O729" s="27">
        <v>149</v>
      </c>
    </row>
    <row r="730" spans="1:15" x14ac:dyDescent="0.3">
      <c r="A730" s="23">
        <v>614</v>
      </c>
      <c r="C730" s="23">
        <v>614</v>
      </c>
      <c r="D730" s="28">
        <v>120</v>
      </c>
      <c r="E730" s="17">
        <v>54</v>
      </c>
      <c r="F730" s="26">
        <v>12</v>
      </c>
      <c r="M730" s="32" t="s">
        <v>35</v>
      </c>
      <c r="N730" s="35">
        <f>(Table1[[#This Row],[Profit]]/Table1[[#This Row],[Sales]])</f>
        <v>0.1</v>
      </c>
      <c r="O730" s="26">
        <v>12</v>
      </c>
    </row>
    <row r="731" spans="1:15" x14ac:dyDescent="0.3">
      <c r="A731" s="24">
        <v>970</v>
      </c>
      <c r="C731" s="24">
        <v>970</v>
      </c>
      <c r="D731" s="29">
        <v>302</v>
      </c>
      <c r="E731" s="18">
        <v>123</v>
      </c>
      <c r="F731" s="27">
        <v>133</v>
      </c>
      <c r="M731" s="33" t="s">
        <v>43</v>
      </c>
      <c r="N731" s="36">
        <f>(Table1[[#This Row],[Profit]]/Table1[[#This Row],[Sales]])</f>
        <v>0.44039735099337746</v>
      </c>
      <c r="O731" s="27">
        <v>133</v>
      </c>
    </row>
    <row r="732" spans="1:15" x14ac:dyDescent="0.3">
      <c r="A732" s="23">
        <v>815</v>
      </c>
      <c r="C732" s="23">
        <v>815</v>
      </c>
      <c r="D732" s="28">
        <v>367</v>
      </c>
      <c r="E732" s="17">
        <v>154</v>
      </c>
      <c r="F732" s="26">
        <v>120</v>
      </c>
      <c r="M732" s="32" t="s">
        <v>45</v>
      </c>
      <c r="N732" s="35">
        <f>(Table1[[#This Row],[Profit]]/Table1[[#This Row],[Sales]])</f>
        <v>0.32697547683923706</v>
      </c>
      <c r="O732" s="26">
        <v>120</v>
      </c>
    </row>
    <row r="733" spans="1:15" x14ac:dyDescent="0.3">
      <c r="A733" s="24">
        <v>303</v>
      </c>
      <c r="C733" s="24">
        <v>303</v>
      </c>
      <c r="D733" s="29">
        <v>187</v>
      </c>
      <c r="E733" s="18">
        <v>76</v>
      </c>
      <c r="F733" s="27">
        <v>79</v>
      </c>
      <c r="M733" s="33" t="s">
        <v>46</v>
      </c>
      <c r="N733" s="36">
        <f>(Table1[[#This Row],[Profit]]/Table1[[#This Row],[Sales]])</f>
        <v>0.42245989304812837</v>
      </c>
      <c r="O733" s="27">
        <v>79</v>
      </c>
    </row>
    <row r="734" spans="1:15" x14ac:dyDescent="0.3">
      <c r="A734" s="23">
        <v>815</v>
      </c>
      <c r="C734" s="23">
        <v>815</v>
      </c>
      <c r="D734" s="28">
        <v>598</v>
      </c>
      <c r="E734" s="17">
        <v>257</v>
      </c>
      <c r="F734" s="26">
        <v>224</v>
      </c>
      <c r="M734" s="32" t="s">
        <v>46</v>
      </c>
      <c r="N734" s="35">
        <f>(Table1[[#This Row],[Profit]]/Table1[[#This Row],[Sales]])</f>
        <v>0.37458193979933108</v>
      </c>
      <c r="O734" s="26">
        <v>224</v>
      </c>
    </row>
    <row r="735" spans="1:15" x14ac:dyDescent="0.3">
      <c r="A735" s="24">
        <v>567</v>
      </c>
      <c r="C735" s="24">
        <v>567</v>
      </c>
      <c r="D735" s="29">
        <v>322</v>
      </c>
      <c r="E735" s="18">
        <v>161</v>
      </c>
      <c r="F735" s="27">
        <v>92</v>
      </c>
      <c r="M735" s="33" t="s">
        <v>46</v>
      </c>
      <c r="N735" s="36">
        <f>(Table1[[#This Row],[Profit]]/Table1[[#This Row],[Sales]])</f>
        <v>0.2857142857142857</v>
      </c>
      <c r="O735" s="27">
        <v>92</v>
      </c>
    </row>
    <row r="736" spans="1:15" x14ac:dyDescent="0.3">
      <c r="A736" s="23">
        <v>719</v>
      </c>
      <c r="C736" s="23">
        <v>719</v>
      </c>
      <c r="D736" s="28">
        <v>322</v>
      </c>
      <c r="E736" s="17">
        <v>161</v>
      </c>
      <c r="F736" s="26">
        <v>92</v>
      </c>
      <c r="M736" s="32" t="s">
        <v>50</v>
      </c>
      <c r="N736" s="35">
        <f>(Table1[[#This Row],[Profit]]/Table1[[#This Row],[Sales]])</f>
        <v>0.2857142857142857</v>
      </c>
      <c r="O736" s="26">
        <v>92</v>
      </c>
    </row>
    <row r="737" spans="1:15" x14ac:dyDescent="0.3">
      <c r="A737" s="24">
        <v>708</v>
      </c>
      <c r="C737" s="24">
        <v>708</v>
      </c>
      <c r="D737" s="29">
        <v>302</v>
      </c>
      <c r="E737" s="18">
        <v>123</v>
      </c>
      <c r="F737" s="27">
        <v>133</v>
      </c>
      <c r="M737" s="33" t="s">
        <v>50</v>
      </c>
      <c r="N737" s="36">
        <f>(Table1[[#This Row],[Profit]]/Table1[[#This Row],[Sales]])</f>
        <v>0.44039735099337746</v>
      </c>
      <c r="O737" s="27">
        <v>133</v>
      </c>
    </row>
    <row r="738" spans="1:15" x14ac:dyDescent="0.3">
      <c r="A738" s="23">
        <v>815</v>
      </c>
      <c r="C738" s="23">
        <v>815</v>
      </c>
      <c r="D738" s="28">
        <v>265</v>
      </c>
      <c r="E738" s="17">
        <v>108</v>
      </c>
      <c r="F738" s="26">
        <v>116</v>
      </c>
      <c r="M738" s="32" t="s">
        <v>22</v>
      </c>
      <c r="N738" s="35">
        <f>(Table1[[#This Row],[Profit]]/Table1[[#This Row],[Sales]])</f>
        <v>0.43773584905660379</v>
      </c>
      <c r="O738" s="26">
        <v>116</v>
      </c>
    </row>
    <row r="739" spans="1:15" x14ac:dyDescent="0.3">
      <c r="A739" s="24">
        <v>234</v>
      </c>
      <c r="C739" s="24">
        <v>234</v>
      </c>
      <c r="D739" s="29">
        <v>205</v>
      </c>
      <c r="E739" s="18">
        <v>82</v>
      </c>
      <c r="F739" s="27">
        <v>65</v>
      </c>
      <c r="M739" s="33" t="s">
        <v>27</v>
      </c>
      <c r="N739" s="36">
        <f>(Table1[[#This Row],[Profit]]/Table1[[#This Row],[Sales]])</f>
        <v>0.31707317073170732</v>
      </c>
      <c r="O739" s="27">
        <v>65</v>
      </c>
    </row>
    <row r="740" spans="1:15" x14ac:dyDescent="0.3">
      <c r="A740" s="23">
        <v>614</v>
      </c>
      <c r="C740" s="23">
        <v>614</v>
      </c>
      <c r="D740" s="28">
        <v>218</v>
      </c>
      <c r="E740" s="17">
        <v>91</v>
      </c>
      <c r="F740" s="26">
        <v>76</v>
      </c>
      <c r="M740" s="32" t="s">
        <v>54</v>
      </c>
      <c r="N740" s="35">
        <f>(Table1[[#This Row],[Profit]]/Table1[[#This Row],[Sales]])</f>
        <v>0.34862385321100919</v>
      </c>
      <c r="O740" s="26">
        <v>76</v>
      </c>
    </row>
    <row r="741" spans="1:15" x14ac:dyDescent="0.3">
      <c r="A741" s="24">
        <v>720</v>
      </c>
      <c r="C741" s="24">
        <v>720</v>
      </c>
      <c r="D741" s="29">
        <v>205</v>
      </c>
      <c r="E741" s="18">
        <v>90</v>
      </c>
      <c r="F741" s="27">
        <v>74</v>
      </c>
      <c r="M741" s="33" t="s">
        <v>30</v>
      </c>
      <c r="N741" s="36">
        <f>(Table1[[#This Row],[Profit]]/Table1[[#This Row],[Sales]])</f>
        <v>0.36097560975609755</v>
      </c>
      <c r="O741" s="27">
        <v>74</v>
      </c>
    </row>
    <row r="742" spans="1:15" x14ac:dyDescent="0.3">
      <c r="A742" s="23">
        <v>641</v>
      </c>
      <c r="C742" s="23">
        <v>641</v>
      </c>
      <c r="D742" s="28">
        <v>23</v>
      </c>
      <c r="E742" s="17">
        <v>10</v>
      </c>
      <c r="F742" s="26">
        <v>-2</v>
      </c>
      <c r="M742" s="32" t="s">
        <v>39</v>
      </c>
      <c r="N742" s="35">
        <f>(Table1[[#This Row],[Profit]]/Table1[[#This Row],[Sales]])</f>
        <v>-8.6956521739130432E-2</v>
      </c>
      <c r="O742" s="26">
        <v>-2</v>
      </c>
    </row>
    <row r="743" spans="1:15" x14ac:dyDescent="0.3">
      <c r="A743" s="24">
        <v>715</v>
      </c>
      <c r="C743" s="24">
        <v>715</v>
      </c>
      <c r="D743" s="29">
        <v>202</v>
      </c>
      <c r="E743" s="18">
        <v>86</v>
      </c>
      <c r="F743" s="27">
        <v>61</v>
      </c>
      <c r="M743" s="33" t="s">
        <v>39</v>
      </c>
      <c r="N743" s="36">
        <f>(Table1[[#This Row],[Profit]]/Table1[[#This Row],[Sales]])</f>
        <v>0.30198019801980197</v>
      </c>
      <c r="O743" s="27">
        <v>61</v>
      </c>
    </row>
    <row r="744" spans="1:15" x14ac:dyDescent="0.3">
      <c r="A744" s="23">
        <v>816</v>
      </c>
      <c r="C744" s="23">
        <v>816</v>
      </c>
      <c r="D744" s="28">
        <v>177</v>
      </c>
      <c r="E744" s="17">
        <v>79</v>
      </c>
      <c r="F744" s="26">
        <v>35</v>
      </c>
      <c r="M744" s="32" t="s">
        <v>45</v>
      </c>
      <c r="N744" s="35">
        <f>(Table1[[#This Row],[Profit]]/Table1[[#This Row],[Sales]])</f>
        <v>0.19774011299435029</v>
      </c>
      <c r="O744" s="26">
        <v>35</v>
      </c>
    </row>
    <row r="745" spans="1:15" x14ac:dyDescent="0.3">
      <c r="A745" s="24">
        <v>715</v>
      </c>
      <c r="C745" s="24">
        <v>715</v>
      </c>
      <c r="D745" s="29">
        <v>230</v>
      </c>
      <c r="E745" s="18">
        <v>96</v>
      </c>
      <c r="F745" s="27">
        <v>18</v>
      </c>
      <c r="M745" s="33" t="s">
        <v>45</v>
      </c>
      <c r="N745" s="36">
        <f>(Table1[[#This Row],[Profit]]/Table1[[#This Row],[Sales]])</f>
        <v>7.8260869565217397E-2</v>
      </c>
      <c r="O745" s="27">
        <v>18</v>
      </c>
    </row>
    <row r="746" spans="1:15" x14ac:dyDescent="0.3">
      <c r="A746" s="23">
        <v>314</v>
      </c>
      <c r="C746" s="23">
        <v>314</v>
      </c>
      <c r="D746" s="28">
        <v>99</v>
      </c>
      <c r="E746" s="17">
        <v>40</v>
      </c>
      <c r="F746" s="26">
        <v>36</v>
      </c>
      <c r="M746" s="32" t="s">
        <v>46</v>
      </c>
      <c r="N746" s="35">
        <f>(Table1[[#This Row],[Profit]]/Table1[[#This Row],[Sales]])</f>
        <v>0.36363636363636365</v>
      </c>
      <c r="O746" s="26">
        <v>36</v>
      </c>
    </row>
    <row r="747" spans="1:15" x14ac:dyDescent="0.3">
      <c r="A747" s="24">
        <v>608</v>
      </c>
      <c r="C747" s="24">
        <v>608</v>
      </c>
      <c r="D747" s="29">
        <v>174</v>
      </c>
      <c r="E747" s="18">
        <v>80</v>
      </c>
      <c r="F747" s="27">
        <v>48</v>
      </c>
      <c r="M747" s="33" t="s">
        <v>46</v>
      </c>
      <c r="N747" s="36">
        <f>(Table1[[#This Row],[Profit]]/Table1[[#This Row],[Sales]])</f>
        <v>0.27586206896551724</v>
      </c>
      <c r="O747" s="27">
        <v>48</v>
      </c>
    </row>
    <row r="748" spans="1:15" x14ac:dyDescent="0.3">
      <c r="A748" s="23">
        <v>712</v>
      </c>
      <c r="C748" s="23">
        <v>712</v>
      </c>
      <c r="D748" s="28">
        <v>598</v>
      </c>
      <c r="E748" s="17">
        <v>257</v>
      </c>
      <c r="F748" s="26">
        <v>224</v>
      </c>
      <c r="M748" s="32" t="s">
        <v>50</v>
      </c>
      <c r="N748" s="35">
        <f>(Table1[[#This Row],[Profit]]/Table1[[#This Row],[Sales]])</f>
        <v>0.37458193979933108</v>
      </c>
      <c r="O748" s="26">
        <v>224</v>
      </c>
    </row>
    <row r="749" spans="1:15" x14ac:dyDescent="0.3">
      <c r="A749" s="24">
        <v>641</v>
      </c>
      <c r="C749" s="24">
        <v>641</v>
      </c>
      <c r="D749" s="29">
        <v>298</v>
      </c>
      <c r="E749" s="18">
        <v>122</v>
      </c>
      <c r="F749" s="27">
        <v>114</v>
      </c>
      <c r="M749" s="33" t="s">
        <v>20</v>
      </c>
      <c r="N749" s="36">
        <f>(Table1[[#This Row],[Profit]]/Table1[[#This Row],[Sales]])</f>
        <v>0.3825503355704698</v>
      </c>
      <c r="O749" s="27">
        <v>114</v>
      </c>
    </row>
    <row r="750" spans="1:15" x14ac:dyDescent="0.3">
      <c r="A750" s="23">
        <v>573</v>
      </c>
      <c r="C750" s="23">
        <v>573</v>
      </c>
      <c r="D750" s="28">
        <v>109</v>
      </c>
      <c r="E750" s="17">
        <v>86</v>
      </c>
      <c r="F750" s="26">
        <v>-26</v>
      </c>
      <c r="M750" s="32" t="s">
        <v>20</v>
      </c>
      <c r="N750" s="35">
        <f>(Table1[[#This Row],[Profit]]/Table1[[#This Row],[Sales]])</f>
        <v>-0.23853211009174313</v>
      </c>
      <c r="O750" s="26">
        <v>-26</v>
      </c>
    </row>
    <row r="751" spans="1:15" x14ac:dyDescent="0.3">
      <c r="A751" s="24">
        <v>563</v>
      </c>
      <c r="C751" s="24">
        <v>563</v>
      </c>
      <c r="D751" s="29">
        <v>478</v>
      </c>
      <c r="E751" s="18">
        <v>239</v>
      </c>
      <c r="F751" s="27">
        <v>149</v>
      </c>
      <c r="M751" s="33" t="s">
        <v>27</v>
      </c>
      <c r="N751" s="36">
        <f>(Table1[[#This Row],[Profit]]/Table1[[#This Row],[Sales]])</f>
        <v>0.31171548117154813</v>
      </c>
      <c r="O751" s="27">
        <v>149</v>
      </c>
    </row>
    <row r="752" spans="1:15" x14ac:dyDescent="0.3">
      <c r="A752" s="23">
        <v>563</v>
      </c>
      <c r="C752" s="23">
        <v>563</v>
      </c>
      <c r="D752" s="28">
        <v>567</v>
      </c>
      <c r="E752" s="17">
        <v>255</v>
      </c>
      <c r="F752" s="26">
        <v>183</v>
      </c>
      <c r="M752" s="32" t="s">
        <v>54</v>
      </c>
      <c r="N752" s="35">
        <f>(Table1[[#This Row],[Profit]]/Table1[[#This Row],[Sales]])</f>
        <v>0.32275132275132273</v>
      </c>
      <c r="O752" s="26">
        <v>183</v>
      </c>
    </row>
    <row r="753" spans="1:15" x14ac:dyDescent="0.3">
      <c r="A753" s="24">
        <v>417</v>
      </c>
      <c r="C753" s="24">
        <v>417</v>
      </c>
      <c r="D753" s="29">
        <v>56</v>
      </c>
      <c r="E753" s="18">
        <v>25</v>
      </c>
      <c r="F753" s="27">
        <v>-11</v>
      </c>
      <c r="M753" s="33" t="s">
        <v>54</v>
      </c>
      <c r="N753" s="36">
        <f>(Table1[[#This Row],[Profit]]/Table1[[#This Row],[Sales]])</f>
        <v>-0.19642857142857142</v>
      </c>
      <c r="O753" s="27">
        <v>-11</v>
      </c>
    </row>
    <row r="754" spans="1:15" x14ac:dyDescent="0.3">
      <c r="A754" s="23">
        <v>970</v>
      </c>
      <c r="C754" s="23">
        <v>970</v>
      </c>
      <c r="D754" s="28">
        <v>198</v>
      </c>
      <c r="E754" s="17">
        <v>81</v>
      </c>
      <c r="F754" s="26">
        <v>84</v>
      </c>
      <c r="M754" s="32" t="s">
        <v>39</v>
      </c>
      <c r="N754" s="35">
        <f>(Table1[[#This Row],[Profit]]/Table1[[#This Row],[Sales]])</f>
        <v>0.42424242424242425</v>
      </c>
      <c r="O754" s="26">
        <v>84</v>
      </c>
    </row>
    <row r="755" spans="1:15" x14ac:dyDescent="0.3">
      <c r="A755" s="24">
        <v>815</v>
      </c>
      <c r="C755" s="24">
        <v>815</v>
      </c>
      <c r="D755" s="29">
        <v>278</v>
      </c>
      <c r="E755" s="18">
        <v>113</v>
      </c>
      <c r="F755" s="27">
        <v>106</v>
      </c>
      <c r="M755" s="33" t="s">
        <v>39</v>
      </c>
      <c r="N755" s="36">
        <f>(Table1[[#This Row],[Profit]]/Table1[[#This Row],[Sales]])</f>
        <v>0.38129496402877699</v>
      </c>
      <c r="O755" s="27">
        <v>106</v>
      </c>
    </row>
    <row r="756" spans="1:15" x14ac:dyDescent="0.3">
      <c r="A756" s="23">
        <v>303</v>
      </c>
      <c r="C756" s="23">
        <v>303</v>
      </c>
      <c r="D756" s="28">
        <v>189</v>
      </c>
      <c r="E756" s="17">
        <v>75</v>
      </c>
      <c r="F756" s="26">
        <v>58</v>
      </c>
      <c r="M756" s="32" t="s">
        <v>35</v>
      </c>
      <c r="N756" s="35">
        <f>(Table1[[#This Row],[Profit]]/Table1[[#This Row],[Sales]])</f>
        <v>0.30687830687830686</v>
      </c>
      <c r="O756" s="26">
        <v>58</v>
      </c>
    </row>
    <row r="757" spans="1:15" x14ac:dyDescent="0.3">
      <c r="A757" s="24">
        <v>847</v>
      </c>
      <c r="C757" s="24">
        <v>847</v>
      </c>
      <c r="D757" s="29">
        <v>423</v>
      </c>
      <c r="E757" s="18">
        <v>211</v>
      </c>
      <c r="F757" s="27">
        <v>129</v>
      </c>
      <c r="M757" s="33" t="s">
        <v>35</v>
      </c>
      <c r="N757" s="36">
        <f>(Table1[[#This Row],[Profit]]/Table1[[#This Row],[Sales]])</f>
        <v>0.30496453900709219</v>
      </c>
      <c r="O757" s="27">
        <v>129</v>
      </c>
    </row>
    <row r="758" spans="1:15" x14ac:dyDescent="0.3">
      <c r="A758" s="23">
        <v>970</v>
      </c>
      <c r="C758" s="23">
        <v>970</v>
      </c>
      <c r="D758" s="28">
        <v>290</v>
      </c>
      <c r="E758" s="17">
        <v>118</v>
      </c>
      <c r="F758" s="26">
        <v>128</v>
      </c>
      <c r="M758" s="32" t="s">
        <v>43</v>
      </c>
      <c r="N758" s="35">
        <f>(Table1[[#This Row],[Profit]]/Table1[[#This Row],[Sales]])</f>
        <v>0.44137931034482758</v>
      </c>
      <c r="O758" s="26">
        <v>128</v>
      </c>
    </row>
    <row r="759" spans="1:15" x14ac:dyDescent="0.3">
      <c r="A759" s="24">
        <v>815</v>
      </c>
      <c r="C759" s="24">
        <v>815</v>
      </c>
      <c r="D759" s="29">
        <v>412</v>
      </c>
      <c r="E759" s="18">
        <v>173</v>
      </c>
      <c r="F759" s="27">
        <v>139</v>
      </c>
      <c r="M759" s="33" t="s">
        <v>45</v>
      </c>
      <c r="N759" s="36">
        <f>(Table1[[#This Row],[Profit]]/Table1[[#This Row],[Sales]])</f>
        <v>0.33737864077669905</v>
      </c>
      <c r="O759" s="27">
        <v>139</v>
      </c>
    </row>
    <row r="760" spans="1:15" x14ac:dyDescent="0.3">
      <c r="A760" s="23">
        <v>303</v>
      </c>
      <c r="C760" s="23">
        <v>303</v>
      </c>
      <c r="D760" s="28">
        <v>123</v>
      </c>
      <c r="E760" s="17">
        <v>50</v>
      </c>
      <c r="F760" s="26">
        <v>48</v>
      </c>
      <c r="M760" s="32" t="s">
        <v>46</v>
      </c>
      <c r="N760" s="35">
        <f>(Table1[[#This Row],[Profit]]/Table1[[#This Row],[Sales]])</f>
        <v>0.3902439024390244</v>
      </c>
      <c r="O760" s="26">
        <v>48</v>
      </c>
    </row>
    <row r="761" spans="1:15" x14ac:dyDescent="0.3">
      <c r="A761" s="24">
        <v>224</v>
      </c>
      <c r="C761" s="24">
        <v>224</v>
      </c>
      <c r="D761" s="29">
        <v>532</v>
      </c>
      <c r="E761" s="18">
        <v>228</v>
      </c>
      <c r="F761" s="27">
        <v>196</v>
      </c>
      <c r="M761" s="33" t="s">
        <v>46</v>
      </c>
      <c r="N761" s="36">
        <f>(Table1[[#This Row],[Profit]]/Table1[[#This Row],[Sales]])</f>
        <v>0.36842105263157893</v>
      </c>
      <c r="O761" s="27">
        <v>196</v>
      </c>
    </row>
    <row r="762" spans="1:15" x14ac:dyDescent="0.3">
      <c r="A762" s="23">
        <v>440</v>
      </c>
      <c r="C762" s="23">
        <v>440</v>
      </c>
      <c r="D762" s="28">
        <v>363</v>
      </c>
      <c r="E762" s="17">
        <v>181</v>
      </c>
      <c r="F762" s="26">
        <v>107</v>
      </c>
      <c r="M762" s="32" t="s">
        <v>46</v>
      </c>
      <c r="N762" s="35">
        <f>(Table1[[#This Row],[Profit]]/Table1[[#This Row],[Sales]])</f>
        <v>0.29476584022038566</v>
      </c>
      <c r="O762" s="26">
        <v>107</v>
      </c>
    </row>
    <row r="763" spans="1:15" x14ac:dyDescent="0.3">
      <c r="A763" s="24">
        <v>970</v>
      </c>
      <c r="C763" s="24">
        <v>970</v>
      </c>
      <c r="D763" s="29">
        <v>363</v>
      </c>
      <c r="E763" s="18">
        <v>181</v>
      </c>
      <c r="F763" s="27">
        <v>107</v>
      </c>
      <c r="M763" s="33" t="s">
        <v>50</v>
      </c>
      <c r="N763" s="36">
        <f>(Table1[[#This Row],[Profit]]/Table1[[#This Row],[Sales]])</f>
        <v>0.29476584022038566</v>
      </c>
      <c r="O763" s="27">
        <v>107</v>
      </c>
    </row>
    <row r="764" spans="1:15" x14ac:dyDescent="0.3">
      <c r="A764" s="23">
        <v>312</v>
      </c>
      <c r="C764" s="23">
        <v>312</v>
      </c>
      <c r="D764" s="28">
        <v>290</v>
      </c>
      <c r="E764" s="17">
        <v>118</v>
      </c>
      <c r="F764" s="26">
        <v>127</v>
      </c>
      <c r="M764" s="32" t="s">
        <v>50</v>
      </c>
      <c r="N764" s="35">
        <f>(Table1[[#This Row],[Profit]]/Table1[[#This Row],[Sales]])</f>
        <v>0.43793103448275861</v>
      </c>
      <c r="O764" s="26">
        <v>127</v>
      </c>
    </row>
    <row r="765" spans="1:15" x14ac:dyDescent="0.3">
      <c r="A765" s="24">
        <v>630</v>
      </c>
      <c r="C765" s="24">
        <v>630</v>
      </c>
      <c r="D765" s="29">
        <v>198</v>
      </c>
      <c r="E765" s="18">
        <v>81</v>
      </c>
      <c r="F765" s="27">
        <v>84</v>
      </c>
      <c r="M765" s="33" t="s">
        <v>22</v>
      </c>
      <c r="N765" s="36">
        <f>(Table1[[#This Row],[Profit]]/Table1[[#This Row],[Sales]])</f>
        <v>0.42424242424242425</v>
      </c>
      <c r="O765" s="27">
        <v>84</v>
      </c>
    </row>
    <row r="766" spans="1:15" x14ac:dyDescent="0.3">
      <c r="A766" s="23">
        <v>330</v>
      </c>
      <c r="C766" s="23">
        <v>330</v>
      </c>
      <c r="D766" s="28">
        <v>197</v>
      </c>
      <c r="E766" s="17">
        <v>78</v>
      </c>
      <c r="F766" s="26">
        <v>62</v>
      </c>
      <c r="M766" s="32" t="s">
        <v>27</v>
      </c>
      <c r="N766" s="35">
        <f>(Table1[[#This Row],[Profit]]/Table1[[#This Row],[Sales]])</f>
        <v>0.31472081218274112</v>
      </c>
      <c r="O766" s="26">
        <v>62</v>
      </c>
    </row>
    <row r="767" spans="1:15" x14ac:dyDescent="0.3">
      <c r="A767" s="24">
        <v>630</v>
      </c>
      <c r="C767" s="24">
        <v>630</v>
      </c>
      <c r="D767" s="29">
        <v>189</v>
      </c>
      <c r="E767" s="18">
        <v>75</v>
      </c>
      <c r="F767" s="27">
        <v>59</v>
      </c>
      <c r="M767" s="33" t="s">
        <v>54</v>
      </c>
      <c r="N767" s="36">
        <f>(Table1[[#This Row],[Profit]]/Table1[[#This Row],[Sales]])</f>
        <v>0.31216931216931215</v>
      </c>
      <c r="O767" s="27">
        <v>59</v>
      </c>
    </row>
    <row r="768" spans="1:15" x14ac:dyDescent="0.3">
      <c r="A768" s="23">
        <v>419</v>
      </c>
      <c r="C768" s="23">
        <v>419</v>
      </c>
      <c r="D768" s="28">
        <v>245</v>
      </c>
      <c r="E768" s="17">
        <v>102</v>
      </c>
      <c r="F768" s="26">
        <v>89</v>
      </c>
      <c r="M768" s="32" t="s">
        <v>54</v>
      </c>
      <c r="N768" s="35">
        <f>(Table1[[#This Row],[Profit]]/Table1[[#This Row],[Sales]])</f>
        <v>0.36326530612244901</v>
      </c>
      <c r="O768" s="26">
        <v>89</v>
      </c>
    </row>
    <row r="769" spans="1:15" x14ac:dyDescent="0.3">
      <c r="A769" s="24">
        <v>719</v>
      </c>
      <c r="C769" s="24">
        <v>719</v>
      </c>
      <c r="D769" s="29">
        <v>200</v>
      </c>
      <c r="E769" s="18">
        <v>88</v>
      </c>
      <c r="F769" s="27">
        <v>70</v>
      </c>
      <c r="M769" s="33" t="s">
        <v>30</v>
      </c>
      <c r="N769" s="36">
        <f>(Table1[[#This Row],[Profit]]/Table1[[#This Row],[Sales]])</f>
        <v>0.35</v>
      </c>
      <c r="O769" s="27">
        <v>70</v>
      </c>
    </row>
    <row r="770" spans="1:15" x14ac:dyDescent="0.3">
      <c r="A770" s="23">
        <v>641</v>
      </c>
      <c r="C770" s="23">
        <v>641</v>
      </c>
      <c r="D770" s="28">
        <v>23</v>
      </c>
      <c r="E770" s="17">
        <v>10</v>
      </c>
      <c r="F770" s="26">
        <v>-3</v>
      </c>
      <c r="M770" s="32" t="s">
        <v>39</v>
      </c>
      <c r="N770" s="35">
        <f>(Table1[[#This Row],[Profit]]/Table1[[#This Row],[Sales]])</f>
        <v>-0.13043478260869565</v>
      </c>
      <c r="O770" s="26">
        <v>-3</v>
      </c>
    </row>
    <row r="771" spans="1:15" x14ac:dyDescent="0.3">
      <c r="A771" s="24">
        <v>262</v>
      </c>
      <c r="C771" s="24">
        <v>262</v>
      </c>
      <c r="D771" s="29">
        <v>180</v>
      </c>
      <c r="E771" s="18">
        <v>77</v>
      </c>
      <c r="F771" s="27">
        <v>51</v>
      </c>
      <c r="M771" s="33" t="s">
        <v>39</v>
      </c>
      <c r="N771" s="36">
        <f>(Table1[[#This Row],[Profit]]/Table1[[#This Row],[Sales]])</f>
        <v>0.28333333333333333</v>
      </c>
      <c r="O771" s="27">
        <v>51</v>
      </c>
    </row>
    <row r="772" spans="1:15" x14ac:dyDescent="0.3">
      <c r="A772" s="23">
        <v>563</v>
      </c>
      <c r="C772" s="23">
        <v>563</v>
      </c>
      <c r="D772" s="28">
        <v>39</v>
      </c>
      <c r="E772" s="17">
        <v>15</v>
      </c>
      <c r="F772" s="26">
        <v>8</v>
      </c>
      <c r="M772" s="32" t="s">
        <v>43</v>
      </c>
      <c r="N772" s="35">
        <f>(Table1[[#This Row],[Profit]]/Table1[[#This Row],[Sales]])</f>
        <v>0.20512820512820512</v>
      </c>
      <c r="O772" s="26">
        <v>8</v>
      </c>
    </row>
    <row r="773" spans="1:15" x14ac:dyDescent="0.3">
      <c r="A773" s="24">
        <v>573</v>
      </c>
      <c r="C773" s="24">
        <v>573</v>
      </c>
      <c r="D773" s="29">
        <v>184</v>
      </c>
      <c r="E773" s="18">
        <v>82</v>
      </c>
      <c r="F773" s="27">
        <v>38</v>
      </c>
      <c r="M773" s="33" t="s">
        <v>45</v>
      </c>
      <c r="N773" s="36">
        <f>(Table1[[#This Row],[Profit]]/Table1[[#This Row],[Sales]])</f>
        <v>0.20652173913043478</v>
      </c>
      <c r="O773" s="27">
        <v>38</v>
      </c>
    </row>
    <row r="774" spans="1:15" x14ac:dyDescent="0.3">
      <c r="A774" s="23">
        <v>262</v>
      </c>
      <c r="C774" s="23">
        <v>262</v>
      </c>
      <c r="D774" s="28">
        <v>224</v>
      </c>
      <c r="E774" s="17">
        <v>94</v>
      </c>
      <c r="F774" s="26">
        <v>16</v>
      </c>
      <c r="M774" s="32" t="s">
        <v>45</v>
      </c>
      <c r="N774" s="35">
        <f>(Table1[[#This Row],[Profit]]/Table1[[#This Row],[Sales]])</f>
        <v>7.1428571428571425E-2</v>
      </c>
      <c r="O774" s="26">
        <v>16</v>
      </c>
    </row>
    <row r="775" spans="1:15" x14ac:dyDescent="0.3">
      <c r="A775" s="24">
        <v>314</v>
      </c>
      <c r="C775" s="24">
        <v>314</v>
      </c>
      <c r="D775" s="29">
        <v>132</v>
      </c>
      <c r="E775" s="18">
        <v>54</v>
      </c>
      <c r="F775" s="27">
        <v>51</v>
      </c>
      <c r="M775" s="33" t="s">
        <v>46</v>
      </c>
      <c r="N775" s="36">
        <f>(Table1[[#This Row],[Profit]]/Table1[[#This Row],[Sales]])</f>
        <v>0.38636363636363635</v>
      </c>
      <c r="O775" s="27">
        <v>51</v>
      </c>
    </row>
    <row r="776" spans="1:15" x14ac:dyDescent="0.3">
      <c r="A776" s="23">
        <v>920</v>
      </c>
      <c r="C776" s="23">
        <v>920</v>
      </c>
      <c r="D776" s="28">
        <v>164</v>
      </c>
      <c r="E776" s="17">
        <v>75</v>
      </c>
      <c r="F776" s="26">
        <v>45</v>
      </c>
      <c r="M776" s="32" t="s">
        <v>46</v>
      </c>
      <c r="N776" s="35">
        <f>(Table1[[#This Row],[Profit]]/Table1[[#This Row],[Sales]])</f>
        <v>0.27439024390243905</v>
      </c>
      <c r="O776" s="26">
        <v>45</v>
      </c>
    </row>
    <row r="777" spans="1:15" x14ac:dyDescent="0.3">
      <c r="A777" s="24">
        <v>712</v>
      </c>
      <c r="C777" s="24">
        <v>712</v>
      </c>
      <c r="D777" s="29">
        <v>532</v>
      </c>
      <c r="E777" s="18">
        <v>228</v>
      </c>
      <c r="F777" s="27">
        <v>196</v>
      </c>
      <c r="M777" s="33" t="s">
        <v>50</v>
      </c>
      <c r="N777" s="36">
        <f>(Table1[[#This Row],[Profit]]/Table1[[#This Row],[Sales]])</f>
        <v>0.36842105263157893</v>
      </c>
      <c r="O777" s="27">
        <v>196</v>
      </c>
    </row>
    <row r="778" spans="1:15" x14ac:dyDescent="0.3">
      <c r="A778" s="23">
        <v>712</v>
      </c>
      <c r="C778" s="23">
        <v>712</v>
      </c>
      <c r="D778" s="28">
        <v>278</v>
      </c>
      <c r="E778" s="17">
        <v>113</v>
      </c>
      <c r="F778" s="26">
        <v>107</v>
      </c>
      <c r="M778" s="32" t="s">
        <v>20</v>
      </c>
      <c r="N778" s="35">
        <f>(Table1[[#This Row],[Profit]]/Table1[[#This Row],[Sales]])</f>
        <v>0.38489208633093525</v>
      </c>
      <c r="O778" s="26">
        <v>107</v>
      </c>
    </row>
    <row r="779" spans="1:15" x14ac:dyDescent="0.3">
      <c r="A779" s="24">
        <v>712</v>
      </c>
      <c r="C779" s="24">
        <v>712</v>
      </c>
      <c r="D779" s="29">
        <v>423</v>
      </c>
      <c r="E779" s="18">
        <v>211</v>
      </c>
      <c r="F779" s="27">
        <v>129</v>
      </c>
      <c r="M779" s="33" t="s">
        <v>27</v>
      </c>
      <c r="N779" s="36">
        <f>(Table1[[#This Row],[Profit]]/Table1[[#This Row],[Sales]])</f>
        <v>0.30496453900709219</v>
      </c>
      <c r="O779" s="27">
        <v>129</v>
      </c>
    </row>
    <row r="780" spans="1:15" x14ac:dyDescent="0.3">
      <c r="A780" s="23">
        <v>319</v>
      </c>
      <c r="C780" s="23">
        <v>319</v>
      </c>
      <c r="D780" s="28">
        <v>545</v>
      </c>
      <c r="E780" s="17">
        <v>245</v>
      </c>
      <c r="F780" s="26">
        <v>173</v>
      </c>
      <c r="M780" s="32" t="s">
        <v>54</v>
      </c>
      <c r="N780" s="35">
        <f>(Table1[[#This Row],[Profit]]/Table1[[#This Row],[Sales]])</f>
        <v>0.31743119266055048</v>
      </c>
      <c r="O780" s="26">
        <v>173</v>
      </c>
    </row>
    <row r="781" spans="1:15" x14ac:dyDescent="0.3">
      <c r="A781" s="24">
        <v>720</v>
      </c>
      <c r="C781" s="24">
        <v>720</v>
      </c>
      <c r="D781" s="29">
        <v>210</v>
      </c>
      <c r="E781" s="18">
        <v>86</v>
      </c>
      <c r="F781" s="27">
        <v>88</v>
      </c>
      <c r="M781" s="33" t="s">
        <v>39</v>
      </c>
      <c r="N781" s="36">
        <f>(Table1[[#This Row],[Profit]]/Table1[[#This Row],[Sales]])</f>
        <v>0.41904761904761906</v>
      </c>
      <c r="O781" s="27">
        <v>88</v>
      </c>
    </row>
    <row r="782" spans="1:15" x14ac:dyDescent="0.3">
      <c r="A782" s="23">
        <v>630</v>
      </c>
      <c r="C782" s="23">
        <v>630</v>
      </c>
      <c r="D782" s="28">
        <v>312</v>
      </c>
      <c r="E782" s="17">
        <v>127</v>
      </c>
      <c r="F782" s="26">
        <v>122</v>
      </c>
      <c r="M782" s="32" t="s">
        <v>39</v>
      </c>
      <c r="N782" s="35">
        <f>(Table1[[#This Row],[Profit]]/Table1[[#This Row],[Sales]])</f>
        <v>0.39102564102564102</v>
      </c>
      <c r="O782" s="26">
        <v>122</v>
      </c>
    </row>
    <row r="783" spans="1:15" x14ac:dyDescent="0.3">
      <c r="A783" s="24">
        <v>970</v>
      </c>
      <c r="C783" s="24">
        <v>970</v>
      </c>
      <c r="D783" s="29">
        <v>168</v>
      </c>
      <c r="E783" s="18">
        <v>67</v>
      </c>
      <c r="F783" s="27">
        <v>47</v>
      </c>
      <c r="M783" s="33" t="s">
        <v>35</v>
      </c>
      <c r="N783" s="36">
        <f>(Table1[[#This Row],[Profit]]/Table1[[#This Row],[Sales]])</f>
        <v>0.27976190476190477</v>
      </c>
      <c r="O783" s="27">
        <v>47</v>
      </c>
    </row>
    <row r="784" spans="1:15" x14ac:dyDescent="0.3">
      <c r="A784" s="23">
        <v>630</v>
      </c>
      <c r="C784" s="23">
        <v>630</v>
      </c>
      <c r="D784" s="28">
        <v>501</v>
      </c>
      <c r="E784" s="17">
        <v>250</v>
      </c>
      <c r="F784" s="26">
        <v>157</v>
      </c>
      <c r="M784" s="32" t="s">
        <v>35</v>
      </c>
      <c r="N784" s="35">
        <f>(Table1[[#This Row],[Profit]]/Table1[[#This Row],[Sales]])</f>
        <v>0.31337325349301398</v>
      </c>
      <c r="O784" s="26">
        <v>157</v>
      </c>
    </row>
    <row r="785" spans="1:15" x14ac:dyDescent="0.3">
      <c r="A785" s="24">
        <v>719</v>
      </c>
      <c r="C785" s="24">
        <v>719</v>
      </c>
      <c r="D785" s="29">
        <v>302</v>
      </c>
      <c r="E785" s="18">
        <v>123</v>
      </c>
      <c r="F785" s="27">
        <v>134</v>
      </c>
      <c r="M785" s="33" t="s">
        <v>43</v>
      </c>
      <c r="N785" s="36">
        <f>(Table1[[#This Row],[Profit]]/Table1[[#This Row],[Sales]])</f>
        <v>0.44370860927152317</v>
      </c>
      <c r="O785" s="27">
        <v>134</v>
      </c>
    </row>
    <row r="786" spans="1:15" x14ac:dyDescent="0.3">
      <c r="A786" s="23">
        <v>847</v>
      </c>
      <c r="C786" s="23">
        <v>847</v>
      </c>
      <c r="D786" s="28">
        <v>534</v>
      </c>
      <c r="E786" s="17">
        <v>224</v>
      </c>
      <c r="F786" s="26">
        <v>194</v>
      </c>
      <c r="M786" s="32" t="s">
        <v>45</v>
      </c>
      <c r="N786" s="35">
        <f>(Table1[[#This Row],[Profit]]/Table1[[#This Row],[Sales]])</f>
        <v>0.36329588014981273</v>
      </c>
      <c r="O786" s="26">
        <v>194</v>
      </c>
    </row>
    <row r="787" spans="1:15" x14ac:dyDescent="0.3">
      <c r="A787" s="24">
        <v>970</v>
      </c>
      <c r="C787" s="24">
        <v>970</v>
      </c>
      <c r="D787" s="29">
        <v>133</v>
      </c>
      <c r="E787" s="18">
        <v>54</v>
      </c>
      <c r="F787" s="27">
        <v>53</v>
      </c>
      <c r="M787" s="33" t="s">
        <v>46</v>
      </c>
      <c r="N787" s="36">
        <f>(Table1[[#This Row],[Profit]]/Table1[[#This Row],[Sales]])</f>
        <v>0.39849624060150374</v>
      </c>
      <c r="O787" s="27">
        <v>53</v>
      </c>
    </row>
    <row r="788" spans="1:15" x14ac:dyDescent="0.3">
      <c r="A788" s="23">
        <v>815</v>
      </c>
      <c r="C788" s="23">
        <v>815</v>
      </c>
      <c r="D788" s="28">
        <v>576</v>
      </c>
      <c r="E788" s="17">
        <v>247</v>
      </c>
      <c r="F788" s="26">
        <v>216</v>
      </c>
      <c r="M788" s="32" t="s">
        <v>46</v>
      </c>
      <c r="N788" s="35">
        <f>(Table1[[#This Row],[Profit]]/Table1[[#This Row],[Sales]])</f>
        <v>0.375</v>
      </c>
      <c r="O788" s="26">
        <v>216</v>
      </c>
    </row>
    <row r="789" spans="1:15" x14ac:dyDescent="0.3">
      <c r="A789" s="24">
        <v>740</v>
      </c>
      <c r="C789" s="24">
        <v>740</v>
      </c>
      <c r="D789" s="29">
        <v>306</v>
      </c>
      <c r="E789" s="18">
        <v>153</v>
      </c>
      <c r="F789" s="27">
        <v>87</v>
      </c>
      <c r="M789" s="33" t="s">
        <v>46</v>
      </c>
      <c r="N789" s="36">
        <f>(Table1[[#This Row],[Profit]]/Table1[[#This Row],[Sales]])</f>
        <v>0.28431372549019607</v>
      </c>
      <c r="O789" s="27">
        <v>87</v>
      </c>
    </row>
    <row r="790" spans="1:15" x14ac:dyDescent="0.3">
      <c r="A790" s="23">
        <v>303</v>
      </c>
      <c r="C790" s="23">
        <v>303</v>
      </c>
      <c r="D790" s="28">
        <v>306</v>
      </c>
      <c r="E790" s="17">
        <v>153</v>
      </c>
      <c r="F790" s="26">
        <v>87</v>
      </c>
      <c r="M790" s="32" t="s">
        <v>50</v>
      </c>
      <c r="N790" s="35">
        <f>(Table1[[#This Row],[Profit]]/Table1[[#This Row],[Sales]])</f>
        <v>0.28431372549019607</v>
      </c>
      <c r="O790" s="26">
        <v>87</v>
      </c>
    </row>
    <row r="791" spans="1:15" x14ac:dyDescent="0.3">
      <c r="A791" s="24">
        <v>309</v>
      </c>
      <c r="C791" s="24">
        <v>309</v>
      </c>
      <c r="D791" s="29">
        <v>302</v>
      </c>
      <c r="E791" s="18">
        <v>123</v>
      </c>
      <c r="F791" s="27">
        <v>133</v>
      </c>
      <c r="M791" s="33" t="s">
        <v>50</v>
      </c>
      <c r="N791" s="36">
        <f>(Table1[[#This Row],[Profit]]/Table1[[#This Row],[Sales]])</f>
        <v>0.44039735099337746</v>
      </c>
      <c r="O791" s="27">
        <v>133</v>
      </c>
    </row>
    <row r="792" spans="1:15" x14ac:dyDescent="0.3">
      <c r="A792" s="23">
        <v>630</v>
      </c>
      <c r="C792" s="23">
        <v>630</v>
      </c>
      <c r="D792" s="28">
        <v>210</v>
      </c>
      <c r="E792" s="17">
        <v>86</v>
      </c>
      <c r="F792" s="26">
        <v>88</v>
      </c>
      <c r="M792" s="32" t="s">
        <v>22</v>
      </c>
      <c r="N792" s="35">
        <f>(Table1[[#This Row],[Profit]]/Table1[[#This Row],[Sales]])</f>
        <v>0.41904761904761906</v>
      </c>
      <c r="O792" s="26">
        <v>88</v>
      </c>
    </row>
    <row r="793" spans="1:15" x14ac:dyDescent="0.3">
      <c r="A793" s="24">
        <v>513</v>
      </c>
      <c r="C793" s="24">
        <v>513</v>
      </c>
      <c r="D793" s="29">
        <v>221</v>
      </c>
      <c r="E793" s="18">
        <v>88</v>
      </c>
      <c r="F793" s="27">
        <v>72</v>
      </c>
      <c r="M793" s="33" t="s">
        <v>27</v>
      </c>
      <c r="N793" s="36">
        <f>(Table1[[#This Row],[Profit]]/Table1[[#This Row],[Sales]])</f>
        <v>0.32579185520361992</v>
      </c>
      <c r="O793" s="27">
        <v>72</v>
      </c>
    </row>
    <row r="794" spans="1:15" x14ac:dyDescent="0.3">
      <c r="A794" s="23">
        <v>740</v>
      </c>
      <c r="C794" s="23">
        <v>740</v>
      </c>
      <c r="D794" s="28">
        <v>320</v>
      </c>
      <c r="E794" s="17">
        <v>134</v>
      </c>
      <c r="F794" s="26">
        <v>121</v>
      </c>
      <c r="M794" s="32" t="s">
        <v>54</v>
      </c>
      <c r="N794" s="35">
        <f>(Table1[[#This Row],[Profit]]/Table1[[#This Row],[Sales]])</f>
        <v>0.37812499999999999</v>
      </c>
      <c r="O794" s="26">
        <v>121</v>
      </c>
    </row>
    <row r="795" spans="1:15" x14ac:dyDescent="0.3">
      <c r="A795" s="24">
        <v>719</v>
      </c>
      <c r="C795" s="24">
        <v>719</v>
      </c>
      <c r="D795" s="29">
        <v>185</v>
      </c>
      <c r="E795" s="18">
        <v>81</v>
      </c>
      <c r="F795" s="27">
        <v>66</v>
      </c>
      <c r="M795" s="33" t="s">
        <v>30</v>
      </c>
      <c r="N795" s="36">
        <f>(Table1[[#This Row],[Profit]]/Table1[[#This Row],[Sales]])</f>
        <v>0.35675675675675678</v>
      </c>
      <c r="O795" s="27">
        <v>66</v>
      </c>
    </row>
    <row r="796" spans="1:15" x14ac:dyDescent="0.3">
      <c r="A796" s="23">
        <v>319</v>
      </c>
      <c r="C796" s="23">
        <v>319</v>
      </c>
      <c r="D796" s="28">
        <v>24</v>
      </c>
      <c r="E796" s="17">
        <v>10</v>
      </c>
      <c r="F796" s="26">
        <v>-1</v>
      </c>
      <c r="M796" s="32" t="s">
        <v>39</v>
      </c>
      <c r="N796" s="35">
        <f>(Table1[[#This Row],[Profit]]/Table1[[#This Row],[Sales]])</f>
        <v>-4.1666666666666664E-2</v>
      </c>
      <c r="O796" s="26">
        <v>-1</v>
      </c>
    </row>
    <row r="797" spans="1:15" x14ac:dyDescent="0.3">
      <c r="A797" s="24">
        <v>715</v>
      </c>
      <c r="C797" s="24">
        <v>715</v>
      </c>
      <c r="D797" s="29">
        <v>195</v>
      </c>
      <c r="E797" s="18">
        <v>83</v>
      </c>
      <c r="F797" s="27">
        <v>57</v>
      </c>
      <c r="M797" s="33" t="s">
        <v>39</v>
      </c>
      <c r="N797" s="36">
        <f>(Table1[[#This Row],[Profit]]/Table1[[#This Row],[Sales]])</f>
        <v>0.29230769230769232</v>
      </c>
      <c r="O797" s="27">
        <v>57</v>
      </c>
    </row>
    <row r="798" spans="1:15" x14ac:dyDescent="0.3">
      <c r="A798" s="23">
        <v>573</v>
      </c>
      <c r="C798" s="23">
        <v>573</v>
      </c>
      <c r="D798" s="28">
        <v>153</v>
      </c>
      <c r="E798" s="17">
        <v>68</v>
      </c>
      <c r="F798" s="26">
        <v>26</v>
      </c>
      <c r="M798" s="32" t="s">
        <v>45</v>
      </c>
      <c r="N798" s="35">
        <f>(Table1[[#This Row],[Profit]]/Table1[[#This Row],[Sales]])</f>
        <v>0.16993464052287582</v>
      </c>
      <c r="O798" s="26">
        <v>26</v>
      </c>
    </row>
    <row r="799" spans="1:15" x14ac:dyDescent="0.3">
      <c r="A799" s="24">
        <v>715</v>
      </c>
      <c r="C799" s="24">
        <v>715</v>
      </c>
      <c r="D799" s="29">
        <v>250</v>
      </c>
      <c r="E799" s="18">
        <v>105</v>
      </c>
      <c r="F799" s="27">
        <v>20</v>
      </c>
      <c r="M799" s="33" t="s">
        <v>45</v>
      </c>
      <c r="N799" s="36">
        <f>(Table1[[#This Row],[Profit]]/Table1[[#This Row],[Sales]])</f>
        <v>0.08</v>
      </c>
      <c r="O799" s="27">
        <v>20</v>
      </c>
    </row>
    <row r="800" spans="1:15" x14ac:dyDescent="0.3">
      <c r="A800" s="23">
        <v>314</v>
      </c>
      <c r="C800" s="23">
        <v>314</v>
      </c>
      <c r="D800" s="28">
        <v>123</v>
      </c>
      <c r="E800" s="17">
        <v>50</v>
      </c>
      <c r="F800" s="26">
        <v>48</v>
      </c>
      <c r="M800" s="32" t="s">
        <v>46</v>
      </c>
      <c r="N800" s="35">
        <f>(Table1[[#This Row],[Profit]]/Table1[[#This Row],[Sales]])</f>
        <v>0.3902439024390244</v>
      </c>
      <c r="O800" s="26">
        <v>48</v>
      </c>
    </row>
    <row r="801" spans="1:15" x14ac:dyDescent="0.3">
      <c r="A801" s="24">
        <v>715</v>
      </c>
      <c r="C801" s="24">
        <v>715</v>
      </c>
      <c r="D801" s="29">
        <v>176</v>
      </c>
      <c r="E801" s="18">
        <v>80</v>
      </c>
      <c r="F801" s="27">
        <v>50</v>
      </c>
      <c r="M801" s="33" t="s">
        <v>46</v>
      </c>
      <c r="N801" s="36">
        <f>(Table1[[#This Row],[Profit]]/Table1[[#This Row],[Sales]])</f>
        <v>0.28409090909090912</v>
      </c>
      <c r="O801" s="27">
        <v>50</v>
      </c>
    </row>
    <row r="802" spans="1:15" x14ac:dyDescent="0.3">
      <c r="A802" s="23">
        <v>641</v>
      </c>
      <c r="C802" s="23">
        <v>641</v>
      </c>
      <c r="D802" s="28">
        <v>576</v>
      </c>
      <c r="E802" s="17">
        <v>247</v>
      </c>
      <c r="F802" s="26">
        <v>216</v>
      </c>
      <c r="M802" s="32" t="s">
        <v>50</v>
      </c>
      <c r="N802" s="35">
        <f>(Table1[[#This Row],[Profit]]/Table1[[#This Row],[Sales]])</f>
        <v>0.375</v>
      </c>
      <c r="O802" s="26">
        <v>216</v>
      </c>
    </row>
    <row r="803" spans="1:15" x14ac:dyDescent="0.3">
      <c r="A803" s="24">
        <v>319</v>
      </c>
      <c r="C803" s="24">
        <v>319</v>
      </c>
      <c r="D803" s="29">
        <v>312</v>
      </c>
      <c r="E803" s="18">
        <v>127</v>
      </c>
      <c r="F803" s="27">
        <v>123</v>
      </c>
      <c r="M803" s="33" t="s">
        <v>20</v>
      </c>
      <c r="N803" s="36">
        <f>(Table1[[#This Row],[Profit]]/Table1[[#This Row],[Sales]])</f>
        <v>0.39423076923076922</v>
      </c>
      <c r="O803" s="27">
        <v>123</v>
      </c>
    </row>
    <row r="804" spans="1:15" x14ac:dyDescent="0.3">
      <c r="A804" s="23">
        <v>641</v>
      </c>
      <c r="C804" s="23">
        <v>641</v>
      </c>
      <c r="D804" s="28">
        <v>501</v>
      </c>
      <c r="E804" s="17">
        <v>250</v>
      </c>
      <c r="F804" s="26">
        <v>156</v>
      </c>
      <c r="M804" s="32" t="s">
        <v>27</v>
      </c>
      <c r="N804" s="35">
        <f>(Table1[[#This Row],[Profit]]/Table1[[#This Row],[Sales]])</f>
        <v>0.31137724550898205</v>
      </c>
      <c r="O804" s="26">
        <v>156</v>
      </c>
    </row>
    <row r="805" spans="1:15" x14ac:dyDescent="0.3">
      <c r="A805" s="24">
        <v>641</v>
      </c>
      <c r="C805" s="24">
        <v>641</v>
      </c>
      <c r="D805" s="29">
        <v>654</v>
      </c>
      <c r="E805" s="18">
        <v>294</v>
      </c>
      <c r="F805" s="27">
        <v>216</v>
      </c>
      <c r="M805" s="33" t="s">
        <v>54</v>
      </c>
      <c r="N805" s="36">
        <f>(Table1[[#This Row],[Profit]]/Table1[[#This Row],[Sales]])</f>
        <v>0.33027522935779818</v>
      </c>
      <c r="O805" s="27">
        <v>216</v>
      </c>
    </row>
    <row r="806" spans="1:15" x14ac:dyDescent="0.3">
      <c r="A806" s="23">
        <v>573</v>
      </c>
      <c r="C806" s="23">
        <v>573</v>
      </c>
      <c r="D806" s="28">
        <v>45</v>
      </c>
      <c r="E806" s="17">
        <v>20</v>
      </c>
      <c r="F806" s="26">
        <v>-16</v>
      </c>
      <c r="M806" s="32" t="s">
        <v>54</v>
      </c>
      <c r="N806" s="35">
        <f>(Table1[[#This Row],[Profit]]/Table1[[#This Row],[Sales]])</f>
        <v>-0.35555555555555557</v>
      </c>
      <c r="O806" s="26">
        <v>-16</v>
      </c>
    </row>
    <row r="807" spans="1:15" x14ac:dyDescent="0.3">
      <c r="A807" s="24">
        <v>719</v>
      </c>
      <c r="C807" s="24">
        <v>719</v>
      </c>
      <c r="D807" s="29">
        <v>282</v>
      </c>
      <c r="E807" s="18">
        <v>108</v>
      </c>
      <c r="F807" s="27">
        <v>172</v>
      </c>
      <c r="M807" s="33" t="s">
        <v>39</v>
      </c>
      <c r="N807" s="36">
        <f>(Table1[[#This Row],[Profit]]/Table1[[#This Row],[Sales]])</f>
        <v>0.60992907801418439</v>
      </c>
      <c r="O807" s="27">
        <v>172</v>
      </c>
    </row>
    <row r="808" spans="1:15" x14ac:dyDescent="0.3">
      <c r="A808" s="23">
        <v>815</v>
      </c>
      <c r="C808" s="23">
        <v>815</v>
      </c>
      <c r="D808" s="28">
        <v>318</v>
      </c>
      <c r="E808" s="17">
        <v>122</v>
      </c>
      <c r="F808" s="26">
        <v>171</v>
      </c>
      <c r="M808" s="32" t="s">
        <v>39</v>
      </c>
      <c r="N808" s="35">
        <f>(Table1[[#This Row],[Profit]]/Table1[[#This Row],[Sales]])</f>
        <v>0.53773584905660377</v>
      </c>
      <c r="O808" s="26">
        <v>171</v>
      </c>
    </row>
    <row r="809" spans="1:15" x14ac:dyDescent="0.3">
      <c r="A809" s="24">
        <v>970</v>
      </c>
      <c r="C809" s="24">
        <v>970</v>
      </c>
      <c r="D809" s="29">
        <v>194</v>
      </c>
      <c r="E809" s="18">
        <v>72</v>
      </c>
      <c r="F809" s="27">
        <v>83</v>
      </c>
      <c r="M809" s="33" t="s">
        <v>35</v>
      </c>
      <c r="N809" s="36">
        <f>(Table1[[#This Row],[Profit]]/Table1[[#This Row],[Sales]])</f>
        <v>0.42783505154639173</v>
      </c>
      <c r="O809" s="27">
        <v>83</v>
      </c>
    </row>
    <row r="810" spans="1:15" x14ac:dyDescent="0.3">
      <c r="A810" s="23">
        <v>773</v>
      </c>
      <c r="C810" s="23">
        <v>773</v>
      </c>
      <c r="D810" s="28">
        <v>509</v>
      </c>
      <c r="E810" s="17">
        <v>239</v>
      </c>
      <c r="F810" s="26">
        <v>221</v>
      </c>
      <c r="M810" s="32" t="s">
        <v>35</v>
      </c>
      <c r="N810" s="35">
        <f>(Table1[[#This Row],[Profit]]/Table1[[#This Row],[Sales]])</f>
        <v>0.43418467583497056</v>
      </c>
      <c r="O810" s="26">
        <v>221</v>
      </c>
    </row>
    <row r="811" spans="1:15" x14ac:dyDescent="0.3">
      <c r="A811" s="24">
        <v>419</v>
      </c>
      <c r="C811" s="24">
        <v>419</v>
      </c>
      <c r="D811" s="29">
        <v>128</v>
      </c>
      <c r="E811" s="18">
        <v>54</v>
      </c>
      <c r="F811" s="27">
        <v>18</v>
      </c>
      <c r="M811" s="33" t="s">
        <v>35</v>
      </c>
      <c r="N811" s="36">
        <f>(Table1[[#This Row],[Profit]]/Table1[[#This Row],[Sales]])</f>
        <v>0.140625</v>
      </c>
      <c r="O811" s="27">
        <v>18</v>
      </c>
    </row>
    <row r="812" spans="1:15" x14ac:dyDescent="0.3">
      <c r="A812" s="23">
        <v>719</v>
      </c>
      <c r="C812" s="23">
        <v>719</v>
      </c>
      <c r="D812" s="28">
        <v>322</v>
      </c>
      <c r="E812" s="17">
        <v>123</v>
      </c>
      <c r="F812" s="26">
        <v>197</v>
      </c>
      <c r="M812" s="32" t="s">
        <v>43</v>
      </c>
      <c r="N812" s="35">
        <f>(Table1[[#This Row],[Profit]]/Table1[[#This Row],[Sales]])</f>
        <v>0.61180124223602483</v>
      </c>
      <c r="O812" s="26">
        <v>197</v>
      </c>
    </row>
    <row r="813" spans="1:15" x14ac:dyDescent="0.3">
      <c r="A813" s="24">
        <v>815</v>
      </c>
      <c r="C813" s="24">
        <v>815</v>
      </c>
      <c r="D813" s="29">
        <v>391</v>
      </c>
      <c r="E813" s="18">
        <v>154</v>
      </c>
      <c r="F813" s="27">
        <v>178</v>
      </c>
      <c r="M813" s="33" t="s">
        <v>45</v>
      </c>
      <c r="N813" s="36">
        <f>(Table1[[#This Row],[Profit]]/Table1[[#This Row],[Sales]])</f>
        <v>0.45524296675191817</v>
      </c>
      <c r="O813" s="27">
        <v>178</v>
      </c>
    </row>
    <row r="814" spans="1:15" x14ac:dyDescent="0.3">
      <c r="A814" s="23">
        <v>970</v>
      </c>
      <c r="C814" s="23">
        <v>970</v>
      </c>
      <c r="D814" s="28">
        <v>199</v>
      </c>
      <c r="E814" s="17">
        <v>76</v>
      </c>
      <c r="F814" s="26">
        <v>117</v>
      </c>
      <c r="M814" s="32" t="s">
        <v>46</v>
      </c>
      <c r="N814" s="35">
        <f>(Table1[[#This Row],[Profit]]/Table1[[#This Row],[Sales]])</f>
        <v>0.5879396984924623</v>
      </c>
      <c r="O814" s="26">
        <v>117</v>
      </c>
    </row>
    <row r="815" spans="1:15" x14ac:dyDescent="0.3">
      <c r="A815" s="24">
        <v>312</v>
      </c>
      <c r="C815" s="24">
        <v>312</v>
      </c>
      <c r="D815" s="29">
        <v>637</v>
      </c>
      <c r="E815" s="18">
        <v>257</v>
      </c>
      <c r="F815" s="27">
        <v>332</v>
      </c>
      <c r="M815" s="33" t="s">
        <v>46</v>
      </c>
      <c r="N815" s="36">
        <f>(Table1[[#This Row],[Profit]]/Table1[[#This Row],[Sales]])</f>
        <v>0.52119309262166402</v>
      </c>
      <c r="O815" s="27">
        <v>332</v>
      </c>
    </row>
    <row r="816" spans="1:15" x14ac:dyDescent="0.3">
      <c r="A816" s="23">
        <v>513</v>
      </c>
      <c r="C816" s="23">
        <v>513</v>
      </c>
      <c r="D816" s="28">
        <v>343</v>
      </c>
      <c r="E816" s="17">
        <v>161</v>
      </c>
      <c r="F816" s="26">
        <v>137</v>
      </c>
      <c r="M816" s="32" t="s">
        <v>46</v>
      </c>
      <c r="N816" s="35">
        <f>(Table1[[#This Row],[Profit]]/Table1[[#This Row],[Sales]])</f>
        <v>0.39941690962099125</v>
      </c>
      <c r="O816" s="26">
        <v>137</v>
      </c>
    </row>
    <row r="817" spans="1:15" x14ac:dyDescent="0.3">
      <c r="A817" s="24">
        <v>720</v>
      </c>
      <c r="C817" s="24">
        <v>720</v>
      </c>
      <c r="D817" s="29">
        <v>343</v>
      </c>
      <c r="E817" s="18">
        <v>161</v>
      </c>
      <c r="F817" s="27">
        <v>137</v>
      </c>
      <c r="M817" s="33" t="s">
        <v>50</v>
      </c>
      <c r="N817" s="36">
        <f>(Table1[[#This Row],[Profit]]/Table1[[#This Row],[Sales]])</f>
        <v>0.39941690962099125</v>
      </c>
      <c r="O817" s="27">
        <v>137</v>
      </c>
    </row>
    <row r="818" spans="1:15" x14ac:dyDescent="0.3">
      <c r="A818" s="23">
        <v>708</v>
      </c>
      <c r="C818" s="23">
        <v>708</v>
      </c>
      <c r="D818" s="28">
        <v>322</v>
      </c>
      <c r="E818" s="17">
        <v>123</v>
      </c>
      <c r="F818" s="26">
        <v>197</v>
      </c>
      <c r="M818" s="32" t="s">
        <v>50</v>
      </c>
      <c r="N818" s="35">
        <f>(Table1[[#This Row],[Profit]]/Table1[[#This Row],[Sales]])</f>
        <v>0.61180124223602483</v>
      </c>
      <c r="O818" s="26">
        <v>197</v>
      </c>
    </row>
    <row r="819" spans="1:15" x14ac:dyDescent="0.3">
      <c r="A819" s="24">
        <v>815</v>
      </c>
      <c r="C819" s="24">
        <v>815</v>
      </c>
      <c r="D819" s="29">
        <v>282</v>
      </c>
      <c r="E819" s="18">
        <v>108</v>
      </c>
      <c r="F819" s="27">
        <v>172</v>
      </c>
      <c r="M819" s="33" t="s">
        <v>22</v>
      </c>
      <c r="N819" s="36">
        <f>(Table1[[#This Row],[Profit]]/Table1[[#This Row],[Sales]])</f>
        <v>0.60992907801418439</v>
      </c>
      <c r="O819" s="27">
        <v>172</v>
      </c>
    </row>
    <row r="820" spans="1:15" x14ac:dyDescent="0.3">
      <c r="A820" s="23">
        <v>419</v>
      </c>
      <c r="C820" s="23">
        <v>419</v>
      </c>
      <c r="D820" s="28">
        <v>218</v>
      </c>
      <c r="E820" s="17">
        <v>82</v>
      </c>
      <c r="F820" s="26">
        <v>96</v>
      </c>
      <c r="M820" s="32" t="s">
        <v>27</v>
      </c>
      <c r="N820" s="35">
        <f>(Table1[[#This Row],[Profit]]/Table1[[#This Row],[Sales]])</f>
        <v>0.44036697247706424</v>
      </c>
      <c r="O820" s="26">
        <v>96</v>
      </c>
    </row>
    <row r="821" spans="1:15" x14ac:dyDescent="0.3">
      <c r="A821" s="24">
        <v>419</v>
      </c>
      <c r="C821" s="24">
        <v>419</v>
      </c>
      <c r="D821" s="29">
        <v>232</v>
      </c>
      <c r="E821" s="18">
        <v>91</v>
      </c>
      <c r="F821" s="27">
        <v>113</v>
      </c>
      <c r="M821" s="33" t="s">
        <v>54</v>
      </c>
      <c r="N821" s="36">
        <f>(Table1[[#This Row],[Profit]]/Table1[[#This Row],[Sales]])</f>
        <v>0.48706896551724138</v>
      </c>
      <c r="O821" s="27">
        <v>113</v>
      </c>
    </row>
    <row r="822" spans="1:15" x14ac:dyDescent="0.3">
      <c r="A822" s="23">
        <v>970</v>
      </c>
      <c r="C822" s="23">
        <v>970</v>
      </c>
      <c r="D822" s="28">
        <v>218</v>
      </c>
      <c r="E822" s="17">
        <v>90</v>
      </c>
      <c r="F822" s="26">
        <v>110</v>
      </c>
      <c r="M822" s="32" t="s">
        <v>30</v>
      </c>
      <c r="N822" s="35">
        <f>(Table1[[#This Row],[Profit]]/Table1[[#This Row],[Sales]])</f>
        <v>0.50458715596330272</v>
      </c>
      <c r="O822" s="26">
        <v>110</v>
      </c>
    </row>
    <row r="823" spans="1:15" x14ac:dyDescent="0.3">
      <c r="A823" s="24">
        <v>641</v>
      </c>
      <c r="C823" s="24">
        <v>641</v>
      </c>
      <c r="D823" s="29">
        <v>25</v>
      </c>
      <c r="E823" s="18">
        <v>10</v>
      </c>
      <c r="F823" s="27">
        <v>-3</v>
      </c>
      <c r="M823" s="33" t="s">
        <v>39</v>
      </c>
      <c r="N823" s="36">
        <f>(Table1[[#This Row],[Profit]]/Table1[[#This Row],[Sales]])</f>
        <v>-0.12</v>
      </c>
      <c r="O823" s="27">
        <v>-3</v>
      </c>
    </row>
    <row r="824" spans="1:15" x14ac:dyDescent="0.3">
      <c r="A824" s="23">
        <v>920</v>
      </c>
      <c r="C824" s="23">
        <v>920</v>
      </c>
      <c r="D824" s="28">
        <v>215</v>
      </c>
      <c r="E824" s="17">
        <v>86</v>
      </c>
      <c r="F824" s="26">
        <v>91</v>
      </c>
      <c r="M824" s="32" t="s">
        <v>39</v>
      </c>
      <c r="N824" s="35">
        <f>(Table1[[#This Row],[Profit]]/Table1[[#This Row],[Sales]])</f>
        <v>0.42325581395348838</v>
      </c>
      <c r="O824" s="26">
        <v>91</v>
      </c>
    </row>
    <row r="825" spans="1:15" x14ac:dyDescent="0.3">
      <c r="A825" s="24">
        <v>573</v>
      </c>
      <c r="C825" s="24">
        <v>573</v>
      </c>
      <c r="D825" s="29">
        <v>189</v>
      </c>
      <c r="E825" s="18">
        <v>79</v>
      </c>
      <c r="F825" s="27">
        <v>52</v>
      </c>
      <c r="M825" s="33" t="s">
        <v>45</v>
      </c>
      <c r="N825" s="36">
        <f>(Table1[[#This Row],[Profit]]/Table1[[#This Row],[Sales]])</f>
        <v>0.27513227513227512</v>
      </c>
      <c r="O825" s="27">
        <v>52</v>
      </c>
    </row>
    <row r="826" spans="1:15" x14ac:dyDescent="0.3">
      <c r="A826" s="23">
        <v>414</v>
      </c>
      <c r="C826" s="23">
        <v>414</v>
      </c>
      <c r="D826" s="28">
        <v>245</v>
      </c>
      <c r="E826" s="17">
        <v>96</v>
      </c>
      <c r="F826" s="26">
        <v>27</v>
      </c>
      <c r="M826" s="32" t="s">
        <v>45</v>
      </c>
      <c r="N826" s="35">
        <f>(Table1[[#This Row],[Profit]]/Table1[[#This Row],[Sales]])</f>
        <v>0.11020408163265306</v>
      </c>
      <c r="O826" s="26">
        <v>27</v>
      </c>
    </row>
    <row r="827" spans="1:15" x14ac:dyDescent="0.3">
      <c r="A827" s="24">
        <v>573</v>
      </c>
      <c r="C827" s="24">
        <v>573</v>
      </c>
      <c r="D827" s="29">
        <v>106</v>
      </c>
      <c r="E827" s="18">
        <v>40</v>
      </c>
      <c r="F827" s="27">
        <v>53</v>
      </c>
      <c r="M827" s="33" t="s">
        <v>46</v>
      </c>
      <c r="N827" s="36">
        <f>(Table1[[#This Row],[Profit]]/Table1[[#This Row],[Sales]])</f>
        <v>0.5</v>
      </c>
      <c r="O827" s="27">
        <v>53</v>
      </c>
    </row>
    <row r="828" spans="1:15" x14ac:dyDescent="0.3">
      <c r="A828" s="23">
        <v>262</v>
      </c>
      <c r="C828" s="23">
        <v>262</v>
      </c>
      <c r="D828" s="28">
        <v>185</v>
      </c>
      <c r="E828" s="17">
        <v>80</v>
      </c>
      <c r="F828" s="26">
        <v>71</v>
      </c>
      <c r="M828" s="32" t="s">
        <v>46</v>
      </c>
      <c r="N828" s="35">
        <f>(Table1[[#This Row],[Profit]]/Table1[[#This Row],[Sales]])</f>
        <v>0.38378378378378381</v>
      </c>
      <c r="O828" s="26">
        <v>71</v>
      </c>
    </row>
    <row r="829" spans="1:15" x14ac:dyDescent="0.3">
      <c r="A829" s="24">
        <v>319</v>
      </c>
      <c r="C829" s="24">
        <v>319</v>
      </c>
      <c r="D829" s="29">
        <v>637</v>
      </c>
      <c r="E829" s="18">
        <v>257</v>
      </c>
      <c r="F829" s="27">
        <v>332</v>
      </c>
      <c r="M829" s="33" t="s">
        <v>50</v>
      </c>
      <c r="N829" s="36">
        <f>(Table1[[#This Row],[Profit]]/Table1[[#This Row],[Sales]])</f>
        <v>0.52119309262166402</v>
      </c>
      <c r="O829" s="27">
        <v>332</v>
      </c>
    </row>
    <row r="830" spans="1:15" x14ac:dyDescent="0.3">
      <c r="A830" s="23">
        <v>515</v>
      </c>
      <c r="C830" s="23">
        <v>515</v>
      </c>
      <c r="D830" s="28">
        <v>318</v>
      </c>
      <c r="E830" s="17">
        <v>122</v>
      </c>
      <c r="F830" s="26">
        <v>169</v>
      </c>
      <c r="M830" s="32" t="s">
        <v>20</v>
      </c>
      <c r="N830" s="35">
        <f>(Table1[[#This Row],[Profit]]/Table1[[#This Row],[Sales]])</f>
        <v>0.53144654088050314</v>
      </c>
      <c r="O830" s="26">
        <v>169</v>
      </c>
    </row>
    <row r="831" spans="1:15" x14ac:dyDescent="0.3">
      <c r="A831" s="24">
        <v>417</v>
      </c>
      <c r="C831" s="24">
        <v>417</v>
      </c>
      <c r="D831" s="29">
        <v>116</v>
      </c>
      <c r="E831" s="18">
        <v>86</v>
      </c>
      <c r="F831" s="27">
        <v>-39</v>
      </c>
      <c r="M831" s="33" t="s">
        <v>20</v>
      </c>
      <c r="N831" s="36">
        <f>(Table1[[#This Row],[Profit]]/Table1[[#This Row],[Sales]])</f>
        <v>-0.33620689655172414</v>
      </c>
      <c r="O831" s="27">
        <v>-39</v>
      </c>
    </row>
    <row r="832" spans="1:15" x14ac:dyDescent="0.3">
      <c r="A832" s="23">
        <v>515</v>
      </c>
      <c r="C832" s="23">
        <v>515</v>
      </c>
      <c r="D832" s="28">
        <v>509</v>
      </c>
      <c r="E832" s="17">
        <v>239</v>
      </c>
      <c r="F832" s="26">
        <v>221</v>
      </c>
      <c r="M832" s="32" t="s">
        <v>27</v>
      </c>
      <c r="N832" s="35">
        <f>(Table1[[#This Row],[Profit]]/Table1[[#This Row],[Sales]])</f>
        <v>0.43418467583497056</v>
      </c>
      <c r="O832" s="26">
        <v>221</v>
      </c>
    </row>
    <row r="833" spans="1:15" x14ac:dyDescent="0.3">
      <c r="A833" s="24">
        <v>515</v>
      </c>
      <c r="C833" s="24">
        <v>515</v>
      </c>
      <c r="D833" s="29">
        <v>604</v>
      </c>
      <c r="E833" s="18">
        <v>255</v>
      </c>
      <c r="F833" s="27">
        <v>272</v>
      </c>
      <c r="M833" s="33" t="s">
        <v>54</v>
      </c>
      <c r="N833" s="36">
        <f>(Table1[[#This Row],[Profit]]/Table1[[#This Row],[Sales]])</f>
        <v>0.45033112582781459</v>
      </c>
      <c r="O833" s="27">
        <v>272</v>
      </c>
    </row>
    <row r="834" spans="1:15" x14ac:dyDescent="0.3">
      <c r="A834" s="23">
        <v>573</v>
      </c>
      <c r="C834" s="23">
        <v>573</v>
      </c>
      <c r="D834" s="28">
        <v>60</v>
      </c>
      <c r="E834" s="17">
        <v>25</v>
      </c>
      <c r="F834" s="26">
        <v>-16</v>
      </c>
      <c r="M834" s="32" t="s">
        <v>54</v>
      </c>
      <c r="N834" s="35">
        <f>(Table1[[#This Row],[Profit]]/Table1[[#This Row],[Sales]])</f>
        <v>-0.26666666666666666</v>
      </c>
      <c r="O834" s="26">
        <v>-16</v>
      </c>
    </row>
    <row r="835" spans="1:15" x14ac:dyDescent="0.3">
      <c r="A835" s="24">
        <v>720</v>
      </c>
      <c r="C835" s="24">
        <v>720</v>
      </c>
      <c r="D835" s="29">
        <v>211</v>
      </c>
      <c r="E835" s="18">
        <v>81</v>
      </c>
      <c r="F835" s="27">
        <v>125</v>
      </c>
      <c r="M835" s="33" t="s">
        <v>39</v>
      </c>
      <c r="N835" s="36">
        <f>(Table1[[#This Row],[Profit]]/Table1[[#This Row],[Sales]])</f>
        <v>0.59241706161137442</v>
      </c>
      <c r="O835" s="27">
        <v>125</v>
      </c>
    </row>
    <row r="836" spans="1:15" x14ac:dyDescent="0.3">
      <c r="A836" s="23">
        <v>847</v>
      </c>
      <c r="C836" s="23">
        <v>847</v>
      </c>
      <c r="D836" s="28">
        <v>296</v>
      </c>
      <c r="E836" s="17">
        <v>113</v>
      </c>
      <c r="F836" s="26">
        <v>157</v>
      </c>
      <c r="M836" s="32" t="s">
        <v>39</v>
      </c>
      <c r="N836" s="35">
        <f>(Table1[[#This Row],[Profit]]/Table1[[#This Row],[Sales]])</f>
        <v>0.53040540540540537</v>
      </c>
      <c r="O836" s="26">
        <v>157</v>
      </c>
    </row>
    <row r="837" spans="1:15" x14ac:dyDescent="0.3">
      <c r="A837" s="24">
        <v>970</v>
      </c>
      <c r="C837" s="24">
        <v>970</v>
      </c>
      <c r="D837" s="29">
        <v>201</v>
      </c>
      <c r="E837" s="18">
        <v>75</v>
      </c>
      <c r="F837" s="27">
        <v>86</v>
      </c>
      <c r="M837" s="33" t="s">
        <v>35</v>
      </c>
      <c r="N837" s="36">
        <f>(Table1[[#This Row],[Profit]]/Table1[[#This Row],[Sales]])</f>
        <v>0.42786069651741293</v>
      </c>
      <c r="O837" s="27">
        <v>86</v>
      </c>
    </row>
    <row r="838" spans="1:15" x14ac:dyDescent="0.3">
      <c r="A838" s="23">
        <v>847</v>
      </c>
      <c r="C838" s="23">
        <v>847</v>
      </c>
      <c r="D838" s="28">
        <v>451</v>
      </c>
      <c r="E838" s="17">
        <v>211</v>
      </c>
      <c r="F838" s="26">
        <v>191</v>
      </c>
      <c r="M838" s="32" t="s">
        <v>35</v>
      </c>
      <c r="N838" s="35">
        <f>(Table1[[#This Row],[Profit]]/Table1[[#This Row],[Sales]])</f>
        <v>0.42350332594235035</v>
      </c>
      <c r="O838" s="26">
        <v>191</v>
      </c>
    </row>
    <row r="839" spans="1:15" x14ac:dyDescent="0.3">
      <c r="A839" s="24">
        <v>719</v>
      </c>
      <c r="C839" s="24">
        <v>719</v>
      </c>
      <c r="D839" s="29">
        <v>309</v>
      </c>
      <c r="E839" s="18">
        <v>118</v>
      </c>
      <c r="F839" s="27">
        <v>190</v>
      </c>
      <c r="M839" s="33" t="s">
        <v>43</v>
      </c>
      <c r="N839" s="36">
        <f>(Table1[[#This Row],[Profit]]/Table1[[#This Row],[Sales]])</f>
        <v>0.61488673139158578</v>
      </c>
      <c r="O839" s="27">
        <v>190</v>
      </c>
    </row>
    <row r="840" spans="1:15" x14ac:dyDescent="0.3">
      <c r="A840" s="23">
        <v>815</v>
      </c>
      <c r="C840" s="23">
        <v>815</v>
      </c>
      <c r="D840" s="28">
        <v>439</v>
      </c>
      <c r="E840" s="17">
        <v>173</v>
      </c>
      <c r="F840" s="26">
        <v>206</v>
      </c>
      <c r="M840" s="32" t="s">
        <v>45</v>
      </c>
      <c r="N840" s="35">
        <f>(Table1[[#This Row],[Profit]]/Table1[[#This Row],[Sales]])</f>
        <v>0.46924829157175396</v>
      </c>
      <c r="O840" s="26">
        <v>206</v>
      </c>
    </row>
    <row r="841" spans="1:15" x14ac:dyDescent="0.3">
      <c r="A841" s="24">
        <v>303</v>
      </c>
      <c r="C841" s="24">
        <v>303</v>
      </c>
      <c r="D841" s="29">
        <v>131</v>
      </c>
      <c r="E841" s="18">
        <v>50</v>
      </c>
      <c r="F841" s="27">
        <v>71</v>
      </c>
      <c r="M841" s="33" t="s">
        <v>46</v>
      </c>
      <c r="N841" s="36">
        <f>(Table1[[#This Row],[Profit]]/Table1[[#This Row],[Sales]])</f>
        <v>0.5419847328244275</v>
      </c>
      <c r="O841" s="27">
        <v>71</v>
      </c>
    </row>
    <row r="842" spans="1:15" x14ac:dyDescent="0.3">
      <c r="A842" s="23">
        <v>630</v>
      </c>
      <c r="C842" s="23">
        <v>630</v>
      </c>
      <c r="D842" s="28">
        <v>567</v>
      </c>
      <c r="E842" s="17">
        <v>228</v>
      </c>
      <c r="F842" s="26">
        <v>291</v>
      </c>
      <c r="M842" s="32" t="s">
        <v>46</v>
      </c>
      <c r="N842" s="35">
        <f>(Table1[[#This Row],[Profit]]/Table1[[#This Row],[Sales]])</f>
        <v>0.51322751322751325</v>
      </c>
      <c r="O842" s="26">
        <v>291</v>
      </c>
    </row>
    <row r="843" spans="1:15" x14ac:dyDescent="0.3">
      <c r="A843" s="24">
        <v>234</v>
      </c>
      <c r="C843" s="24">
        <v>234</v>
      </c>
      <c r="D843" s="29">
        <v>387</v>
      </c>
      <c r="E843" s="18">
        <v>181</v>
      </c>
      <c r="F843" s="27">
        <v>159</v>
      </c>
      <c r="M843" s="33" t="s">
        <v>46</v>
      </c>
      <c r="N843" s="36">
        <f>(Table1[[#This Row],[Profit]]/Table1[[#This Row],[Sales]])</f>
        <v>0.41085271317829458</v>
      </c>
      <c r="O843" s="27">
        <v>159</v>
      </c>
    </row>
    <row r="844" spans="1:15" x14ac:dyDescent="0.3">
      <c r="A844" s="23">
        <v>970</v>
      </c>
      <c r="C844" s="23">
        <v>970</v>
      </c>
      <c r="D844" s="28">
        <v>387</v>
      </c>
      <c r="E844" s="17">
        <v>181</v>
      </c>
      <c r="F844" s="26">
        <v>159</v>
      </c>
      <c r="M844" s="32" t="s">
        <v>50</v>
      </c>
      <c r="N844" s="35">
        <f>(Table1[[#This Row],[Profit]]/Table1[[#This Row],[Sales]])</f>
        <v>0.41085271317829458</v>
      </c>
      <c r="O844" s="26">
        <v>159</v>
      </c>
    </row>
    <row r="845" spans="1:15" x14ac:dyDescent="0.3">
      <c r="A845" s="24">
        <v>708</v>
      </c>
      <c r="C845" s="24">
        <v>708</v>
      </c>
      <c r="D845" s="29">
        <v>309</v>
      </c>
      <c r="E845" s="18">
        <v>118</v>
      </c>
      <c r="F845" s="27">
        <v>188</v>
      </c>
      <c r="M845" s="33" t="s">
        <v>50</v>
      </c>
      <c r="N845" s="36">
        <f>(Table1[[#This Row],[Profit]]/Table1[[#This Row],[Sales]])</f>
        <v>0.60841423948220064</v>
      </c>
      <c r="O845" s="27">
        <v>188</v>
      </c>
    </row>
    <row r="846" spans="1:15" x14ac:dyDescent="0.3">
      <c r="A846" s="23">
        <v>708</v>
      </c>
      <c r="C846" s="23">
        <v>708</v>
      </c>
      <c r="D846" s="28">
        <v>211</v>
      </c>
      <c r="E846" s="17">
        <v>81</v>
      </c>
      <c r="F846" s="26">
        <v>125</v>
      </c>
      <c r="M846" s="32" t="s">
        <v>22</v>
      </c>
      <c r="N846" s="35">
        <f>(Table1[[#This Row],[Profit]]/Table1[[#This Row],[Sales]])</f>
        <v>0.59241706161137442</v>
      </c>
      <c r="O846" s="26">
        <v>125</v>
      </c>
    </row>
    <row r="847" spans="1:15" x14ac:dyDescent="0.3">
      <c r="A847" s="24">
        <v>614</v>
      </c>
      <c r="C847" s="24">
        <v>614</v>
      </c>
      <c r="D847" s="29">
        <v>210</v>
      </c>
      <c r="E847" s="18">
        <v>78</v>
      </c>
      <c r="F847" s="27">
        <v>92</v>
      </c>
      <c r="M847" s="33" t="s">
        <v>27</v>
      </c>
      <c r="N847" s="36">
        <f>(Table1[[#This Row],[Profit]]/Table1[[#This Row],[Sales]])</f>
        <v>0.43809523809523809</v>
      </c>
      <c r="O847" s="27">
        <v>92</v>
      </c>
    </row>
    <row r="848" spans="1:15" x14ac:dyDescent="0.3">
      <c r="A848" s="23">
        <v>309</v>
      </c>
      <c r="C848" s="23">
        <v>309</v>
      </c>
      <c r="D848" s="28">
        <v>201</v>
      </c>
      <c r="E848" s="17">
        <v>75</v>
      </c>
      <c r="F848" s="26">
        <v>88</v>
      </c>
      <c r="M848" s="32" t="s">
        <v>54</v>
      </c>
      <c r="N848" s="35">
        <f>(Table1[[#This Row],[Profit]]/Table1[[#This Row],[Sales]])</f>
        <v>0.43781094527363185</v>
      </c>
      <c r="O848" s="26">
        <v>88</v>
      </c>
    </row>
    <row r="849" spans="1:15" x14ac:dyDescent="0.3">
      <c r="A849" s="24">
        <v>740</v>
      </c>
      <c r="C849" s="24">
        <v>740</v>
      </c>
      <c r="D849" s="29">
        <v>261</v>
      </c>
      <c r="E849" s="18">
        <v>102</v>
      </c>
      <c r="F849" s="27">
        <v>132</v>
      </c>
      <c r="M849" s="33" t="s">
        <v>54</v>
      </c>
      <c r="N849" s="36">
        <f>(Table1[[#This Row],[Profit]]/Table1[[#This Row],[Sales]])</f>
        <v>0.50574712643678166</v>
      </c>
      <c r="O849" s="27">
        <v>132</v>
      </c>
    </row>
    <row r="850" spans="1:15" x14ac:dyDescent="0.3">
      <c r="A850" s="23">
        <v>970</v>
      </c>
      <c r="C850" s="23">
        <v>970</v>
      </c>
      <c r="D850" s="28">
        <v>213</v>
      </c>
      <c r="E850" s="17">
        <v>88</v>
      </c>
      <c r="F850" s="26">
        <v>104</v>
      </c>
      <c r="M850" s="32" t="s">
        <v>30</v>
      </c>
      <c r="N850" s="35">
        <f>(Table1[[#This Row],[Profit]]/Table1[[#This Row],[Sales]])</f>
        <v>0.48826291079812206</v>
      </c>
      <c r="O850" s="26">
        <v>104</v>
      </c>
    </row>
    <row r="851" spans="1:15" x14ac:dyDescent="0.3">
      <c r="A851" s="24">
        <v>319</v>
      </c>
      <c r="C851" s="24">
        <v>319</v>
      </c>
      <c r="D851" s="29">
        <v>25</v>
      </c>
      <c r="E851" s="18">
        <v>10</v>
      </c>
      <c r="F851" s="27">
        <v>-4</v>
      </c>
      <c r="M851" s="33" t="s">
        <v>39</v>
      </c>
      <c r="N851" s="36">
        <f>(Table1[[#This Row],[Profit]]/Table1[[#This Row],[Sales]])</f>
        <v>-0.16</v>
      </c>
      <c r="O851" s="27">
        <v>-4</v>
      </c>
    </row>
    <row r="852" spans="1:15" x14ac:dyDescent="0.3">
      <c r="A852" s="23">
        <v>920</v>
      </c>
      <c r="C852" s="23">
        <v>920</v>
      </c>
      <c r="D852" s="28">
        <v>192</v>
      </c>
      <c r="E852" s="17">
        <v>77</v>
      </c>
      <c r="F852" s="26">
        <v>76</v>
      </c>
      <c r="M852" s="32" t="s">
        <v>39</v>
      </c>
      <c r="N852" s="35">
        <f>(Table1[[#This Row],[Profit]]/Table1[[#This Row],[Sales]])</f>
        <v>0.39583333333333331</v>
      </c>
      <c r="O852" s="26">
        <v>76</v>
      </c>
    </row>
    <row r="853" spans="1:15" x14ac:dyDescent="0.3">
      <c r="A853" s="24">
        <v>712</v>
      </c>
      <c r="C853" s="24">
        <v>712</v>
      </c>
      <c r="D853" s="29">
        <v>42</v>
      </c>
      <c r="E853" s="18">
        <v>15</v>
      </c>
      <c r="F853" s="27">
        <v>12</v>
      </c>
      <c r="M853" s="33" t="s">
        <v>43</v>
      </c>
      <c r="N853" s="36">
        <f>(Table1[[#This Row],[Profit]]/Table1[[#This Row],[Sales]])</f>
        <v>0.2857142857142857</v>
      </c>
      <c r="O853" s="27">
        <v>12</v>
      </c>
    </row>
    <row r="854" spans="1:15" x14ac:dyDescent="0.3">
      <c r="A854" s="23">
        <v>573</v>
      </c>
      <c r="C854" s="23">
        <v>573</v>
      </c>
      <c r="D854" s="28">
        <v>196</v>
      </c>
      <c r="E854" s="17">
        <v>82</v>
      </c>
      <c r="F854" s="26">
        <v>56</v>
      </c>
      <c r="M854" s="32" t="s">
        <v>45</v>
      </c>
      <c r="N854" s="35">
        <f>(Table1[[#This Row],[Profit]]/Table1[[#This Row],[Sales]])</f>
        <v>0.2857142857142857</v>
      </c>
      <c r="O854" s="26">
        <v>56</v>
      </c>
    </row>
    <row r="855" spans="1:15" x14ac:dyDescent="0.3">
      <c r="A855" s="24">
        <v>608</v>
      </c>
      <c r="C855" s="24">
        <v>608</v>
      </c>
      <c r="D855" s="29">
        <v>239</v>
      </c>
      <c r="E855" s="18">
        <v>94</v>
      </c>
      <c r="F855" s="27">
        <v>24</v>
      </c>
      <c r="M855" s="33" t="s">
        <v>45</v>
      </c>
      <c r="N855" s="36">
        <f>(Table1[[#This Row],[Profit]]/Table1[[#This Row],[Sales]])</f>
        <v>0.100418410041841</v>
      </c>
      <c r="O855" s="27">
        <v>24</v>
      </c>
    </row>
    <row r="856" spans="1:15" x14ac:dyDescent="0.3">
      <c r="A856" s="23">
        <v>573</v>
      </c>
      <c r="C856" s="23">
        <v>573</v>
      </c>
      <c r="D856" s="28">
        <v>141</v>
      </c>
      <c r="E856" s="17">
        <v>54</v>
      </c>
      <c r="F856" s="26">
        <v>76</v>
      </c>
      <c r="M856" s="32" t="s">
        <v>46</v>
      </c>
      <c r="N856" s="35">
        <f>(Table1[[#This Row],[Profit]]/Table1[[#This Row],[Sales]])</f>
        <v>0.53900709219858156</v>
      </c>
      <c r="O856" s="26">
        <v>76</v>
      </c>
    </row>
    <row r="857" spans="1:15" x14ac:dyDescent="0.3">
      <c r="A857" s="24">
        <v>715</v>
      </c>
      <c r="C857" s="24">
        <v>715</v>
      </c>
      <c r="D857" s="29">
        <v>175</v>
      </c>
      <c r="E857" s="18">
        <v>75</v>
      </c>
      <c r="F857" s="27">
        <v>67</v>
      </c>
      <c r="M857" s="33" t="s">
        <v>46</v>
      </c>
      <c r="N857" s="36">
        <f>(Table1[[#This Row],[Profit]]/Table1[[#This Row],[Sales]])</f>
        <v>0.38285714285714284</v>
      </c>
      <c r="O857" s="27">
        <v>67</v>
      </c>
    </row>
    <row r="858" spans="1:15" x14ac:dyDescent="0.3">
      <c r="A858" s="23">
        <v>641</v>
      </c>
      <c r="C858" s="23">
        <v>641</v>
      </c>
      <c r="D858" s="28">
        <v>567</v>
      </c>
      <c r="E858" s="17">
        <v>228</v>
      </c>
      <c r="F858" s="26">
        <v>291</v>
      </c>
      <c r="M858" s="32" t="s">
        <v>50</v>
      </c>
      <c r="N858" s="35">
        <f>(Table1[[#This Row],[Profit]]/Table1[[#This Row],[Sales]])</f>
        <v>0.51322751322751325</v>
      </c>
      <c r="O858" s="26">
        <v>291</v>
      </c>
    </row>
    <row r="859" spans="1:15" x14ac:dyDescent="0.3">
      <c r="A859" s="24">
        <v>641</v>
      </c>
      <c r="C859" s="24">
        <v>641</v>
      </c>
      <c r="D859" s="29">
        <v>296</v>
      </c>
      <c r="E859" s="18">
        <v>113</v>
      </c>
      <c r="F859" s="27">
        <v>159</v>
      </c>
      <c r="M859" s="33" t="s">
        <v>20</v>
      </c>
      <c r="N859" s="36">
        <f>(Table1[[#This Row],[Profit]]/Table1[[#This Row],[Sales]])</f>
        <v>0.53716216216216217</v>
      </c>
      <c r="O859" s="27">
        <v>159</v>
      </c>
    </row>
    <row r="860" spans="1:15" x14ac:dyDescent="0.3">
      <c r="A860" s="23">
        <v>563</v>
      </c>
      <c r="C860" s="23">
        <v>563</v>
      </c>
      <c r="D860" s="28">
        <v>451</v>
      </c>
      <c r="E860" s="17">
        <v>211</v>
      </c>
      <c r="F860" s="26">
        <v>191</v>
      </c>
      <c r="M860" s="32" t="s">
        <v>27</v>
      </c>
      <c r="N860" s="35">
        <f>(Table1[[#This Row],[Profit]]/Table1[[#This Row],[Sales]])</f>
        <v>0.42350332594235035</v>
      </c>
      <c r="O860" s="26">
        <v>191</v>
      </c>
    </row>
    <row r="861" spans="1:15" x14ac:dyDescent="0.3">
      <c r="A861" s="24">
        <v>641</v>
      </c>
      <c r="C861" s="24">
        <v>641</v>
      </c>
      <c r="D861" s="29">
        <v>581</v>
      </c>
      <c r="E861" s="18">
        <v>245</v>
      </c>
      <c r="F861" s="27">
        <v>257</v>
      </c>
      <c r="M861" s="33" t="s">
        <v>54</v>
      </c>
      <c r="N861" s="36">
        <f>(Table1[[#This Row],[Profit]]/Table1[[#This Row],[Sales]])</f>
        <v>0.44234079173838209</v>
      </c>
      <c r="O861" s="27">
        <v>257</v>
      </c>
    </row>
    <row r="862" spans="1:15" x14ac:dyDescent="0.3">
      <c r="A862" s="23">
        <v>720</v>
      </c>
      <c r="C862" s="23">
        <v>720</v>
      </c>
      <c r="D862" s="28">
        <v>224</v>
      </c>
      <c r="E862" s="17">
        <v>86</v>
      </c>
      <c r="F862" s="26">
        <v>131</v>
      </c>
      <c r="M862" s="32" t="s">
        <v>39</v>
      </c>
      <c r="N862" s="35">
        <f>(Table1[[#This Row],[Profit]]/Table1[[#This Row],[Sales]])</f>
        <v>0.5848214285714286</v>
      </c>
      <c r="O862" s="26">
        <v>131</v>
      </c>
    </row>
    <row r="863" spans="1:15" x14ac:dyDescent="0.3">
      <c r="A863" s="24">
        <v>312</v>
      </c>
      <c r="C863" s="24">
        <v>312</v>
      </c>
      <c r="D863" s="29">
        <v>332</v>
      </c>
      <c r="E863" s="18">
        <v>127</v>
      </c>
      <c r="F863" s="27">
        <v>181</v>
      </c>
      <c r="M863" s="33" t="s">
        <v>39</v>
      </c>
      <c r="N863" s="36">
        <f>(Table1[[#This Row],[Profit]]/Table1[[#This Row],[Sales]])</f>
        <v>0.54518072289156627</v>
      </c>
      <c r="O863" s="27">
        <v>181</v>
      </c>
    </row>
    <row r="864" spans="1:15" x14ac:dyDescent="0.3">
      <c r="A864" s="23">
        <v>720</v>
      </c>
      <c r="C864" s="23">
        <v>720</v>
      </c>
      <c r="D864" s="28">
        <v>179</v>
      </c>
      <c r="E864" s="17">
        <v>67</v>
      </c>
      <c r="F864" s="26">
        <v>70</v>
      </c>
      <c r="M864" s="32" t="s">
        <v>35</v>
      </c>
      <c r="N864" s="35">
        <f>(Table1[[#This Row],[Profit]]/Table1[[#This Row],[Sales]])</f>
        <v>0.39106145251396646</v>
      </c>
      <c r="O864" s="26">
        <v>70</v>
      </c>
    </row>
    <row r="865" spans="1:15" x14ac:dyDescent="0.3">
      <c r="A865" s="24">
        <v>773</v>
      </c>
      <c r="C865" s="24">
        <v>773</v>
      </c>
      <c r="D865" s="29">
        <v>534</v>
      </c>
      <c r="E865" s="18">
        <v>250</v>
      </c>
      <c r="F865" s="27">
        <v>233</v>
      </c>
      <c r="M865" s="33" t="s">
        <v>35</v>
      </c>
      <c r="N865" s="36">
        <f>(Table1[[#This Row],[Profit]]/Table1[[#This Row],[Sales]])</f>
        <v>0.43632958801498128</v>
      </c>
      <c r="O865" s="27">
        <v>233</v>
      </c>
    </row>
    <row r="866" spans="1:15" x14ac:dyDescent="0.3">
      <c r="A866" s="23">
        <v>303</v>
      </c>
      <c r="C866" s="23">
        <v>303</v>
      </c>
      <c r="D866" s="28">
        <v>322</v>
      </c>
      <c r="E866" s="17">
        <v>123</v>
      </c>
      <c r="F866" s="26">
        <v>199</v>
      </c>
      <c r="M866" s="32" t="s">
        <v>43</v>
      </c>
      <c r="N866" s="35">
        <f>(Table1[[#This Row],[Profit]]/Table1[[#This Row],[Sales]])</f>
        <v>0.61801242236024845</v>
      </c>
      <c r="O866" s="26">
        <v>199</v>
      </c>
    </row>
    <row r="867" spans="1:15" x14ac:dyDescent="0.3">
      <c r="A867" s="24">
        <v>312</v>
      </c>
      <c r="C867" s="24">
        <v>312</v>
      </c>
      <c r="D867" s="29">
        <v>569</v>
      </c>
      <c r="E867" s="18">
        <v>224</v>
      </c>
      <c r="F867" s="27">
        <v>288</v>
      </c>
      <c r="M867" s="33" t="s">
        <v>45</v>
      </c>
      <c r="N867" s="36">
        <f>(Table1[[#This Row],[Profit]]/Table1[[#This Row],[Sales]])</f>
        <v>0.5061511423550088</v>
      </c>
      <c r="O867" s="27">
        <v>288</v>
      </c>
    </row>
    <row r="868" spans="1:15" x14ac:dyDescent="0.3">
      <c r="A868" s="23">
        <v>970</v>
      </c>
      <c r="C868" s="23">
        <v>970</v>
      </c>
      <c r="D868" s="28">
        <v>142</v>
      </c>
      <c r="E868" s="17">
        <v>54</v>
      </c>
      <c r="F868" s="26">
        <v>79</v>
      </c>
      <c r="M868" s="32" t="s">
        <v>46</v>
      </c>
      <c r="N868" s="35">
        <f>(Table1[[#This Row],[Profit]]/Table1[[#This Row],[Sales]])</f>
        <v>0.55633802816901412</v>
      </c>
      <c r="O868" s="26">
        <v>79</v>
      </c>
    </row>
    <row r="869" spans="1:15" x14ac:dyDescent="0.3">
      <c r="A869" s="24">
        <v>708</v>
      </c>
      <c r="C869" s="24">
        <v>708</v>
      </c>
      <c r="D869" s="29">
        <v>614</v>
      </c>
      <c r="E869" s="18">
        <v>247</v>
      </c>
      <c r="F869" s="27">
        <v>321</v>
      </c>
      <c r="M869" s="33" t="s">
        <v>46</v>
      </c>
      <c r="N869" s="36">
        <f>(Table1[[#This Row],[Profit]]/Table1[[#This Row],[Sales]])</f>
        <v>0.5228013029315961</v>
      </c>
      <c r="O869" s="27">
        <v>321</v>
      </c>
    </row>
    <row r="870" spans="1:15" x14ac:dyDescent="0.3">
      <c r="A870" s="23">
        <v>937</v>
      </c>
      <c r="C870" s="23">
        <v>937</v>
      </c>
      <c r="D870" s="28">
        <v>326</v>
      </c>
      <c r="E870" s="17">
        <v>153</v>
      </c>
      <c r="F870" s="26">
        <v>129</v>
      </c>
      <c r="M870" s="32" t="s">
        <v>46</v>
      </c>
      <c r="N870" s="35">
        <f>(Table1[[#This Row],[Profit]]/Table1[[#This Row],[Sales]])</f>
        <v>0.39570552147239263</v>
      </c>
      <c r="O870" s="26">
        <v>129</v>
      </c>
    </row>
    <row r="871" spans="1:15" x14ac:dyDescent="0.3">
      <c r="A871" s="24">
        <v>970</v>
      </c>
      <c r="C871" s="24">
        <v>970</v>
      </c>
      <c r="D871" s="29">
        <v>326</v>
      </c>
      <c r="E871" s="18">
        <v>153</v>
      </c>
      <c r="F871" s="27">
        <v>129</v>
      </c>
      <c r="M871" s="33" t="s">
        <v>50</v>
      </c>
      <c r="N871" s="36">
        <f>(Table1[[#This Row],[Profit]]/Table1[[#This Row],[Sales]])</f>
        <v>0.39570552147239263</v>
      </c>
      <c r="O871" s="27">
        <v>129</v>
      </c>
    </row>
    <row r="872" spans="1:15" x14ac:dyDescent="0.3">
      <c r="A872" s="23">
        <v>618</v>
      </c>
      <c r="C872" s="23">
        <v>618</v>
      </c>
      <c r="D872" s="28">
        <v>322</v>
      </c>
      <c r="E872" s="17">
        <v>123</v>
      </c>
      <c r="F872" s="26">
        <v>197</v>
      </c>
      <c r="M872" s="32" t="s">
        <v>50</v>
      </c>
      <c r="N872" s="35">
        <f>(Table1[[#This Row],[Profit]]/Table1[[#This Row],[Sales]])</f>
        <v>0.61180124223602483</v>
      </c>
      <c r="O872" s="26">
        <v>197</v>
      </c>
    </row>
    <row r="873" spans="1:15" x14ac:dyDescent="0.3">
      <c r="A873" s="24">
        <v>312</v>
      </c>
      <c r="C873" s="24">
        <v>312</v>
      </c>
      <c r="D873" s="29">
        <v>224</v>
      </c>
      <c r="E873" s="18">
        <v>86</v>
      </c>
      <c r="F873" s="27">
        <v>131</v>
      </c>
      <c r="M873" s="33" t="s">
        <v>22</v>
      </c>
      <c r="N873" s="36">
        <f>(Table1[[#This Row],[Profit]]/Table1[[#This Row],[Sales]])</f>
        <v>0.5848214285714286</v>
      </c>
      <c r="O873" s="27">
        <v>131</v>
      </c>
    </row>
    <row r="874" spans="1:15" x14ac:dyDescent="0.3">
      <c r="A874" s="23">
        <v>513</v>
      </c>
      <c r="C874" s="23">
        <v>513</v>
      </c>
      <c r="D874" s="28">
        <v>236</v>
      </c>
      <c r="E874" s="17">
        <v>88</v>
      </c>
      <c r="F874" s="26">
        <v>107</v>
      </c>
      <c r="M874" s="32" t="s">
        <v>27</v>
      </c>
      <c r="N874" s="35">
        <f>(Table1[[#This Row],[Profit]]/Table1[[#This Row],[Sales]])</f>
        <v>0.45338983050847459</v>
      </c>
      <c r="O874" s="26">
        <v>107</v>
      </c>
    </row>
    <row r="875" spans="1:15" x14ac:dyDescent="0.3">
      <c r="A875" s="24">
        <v>513</v>
      </c>
      <c r="C875" s="24">
        <v>513</v>
      </c>
      <c r="D875" s="29">
        <v>341</v>
      </c>
      <c r="E875" s="18">
        <v>134</v>
      </c>
      <c r="F875" s="27">
        <v>180</v>
      </c>
      <c r="M875" s="33" t="s">
        <v>54</v>
      </c>
      <c r="N875" s="36">
        <f>(Table1[[#This Row],[Profit]]/Table1[[#This Row],[Sales]])</f>
        <v>0.52785923753665687</v>
      </c>
      <c r="O875" s="27">
        <v>180</v>
      </c>
    </row>
    <row r="876" spans="1:15" x14ac:dyDescent="0.3">
      <c r="A876" s="23">
        <v>719</v>
      </c>
      <c r="C876" s="23">
        <v>719</v>
      </c>
      <c r="D876" s="28">
        <v>197</v>
      </c>
      <c r="E876" s="17">
        <v>81</v>
      </c>
      <c r="F876" s="26">
        <v>98</v>
      </c>
      <c r="M876" s="32" t="s">
        <v>30</v>
      </c>
      <c r="N876" s="35">
        <f>(Table1[[#This Row],[Profit]]/Table1[[#This Row],[Sales]])</f>
        <v>0.49746192893401014</v>
      </c>
      <c r="O876" s="26">
        <v>98</v>
      </c>
    </row>
    <row r="877" spans="1:15" x14ac:dyDescent="0.3">
      <c r="A877" s="24">
        <v>712</v>
      </c>
      <c r="C877" s="24">
        <v>712</v>
      </c>
      <c r="D877" s="29">
        <v>26</v>
      </c>
      <c r="E877" s="18">
        <v>10</v>
      </c>
      <c r="F877" s="27">
        <v>-1</v>
      </c>
      <c r="M877" s="33" t="s">
        <v>39</v>
      </c>
      <c r="N877" s="36">
        <f>(Table1[[#This Row],[Profit]]/Table1[[#This Row],[Sales]])</f>
        <v>-3.8461538461538464E-2</v>
      </c>
      <c r="O877" s="27">
        <v>-1</v>
      </c>
    </row>
    <row r="878" spans="1:15" x14ac:dyDescent="0.3">
      <c r="A878" s="23">
        <v>414</v>
      </c>
      <c r="C878" s="23">
        <v>414</v>
      </c>
      <c r="D878" s="28">
        <v>208</v>
      </c>
      <c r="E878" s="17">
        <v>83</v>
      </c>
      <c r="F878" s="26">
        <v>85</v>
      </c>
      <c r="M878" s="32" t="s">
        <v>39</v>
      </c>
      <c r="N878" s="35">
        <f>(Table1[[#This Row],[Profit]]/Table1[[#This Row],[Sales]])</f>
        <v>0.40865384615384615</v>
      </c>
      <c r="O878" s="26">
        <v>85</v>
      </c>
    </row>
    <row r="879" spans="1:15" x14ac:dyDescent="0.3">
      <c r="A879" s="24">
        <v>573</v>
      </c>
      <c r="C879" s="24">
        <v>573</v>
      </c>
      <c r="D879" s="29">
        <v>163</v>
      </c>
      <c r="E879" s="18">
        <v>68</v>
      </c>
      <c r="F879" s="27">
        <v>39</v>
      </c>
      <c r="M879" s="33" t="s">
        <v>45</v>
      </c>
      <c r="N879" s="36">
        <f>(Table1[[#This Row],[Profit]]/Table1[[#This Row],[Sales]])</f>
        <v>0.2392638036809816</v>
      </c>
      <c r="O879" s="27">
        <v>39</v>
      </c>
    </row>
    <row r="880" spans="1:15" x14ac:dyDescent="0.3">
      <c r="A880" s="23">
        <v>262</v>
      </c>
      <c r="C880" s="23">
        <v>262</v>
      </c>
      <c r="D880" s="28">
        <v>266</v>
      </c>
      <c r="E880" s="17">
        <v>105</v>
      </c>
      <c r="F880" s="26">
        <v>30</v>
      </c>
      <c r="M880" s="32" t="s">
        <v>45</v>
      </c>
      <c r="N880" s="35">
        <f>(Table1[[#This Row],[Profit]]/Table1[[#This Row],[Sales]])</f>
        <v>0.11278195488721804</v>
      </c>
      <c r="O880" s="26">
        <v>30</v>
      </c>
    </row>
    <row r="881" spans="1:15" x14ac:dyDescent="0.3">
      <c r="A881" s="24">
        <v>573</v>
      </c>
      <c r="C881" s="24">
        <v>573</v>
      </c>
      <c r="D881" s="29">
        <v>131</v>
      </c>
      <c r="E881" s="18">
        <v>50</v>
      </c>
      <c r="F881" s="27">
        <v>71</v>
      </c>
      <c r="M881" s="33" t="s">
        <v>46</v>
      </c>
      <c r="N881" s="36">
        <f>(Table1[[#This Row],[Profit]]/Table1[[#This Row],[Sales]])</f>
        <v>0.5419847328244275</v>
      </c>
      <c r="O881" s="27">
        <v>71</v>
      </c>
    </row>
    <row r="882" spans="1:15" x14ac:dyDescent="0.3">
      <c r="A882" s="23">
        <v>262</v>
      </c>
      <c r="C882" s="23">
        <v>262</v>
      </c>
      <c r="D882" s="28">
        <v>188</v>
      </c>
      <c r="E882" s="17">
        <v>80</v>
      </c>
      <c r="F882" s="26">
        <v>74</v>
      </c>
      <c r="M882" s="32" t="s">
        <v>46</v>
      </c>
      <c r="N882" s="35">
        <f>(Table1[[#This Row],[Profit]]/Table1[[#This Row],[Sales]])</f>
        <v>0.39361702127659576</v>
      </c>
      <c r="O882" s="26">
        <v>74</v>
      </c>
    </row>
    <row r="883" spans="1:15" x14ac:dyDescent="0.3">
      <c r="A883" s="24">
        <v>515</v>
      </c>
      <c r="C883" s="24">
        <v>515</v>
      </c>
      <c r="D883" s="29">
        <v>614</v>
      </c>
      <c r="E883" s="18">
        <v>247</v>
      </c>
      <c r="F883" s="27">
        <v>321</v>
      </c>
      <c r="M883" s="33" t="s">
        <v>50</v>
      </c>
      <c r="N883" s="36">
        <f>(Table1[[#This Row],[Profit]]/Table1[[#This Row],[Sales]])</f>
        <v>0.5228013029315961</v>
      </c>
      <c r="O883" s="27">
        <v>321</v>
      </c>
    </row>
    <row r="884" spans="1:15" x14ac:dyDescent="0.3">
      <c r="A884" s="23">
        <v>515</v>
      </c>
      <c r="C884" s="23">
        <v>515</v>
      </c>
      <c r="D884" s="28">
        <v>332</v>
      </c>
      <c r="E884" s="17">
        <v>127</v>
      </c>
      <c r="F884" s="26">
        <v>183</v>
      </c>
      <c r="M884" s="32" t="s">
        <v>20</v>
      </c>
      <c r="N884" s="35">
        <f>(Table1[[#This Row],[Profit]]/Table1[[#This Row],[Sales]])</f>
        <v>0.5512048192771084</v>
      </c>
      <c r="O884" s="26">
        <v>183</v>
      </c>
    </row>
    <row r="885" spans="1:15" x14ac:dyDescent="0.3">
      <c r="A885" s="24">
        <v>641</v>
      </c>
      <c r="C885" s="24">
        <v>641</v>
      </c>
      <c r="D885" s="29">
        <v>534</v>
      </c>
      <c r="E885" s="18">
        <v>250</v>
      </c>
      <c r="F885" s="27">
        <v>232</v>
      </c>
      <c r="M885" s="33" t="s">
        <v>27</v>
      </c>
      <c r="N885" s="36">
        <f>(Table1[[#This Row],[Profit]]/Table1[[#This Row],[Sales]])</f>
        <v>0.43445692883895132</v>
      </c>
      <c r="O885" s="27">
        <v>232</v>
      </c>
    </row>
    <row r="886" spans="1:15" x14ac:dyDescent="0.3">
      <c r="A886" s="23">
        <v>563</v>
      </c>
      <c r="C886" s="23">
        <v>563</v>
      </c>
      <c r="D886" s="28">
        <v>697</v>
      </c>
      <c r="E886" s="17">
        <v>294</v>
      </c>
      <c r="F886" s="26">
        <v>321</v>
      </c>
      <c r="M886" s="32" t="s">
        <v>54</v>
      </c>
      <c r="N886" s="35">
        <f>(Table1[[#This Row],[Profit]]/Table1[[#This Row],[Sales]])</f>
        <v>0.46054519368723101</v>
      </c>
      <c r="O886" s="26">
        <v>321</v>
      </c>
    </row>
    <row r="887" spans="1:15" x14ac:dyDescent="0.3">
      <c r="A887" s="24">
        <v>816</v>
      </c>
      <c r="C887" s="24">
        <v>816</v>
      </c>
      <c r="D887" s="29">
        <v>48</v>
      </c>
      <c r="E887" s="18">
        <v>20</v>
      </c>
      <c r="F887" s="27">
        <v>-24</v>
      </c>
      <c r="M887" s="33" t="s">
        <v>54</v>
      </c>
      <c r="N887" s="36">
        <f>(Table1[[#This Row],[Profit]]/Table1[[#This Row],[Sales]])</f>
        <v>-0.5</v>
      </c>
      <c r="O887" s="27">
        <v>-24</v>
      </c>
    </row>
    <row r="888" spans="1:15" x14ac:dyDescent="0.3">
      <c r="A888" s="23">
        <v>951</v>
      </c>
      <c r="C888" s="23">
        <v>951</v>
      </c>
      <c r="D888" s="28">
        <v>130</v>
      </c>
      <c r="E888" s="17">
        <v>154</v>
      </c>
      <c r="F888" s="26">
        <v>-117</v>
      </c>
      <c r="M888" s="32" t="s">
        <v>39</v>
      </c>
      <c r="N888" s="35">
        <f>(Table1[[#This Row],[Profit]]/Table1[[#This Row],[Sales]])</f>
        <v>-0.9</v>
      </c>
      <c r="O888" s="26">
        <v>-117</v>
      </c>
    </row>
    <row r="889" spans="1:15" x14ac:dyDescent="0.3">
      <c r="A889" s="24">
        <v>714</v>
      </c>
      <c r="C889" s="24">
        <v>714</v>
      </c>
      <c r="D889" s="29">
        <v>598</v>
      </c>
      <c r="E889" s="18">
        <v>257</v>
      </c>
      <c r="F889" s="27">
        <v>225</v>
      </c>
      <c r="M889" s="33" t="s">
        <v>35</v>
      </c>
      <c r="N889" s="36">
        <f>(Table1[[#This Row],[Profit]]/Table1[[#This Row],[Sales]])</f>
        <v>0.37625418060200672</v>
      </c>
      <c r="O889" s="27">
        <v>225</v>
      </c>
    </row>
    <row r="890" spans="1:15" x14ac:dyDescent="0.3">
      <c r="A890" s="23">
        <v>818</v>
      </c>
      <c r="C890" s="23">
        <v>818</v>
      </c>
      <c r="D890" s="28">
        <v>109</v>
      </c>
      <c r="E890" s="17">
        <v>122</v>
      </c>
      <c r="F890" s="26">
        <v>-74</v>
      </c>
      <c r="M890" s="32" t="s">
        <v>43</v>
      </c>
      <c r="N890" s="35">
        <f>(Table1[[#This Row],[Profit]]/Table1[[#This Row],[Sales]])</f>
        <v>-0.67889908256880738</v>
      </c>
      <c r="O890" s="26">
        <v>-74</v>
      </c>
    </row>
    <row r="891" spans="1:15" x14ac:dyDescent="0.3">
      <c r="A891" s="24">
        <v>626</v>
      </c>
      <c r="C891" s="24">
        <v>626</v>
      </c>
      <c r="D891" s="29">
        <v>650</v>
      </c>
      <c r="E891" s="18">
        <v>260</v>
      </c>
      <c r="F891" s="27">
        <v>247</v>
      </c>
      <c r="M891" s="33" t="s">
        <v>45</v>
      </c>
      <c r="N891" s="36">
        <f>(Table1[[#This Row],[Profit]]/Table1[[#This Row],[Sales]])</f>
        <v>0.38</v>
      </c>
      <c r="O891" s="27">
        <v>247</v>
      </c>
    </row>
    <row r="892" spans="1:15" x14ac:dyDescent="0.3">
      <c r="A892" s="23">
        <v>562</v>
      </c>
      <c r="C892" s="23">
        <v>562</v>
      </c>
      <c r="D892" s="28">
        <v>478</v>
      </c>
      <c r="E892" s="17">
        <v>239</v>
      </c>
      <c r="F892" s="26">
        <v>149</v>
      </c>
      <c r="M892" s="32" t="s">
        <v>47</v>
      </c>
      <c r="N892" s="35">
        <f>(Table1[[#This Row],[Profit]]/Table1[[#This Row],[Sales]])</f>
        <v>0.31171548117154813</v>
      </c>
      <c r="O892" s="26">
        <v>149</v>
      </c>
    </row>
    <row r="893" spans="1:15" x14ac:dyDescent="0.3">
      <c r="A893" s="24">
        <v>562</v>
      </c>
      <c r="C893" s="24">
        <v>562</v>
      </c>
      <c r="D893" s="29">
        <v>298</v>
      </c>
      <c r="E893" s="18">
        <v>125</v>
      </c>
      <c r="F893" s="27">
        <v>27</v>
      </c>
      <c r="M893" s="33" t="s">
        <v>46</v>
      </c>
      <c r="N893" s="36">
        <f>(Table1[[#This Row],[Profit]]/Table1[[#This Row],[Sales]])</f>
        <v>9.0604026845637578E-2</v>
      </c>
      <c r="O893" s="27">
        <v>27</v>
      </c>
    </row>
    <row r="894" spans="1:15" x14ac:dyDescent="0.3">
      <c r="A894" s="23">
        <v>661</v>
      </c>
      <c r="C894" s="23">
        <v>661</v>
      </c>
      <c r="D894" s="28">
        <v>265</v>
      </c>
      <c r="E894" s="17">
        <v>108</v>
      </c>
      <c r="F894" s="26">
        <v>115</v>
      </c>
      <c r="M894" s="32" t="s">
        <v>50</v>
      </c>
      <c r="N894" s="35">
        <f>(Table1[[#This Row],[Profit]]/Table1[[#This Row],[Sales]])</f>
        <v>0.43396226415094341</v>
      </c>
      <c r="O894" s="26">
        <v>115</v>
      </c>
    </row>
    <row r="895" spans="1:15" x14ac:dyDescent="0.3">
      <c r="A895" s="24">
        <v>562</v>
      </c>
      <c r="C895" s="24">
        <v>562</v>
      </c>
      <c r="D895" s="29">
        <v>520</v>
      </c>
      <c r="E895" s="18">
        <v>239</v>
      </c>
      <c r="F895" s="27">
        <v>186</v>
      </c>
      <c r="M895" s="33" t="s">
        <v>20</v>
      </c>
      <c r="N895" s="36">
        <f>(Table1[[#This Row],[Profit]]/Table1[[#This Row],[Sales]])</f>
        <v>0.3576923076923077</v>
      </c>
      <c r="O895" s="27">
        <v>186</v>
      </c>
    </row>
    <row r="896" spans="1:15" x14ac:dyDescent="0.3">
      <c r="A896" s="23">
        <v>562</v>
      </c>
      <c r="C896" s="23">
        <v>562</v>
      </c>
      <c r="D896" s="28">
        <v>302</v>
      </c>
      <c r="E896" s="17">
        <v>123</v>
      </c>
      <c r="F896" s="26">
        <v>134</v>
      </c>
      <c r="M896" s="32" t="s">
        <v>27</v>
      </c>
      <c r="N896" s="35">
        <f>(Table1[[#This Row],[Profit]]/Table1[[#This Row],[Sales]])</f>
        <v>0.44370860927152317</v>
      </c>
      <c r="O896" s="26">
        <v>134</v>
      </c>
    </row>
    <row r="897" spans="1:15" x14ac:dyDescent="0.3">
      <c r="A897" s="24">
        <v>971</v>
      </c>
      <c r="C897" s="24">
        <v>971</v>
      </c>
      <c r="D897" s="29">
        <v>107</v>
      </c>
      <c r="E897" s="18">
        <v>43</v>
      </c>
      <c r="F897" s="27">
        <v>29</v>
      </c>
      <c r="M897" s="33" t="s">
        <v>39</v>
      </c>
      <c r="N897" s="36">
        <f>(Table1[[#This Row],[Profit]]/Table1[[#This Row],[Sales]])</f>
        <v>0.27102803738317754</v>
      </c>
      <c r="O897" s="27">
        <v>29</v>
      </c>
    </row>
    <row r="898" spans="1:15" x14ac:dyDescent="0.3">
      <c r="A898" s="23">
        <v>435</v>
      </c>
      <c r="C898" s="23">
        <v>435</v>
      </c>
      <c r="D898" s="28">
        <v>177</v>
      </c>
      <c r="E898" s="17">
        <v>79</v>
      </c>
      <c r="F898" s="26">
        <v>34</v>
      </c>
      <c r="M898" s="32" t="s">
        <v>39</v>
      </c>
      <c r="N898" s="35">
        <f>(Table1[[#This Row],[Profit]]/Table1[[#This Row],[Sales]])</f>
        <v>0.19209039548022599</v>
      </c>
      <c r="O898" s="26">
        <v>34</v>
      </c>
    </row>
    <row r="899" spans="1:15" x14ac:dyDescent="0.3">
      <c r="A899" s="24">
        <v>425</v>
      </c>
      <c r="C899" s="24">
        <v>425</v>
      </c>
      <c r="D899" s="29">
        <v>230</v>
      </c>
      <c r="E899" s="18">
        <v>96</v>
      </c>
      <c r="F899" s="27">
        <v>17</v>
      </c>
      <c r="M899" s="33" t="s">
        <v>39</v>
      </c>
      <c r="N899" s="36">
        <f>(Table1[[#This Row],[Profit]]/Table1[[#This Row],[Sales]])</f>
        <v>7.3913043478260873E-2</v>
      </c>
      <c r="O899" s="27">
        <v>17</v>
      </c>
    </row>
    <row r="900" spans="1:15" x14ac:dyDescent="0.3">
      <c r="A900" s="23">
        <v>503</v>
      </c>
      <c r="C900" s="23">
        <v>503</v>
      </c>
      <c r="D900" s="28">
        <v>322</v>
      </c>
      <c r="E900" s="17">
        <v>161</v>
      </c>
      <c r="F900" s="26">
        <v>91</v>
      </c>
      <c r="M900" s="32" t="s">
        <v>35</v>
      </c>
      <c r="N900" s="35">
        <f>(Table1[[#This Row],[Profit]]/Table1[[#This Row],[Sales]])</f>
        <v>0.28260869565217389</v>
      </c>
      <c r="O900" s="26">
        <v>91</v>
      </c>
    </row>
    <row r="901" spans="1:15" x14ac:dyDescent="0.3">
      <c r="A901" s="24">
        <v>253</v>
      </c>
      <c r="C901" s="24">
        <v>253</v>
      </c>
      <c r="D901" s="29">
        <v>174</v>
      </c>
      <c r="E901" s="18">
        <v>80</v>
      </c>
      <c r="F901" s="27">
        <v>48</v>
      </c>
      <c r="M901" s="33" t="s">
        <v>35</v>
      </c>
      <c r="N901" s="36">
        <f>(Table1[[#This Row],[Profit]]/Table1[[#This Row],[Sales]])</f>
        <v>0.27586206896551724</v>
      </c>
      <c r="O901" s="27">
        <v>48</v>
      </c>
    </row>
    <row r="902" spans="1:15" x14ac:dyDescent="0.3">
      <c r="A902" s="23">
        <v>971</v>
      </c>
      <c r="C902" s="23">
        <v>971</v>
      </c>
      <c r="D902" s="28">
        <v>122</v>
      </c>
      <c r="E902" s="17">
        <v>51</v>
      </c>
      <c r="F902" s="26">
        <v>-5</v>
      </c>
      <c r="M902" s="32" t="s">
        <v>43</v>
      </c>
      <c r="N902" s="35">
        <f>(Table1[[#This Row],[Profit]]/Table1[[#This Row],[Sales]])</f>
        <v>-4.0983606557377046E-2</v>
      </c>
      <c r="O902" s="26">
        <v>-5</v>
      </c>
    </row>
    <row r="903" spans="1:15" x14ac:dyDescent="0.3">
      <c r="A903" s="24">
        <v>435</v>
      </c>
      <c r="C903" s="24">
        <v>435</v>
      </c>
      <c r="D903" s="29">
        <v>142</v>
      </c>
      <c r="E903" s="18">
        <v>65</v>
      </c>
      <c r="F903" s="27">
        <v>36</v>
      </c>
      <c r="M903" s="33" t="s">
        <v>43</v>
      </c>
      <c r="N903" s="36">
        <f>(Table1[[#This Row],[Profit]]/Table1[[#This Row],[Sales]])</f>
        <v>0.25352112676056338</v>
      </c>
      <c r="O903" s="27">
        <v>36</v>
      </c>
    </row>
    <row r="904" spans="1:15" x14ac:dyDescent="0.3">
      <c r="A904" s="23">
        <v>971</v>
      </c>
      <c r="C904" s="23">
        <v>971</v>
      </c>
      <c r="D904" s="28">
        <v>144</v>
      </c>
      <c r="E904" s="17">
        <v>60</v>
      </c>
      <c r="F904" s="26">
        <v>21</v>
      </c>
      <c r="M904" s="32" t="s">
        <v>45</v>
      </c>
      <c r="N904" s="35">
        <f>(Table1[[#This Row],[Profit]]/Table1[[#This Row],[Sales]])</f>
        <v>0.14583333333333334</v>
      </c>
      <c r="O904" s="26">
        <v>21</v>
      </c>
    </row>
    <row r="905" spans="1:15" x14ac:dyDescent="0.3">
      <c r="A905" s="24">
        <v>435</v>
      </c>
      <c r="C905" s="24">
        <v>435</v>
      </c>
      <c r="D905" s="29">
        <v>111</v>
      </c>
      <c r="E905" s="18">
        <v>47</v>
      </c>
      <c r="F905" s="27">
        <v>22</v>
      </c>
      <c r="M905" s="33" t="s">
        <v>45</v>
      </c>
      <c r="N905" s="36">
        <f>(Table1[[#This Row],[Profit]]/Table1[[#This Row],[Sales]])</f>
        <v>0.1981981981981982</v>
      </c>
      <c r="O905" s="27">
        <v>22</v>
      </c>
    </row>
    <row r="906" spans="1:15" x14ac:dyDescent="0.3">
      <c r="A906" s="23">
        <v>206</v>
      </c>
      <c r="C906" s="23">
        <v>206</v>
      </c>
      <c r="D906" s="28">
        <v>167</v>
      </c>
      <c r="E906" s="17">
        <v>68</v>
      </c>
      <c r="F906" s="26">
        <v>56</v>
      </c>
      <c r="M906" s="32" t="s">
        <v>45</v>
      </c>
      <c r="N906" s="35">
        <f>(Table1[[#This Row],[Profit]]/Table1[[#This Row],[Sales]])</f>
        <v>0.33532934131736525</v>
      </c>
      <c r="O906" s="26">
        <v>56</v>
      </c>
    </row>
    <row r="907" spans="1:15" x14ac:dyDescent="0.3">
      <c r="A907" s="24">
        <v>206</v>
      </c>
      <c r="C907" s="24">
        <v>206</v>
      </c>
      <c r="D907" s="29">
        <v>51</v>
      </c>
      <c r="E907" s="18">
        <v>22</v>
      </c>
      <c r="F907" s="27">
        <v>10</v>
      </c>
      <c r="M907" s="33" t="s">
        <v>47</v>
      </c>
      <c r="N907" s="36">
        <f>(Table1[[#This Row],[Profit]]/Table1[[#This Row],[Sales]])</f>
        <v>0.19607843137254902</v>
      </c>
      <c r="O907" s="27">
        <v>10</v>
      </c>
    </row>
    <row r="908" spans="1:15" x14ac:dyDescent="0.3">
      <c r="A908" s="23">
        <v>702</v>
      </c>
      <c r="C908" s="23">
        <v>702</v>
      </c>
      <c r="D908" s="28">
        <v>52</v>
      </c>
      <c r="E908" s="17">
        <v>21</v>
      </c>
      <c r="F908" s="26">
        <v>14</v>
      </c>
      <c r="M908" s="32" t="s">
        <v>46</v>
      </c>
      <c r="N908" s="35">
        <f>(Table1[[#This Row],[Profit]]/Table1[[#This Row],[Sales]])</f>
        <v>0.26923076923076922</v>
      </c>
      <c r="O908" s="26">
        <v>14</v>
      </c>
    </row>
    <row r="909" spans="1:15" x14ac:dyDescent="0.3">
      <c r="A909" s="24">
        <v>801</v>
      </c>
      <c r="C909" s="24">
        <v>801</v>
      </c>
      <c r="D909" s="29">
        <v>236</v>
      </c>
      <c r="E909" s="18">
        <v>103</v>
      </c>
      <c r="F909" s="27">
        <v>87</v>
      </c>
      <c r="M909" s="33" t="s">
        <v>46</v>
      </c>
      <c r="N909" s="36">
        <f>(Table1[[#This Row],[Profit]]/Table1[[#This Row],[Sales]])</f>
        <v>0.36864406779661019</v>
      </c>
      <c r="O909" s="27">
        <v>87</v>
      </c>
    </row>
    <row r="910" spans="1:15" x14ac:dyDescent="0.3">
      <c r="A910" s="23">
        <v>775</v>
      </c>
      <c r="C910" s="23">
        <v>775</v>
      </c>
      <c r="D910" s="28">
        <v>298</v>
      </c>
      <c r="E910" s="17">
        <v>125</v>
      </c>
      <c r="F910" s="26">
        <v>26</v>
      </c>
      <c r="M910" s="32" t="s">
        <v>50</v>
      </c>
      <c r="N910" s="35">
        <f>(Table1[[#This Row],[Profit]]/Table1[[#This Row],[Sales]])</f>
        <v>8.7248322147651006E-2</v>
      </c>
      <c r="O910" s="26">
        <v>26</v>
      </c>
    </row>
    <row r="911" spans="1:15" x14ac:dyDescent="0.3">
      <c r="A911" s="24">
        <v>206</v>
      </c>
      <c r="C911" s="24">
        <v>206</v>
      </c>
      <c r="D911" s="29">
        <v>313</v>
      </c>
      <c r="E911" s="18">
        <v>125</v>
      </c>
      <c r="F911" s="27">
        <v>115</v>
      </c>
      <c r="M911" s="33" t="s">
        <v>50</v>
      </c>
      <c r="N911" s="36">
        <f>(Table1[[#This Row],[Profit]]/Table1[[#This Row],[Sales]])</f>
        <v>0.36741214057507987</v>
      </c>
      <c r="O911" s="27">
        <v>115</v>
      </c>
    </row>
    <row r="912" spans="1:15" x14ac:dyDescent="0.3">
      <c r="A912" s="23">
        <v>702</v>
      </c>
      <c r="C912" s="23">
        <v>702</v>
      </c>
      <c r="D912" s="28">
        <v>367</v>
      </c>
      <c r="E912" s="17">
        <v>154</v>
      </c>
      <c r="F912" s="26">
        <v>120</v>
      </c>
      <c r="M912" s="32" t="s">
        <v>20</v>
      </c>
      <c r="N912" s="35">
        <f>(Table1[[#This Row],[Profit]]/Table1[[#This Row],[Sales]])</f>
        <v>0.32697547683923706</v>
      </c>
      <c r="O912" s="26">
        <v>120</v>
      </c>
    </row>
    <row r="913" spans="1:15" x14ac:dyDescent="0.3">
      <c r="A913" s="24">
        <v>971</v>
      </c>
      <c r="C913" s="24">
        <v>971</v>
      </c>
      <c r="D913" s="29">
        <v>205</v>
      </c>
      <c r="E913" s="18">
        <v>90</v>
      </c>
      <c r="F913" s="27">
        <v>73</v>
      </c>
      <c r="M913" s="33" t="s">
        <v>20</v>
      </c>
      <c r="N913" s="36">
        <f>(Table1[[#This Row],[Profit]]/Table1[[#This Row],[Sales]])</f>
        <v>0.35609756097560974</v>
      </c>
      <c r="O913" s="27">
        <v>73</v>
      </c>
    </row>
    <row r="914" spans="1:15" x14ac:dyDescent="0.3">
      <c r="A914" s="23">
        <v>702</v>
      </c>
      <c r="C914" s="23">
        <v>702</v>
      </c>
      <c r="D914" s="28">
        <v>298</v>
      </c>
      <c r="E914" s="17">
        <v>122</v>
      </c>
      <c r="F914" s="26">
        <v>114</v>
      </c>
      <c r="M914" s="32" t="s">
        <v>22</v>
      </c>
      <c r="N914" s="35">
        <f>(Table1[[#This Row],[Profit]]/Table1[[#This Row],[Sales]])</f>
        <v>0.3825503355704698</v>
      </c>
      <c r="O914" s="26">
        <v>114</v>
      </c>
    </row>
    <row r="915" spans="1:15" x14ac:dyDescent="0.3">
      <c r="A915" s="24">
        <v>435</v>
      </c>
      <c r="C915" s="24">
        <v>435</v>
      </c>
      <c r="D915" s="29">
        <v>109</v>
      </c>
      <c r="E915" s="18">
        <v>86</v>
      </c>
      <c r="F915" s="27">
        <v>-27</v>
      </c>
      <c r="M915" s="33" t="s">
        <v>22</v>
      </c>
      <c r="N915" s="36">
        <f>(Table1[[#This Row],[Profit]]/Table1[[#This Row],[Sales]])</f>
        <v>-0.24770642201834864</v>
      </c>
      <c r="O915" s="27">
        <v>-27</v>
      </c>
    </row>
    <row r="916" spans="1:15" x14ac:dyDescent="0.3">
      <c r="A916" s="23">
        <v>702</v>
      </c>
      <c r="C916" s="23">
        <v>702</v>
      </c>
      <c r="D916" s="28">
        <v>598</v>
      </c>
      <c r="E916" s="17">
        <v>257</v>
      </c>
      <c r="F916" s="26">
        <v>224</v>
      </c>
      <c r="M916" s="32" t="s">
        <v>27</v>
      </c>
      <c r="N916" s="35">
        <f>(Table1[[#This Row],[Profit]]/Table1[[#This Row],[Sales]])</f>
        <v>0.37458193979933108</v>
      </c>
      <c r="O916" s="26">
        <v>224</v>
      </c>
    </row>
    <row r="917" spans="1:15" x14ac:dyDescent="0.3">
      <c r="A917" s="24">
        <v>541</v>
      </c>
      <c r="C917" s="24">
        <v>541</v>
      </c>
      <c r="D917" s="29">
        <v>53</v>
      </c>
      <c r="E917" s="18">
        <v>21</v>
      </c>
      <c r="F917" s="27">
        <v>16</v>
      </c>
      <c r="M917" s="33" t="s">
        <v>27</v>
      </c>
      <c r="N917" s="36">
        <f>(Table1[[#This Row],[Profit]]/Table1[[#This Row],[Sales]])</f>
        <v>0.30188679245283018</v>
      </c>
      <c r="O917" s="27">
        <v>16</v>
      </c>
    </row>
    <row r="918" spans="1:15" x14ac:dyDescent="0.3">
      <c r="A918" s="23">
        <v>775</v>
      </c>
      <c r="C918" s="23">
        <v>775</v>
      </c>
      <c r="D918" s="28">
        <v>478</v>
      </c>
      <c r="E918" s="17">
        <v>239</v>
      </c>
      <c r="F918" s="26">
        <v>149</v>
      </c>
      <c r="M918" s="32" t="s">
        <v>54</v>
      </c>
      <c r="N918" s="35">
        <f>(Table1[[#This Row],[Profit]]/Table1[[#This Row],[Sales]])</f>
        <v>0.31171548117154813</v>
      </c>
      <c r="O918" s="26">
        <v>149</v>
      </c>
    </row>
    <row r="919" spans="1:15" x14ac:dyDescent="0.3">
      <c r="A919" s="24">
        <v>702</v>
      </c>
      <c r="C919" s="24">
        <v>702</v>
      </c>
      <c r="D919" s="29">
        <v>21</v>
      </c>
      <c r="E919" s="18">
        <v>255</v>
      </c>
      <c r="F919" s="27">
        <v>-363</v>
      </c>
      <c r="M919" s="33" t="s">
        <v>30</v>
      </c>
      <c r="N919" s="36">
        <f>(Table1[[#This Row],[Profit]]/Table1[[#This Row],[Sales]])</f>
        <v>-17.285714285714285</v>
      </c>
      <c r="O919" s="27">
        <v>-363</v>
      </c>
    </row>
    <row r="920" spans="1:15" x14ac:dyDescent="0.3">
      <c r="A920" s="23">
        <v>435</v>
      </c>
      <c r="C920" s="23">
        <v>435</v>
      </c>
      <c r="D920" s="28">
        <v>56</v>
      </c>
      <c r="E920" s="17">
        <v>25</v>
      </c>
      <c r="F920" s="26">
        <v>-12</v>
      </c>
      <c r="M920" s="32" t="s">
        <v>30</v>
      </c>
      <c r="N920" s="35">
        <f>(Table1[[#This Row],[Profit]]/Table1[[#This Row],[Sales]])</f>
        <v>-0.21428571428571427</v>
      </c>
      <c r="O920" s="26">
        <v>-12</v>
      </c>
    </row>
    <row r="921" spans="1:15" x14ac:dyDescent="0.3">
      <c r="A921" s="24">
        <v>909</v>
      </c>
      <c r="C921" s="24">
        <v>909</v>
      </c>
      <c r="D921" s="29">
        <v>146</v>
      </c>
      <c r="E921" s="18">
        <v>173</v>
      </c>
      <c r="F921" s="27">
        <v>-127</v>
      </c>
      <c r="M921" s="33" t="s">
        <v>39</v>
      </c>
      <c r="N921" s="36">
        <f>(Table1[[#This Row],[Profit]]/Table1[[#This Row],[Sales]])</f>
        <v>-0.86986301369863017</v>
      </c>
      <c r="O921" s="27">
        <v>-127</v>
      </c>
    </row>
    <row r="922" spans="1:15" x14ac:dyDescent="0.3">
      <c r="A922" s="23">
        <v>707</v>
      </c>
      <c r="C922" s="23">
        <v>707</v>
      </c>
      <c r="D922" s="28">
        <v>532</v>
      </c>
      <c r="E922" s="17">
        <v>228</v>
      </c>
      <c r="F922" s="26">
        <v>197</v>
      </c>
      <c r="M922" s="32" t="s">
        <v>35</v>
      </c>
      <c r="N922" s="35">
        <f>(Table1[[#This Row],[Profit]]/Table1[[#This Row],[Sales]])</f>
        <v>0.37030075187969924</v>
      </c>
      <c r="O922" s="26">
        <v>197</v>
      </c>
    </row>
    <row r="923" spans="1:15" x14ac:dyDescent="0.3">
      <c r="A923" s="24">
        <v>619</v>
      </c>
      <c r="C923" s="24">
        <v>619</v>
      </c>
      <c r="D923" s="29">
        <v>116</v>
      </c>
      <c r="E923" s="18">
        <v>113</v>
      </c>
      <c r="F923" s="27">
        <v>-56</v>
      </c>
      <c r="M923" s="33" t="s">
        <v>43</v>
      </c>
      <c r="N923" s="36">
        <f>(Table1[[#This Row],[Profit]]/Table1[[#This Row],[Sales]])</f>
        <v>-0.48275862068965519</v>
      </c>
      <c r="O923" s="27">
        <v>-56</v>
      </c>
    </row>
    <row r="924" spans="1:15" x14ac:dyDescent="0.3">
      <c r="A924" s="23">
        <v>951</v>
      </c>
      <c r="C924" s="23">
        <v>951</v>
      </c>
      <c r="D924" s="28">
        <v>623</v>
      </c>
      <c r="E924" s="17">
        <v>249</v>
      </c>
      <c r="F924" s="26">
        <v>235</v>
      </c>
      <c r="M924" s="32" t="s">
        <v>45</v>
      </c>
      <c r="N924" s="35">
        <f>(Table1[[#This Row],[Profit]]/Table1[[#This Row],[Sales]])</f>
        <v>0.37720706260032105</v>
      </c>
      <c r="O924" s="26">
        <v>235</v>
      </c>
    </row>
    <row r="925" spans="1:15" x14ac:dyDescent="0.3">
      <c r="A925" s="24">
        <v>559</v>
      </c>
      <c r="C925" s="24">
        <v>559</v>
      </c>
      <c r="D925" s="29">
        <v>423</v>
      </c>
      <c r="E925" s="18">
        <v>211</v>
      </c>
      <c r="F925" s="27">
        <v>129</v>
      </c>
      <c r="M925" s="33" t="s">
        <v>47</v>
      </c>
      <c r="N925" s="36">
        <f>(Table1[[#This Row],[Profit]]/Table1[[#This Row],[Sales]])</f>
        <v>0.30496453900709219</v>
      </c>
      <c r="O925" s="27">
        <v>129</v>
      </c>
    </row>
    <row r="926" spans="1:15" x14ac:dyDescent="0.3">
      <c r="A926" s="23">
        <v>818</v>
      </c>
      <c r="C926" s="23">
        <v>818</v>
      </c>
      <c r="D926" s="28">
        <v>289</v>
      </c>
      <c r="E926" s="17">
        <v>121</v>
      </c>
      <c r="F926" s="26">
        <v>26</v>
      </c>
      <c r="M926" s="32" t="s">
        <v>46</v>
      </c>
      <c r="N926" s="35">
        <f>(Table1[[#This Row],[Profit]]/Table1[[#This Row],[Sales]])</f>
        <v>8.9965397923875437E-2</v>
      </c>
      <c r="O926" s="26">
        <v>26</v>
      </c>
    </row>
    <row r="927" spans="1:15" x14ac:dyDescent="0.3">
      <c r="A927" s="24">
        <v>213</v>
      </c>
      <c r="C927" s="24">
        <v>213</v>
      </c>
      <c r="D927" s="29">
        <v>198</v>
      </c>
      <c r="E927" s="18">
        <v>81</v>
      </c>
      <c r="F927" s="27">
        <v>84</v>
      </c>
      <c r="M927" s="33" t="s">
        <v>50</v>
      </c>
      <c r="N927" s="36">
        <f>(Table1[[#This Row],[Profit]]/Table1[[#This Row],[Sales]])</f>
        <v>0.42424242424242425</v>
      </c>
      <c r="O927" s="27">
        <v>84</v>
      </c>
    </row>
    <row r="928" spans="1:15" x14ac:dyDescent="0.3">
      <c r="A928" s="23">
        <v>213</v>
      </c>
      <c r="C928" s="23">
        <v>213</v>
      </c>
      <c r="D928" s="28">
        <v>490</v>
      </c>
      <c r="E928" s="17">
        <v>225</v>
      </c>
      <c r="F928" s="26">
        <v>174</v>
      </c>
      <c r="M928" s="32" t="s">
        <v>20</v>
      </c>
      <c r="N928" s="35">
        <f>(Table1[[#This Row],[Profit]]/Table1[[#This Row],[Sales]])</f>
        <v>0.35510204081632651</v>
      </c>
      <c r="O928" s="26">
        <v>174</v>
      </c>
    </row>
    <row r="929" spans="1:15" x14ac:dyDescent="0.3">
      <c r="A929" s="24">
        <v>213</v>
      </c>
      <c r="C929" s="24">
        <v>213</v>
      </c>
      <c r="D929" s="29">
        <v>290</v>
      </c>
      <c r="E929" s="18">
        <v>118</v>
      </c>
      <c r="F929" s="27">
        <v>128</v>
      </c>
      <c r="M929" s="33" t="s">
        <v>27</v>
      </c>
      <c r="N929" s="36">
        <f>(Table1[[#This Row],[Profit]]/Table1[[#This Row],[Sales]])</f>
        <v>0.44137931034482758</v>
      </c>
      <c r="O929" s="27">
        <v>128</v>
      </c>
    </row>
    <row r="930" spans="1:15" x14ac:dyDescent="0.3">
      <c r="A930" s="23">
        <v>801</v>
      </c>
      <c r="C930" s="23">
        <v>801</v>
      </c>
      <c r="D930" s="28">
        <v>184</v>
      </c>
      <c r="E930" s="17">
        <v>82</v>
      </c>
      <c r="F930" s="26">
        <v>38</v>
      </c>
      <c r="M930" s="32" t="s">
        <v>39</v>
      </c>
      <c r="N930" s="35">
        <f>(Table1[[#This Row],[Profit]]/Table1[[#This Row],[Sales]])</f>
        <v>0.20652173913043478</v>
      </c>
      <c r="O930" s="26">
        <v>38</v>
      </c>
    </row>
    <row r="931" spans="1:15" x14ac:dyDescent="0.3">
      <c r="A931" s="24">
        <v>253</v>
      </c>
      <c r="C931" s="24">
        <v>253</v>
      </c>
      <c r="D931" s="29">
        <v>224</v>
      </c>
      <c r="E931" s="18">
        <v>94</v>
      </c>
      <c r="F931" s="27">
        <v>16</v>
      </c>
      <c r="M931" s="33" t="s">
        <v>39</v>
      </c>
      <c r="N931" s="36">
        <f>(Table1[[#This Row],[Profit]]/Table1[[#This Row],[Sales]])</f>
        <v>7.1428571428571425E-2</v>
      </c>
      <c r="O931" s="27">
        <v>16</v>
      </c>
    </row>
    <row r="932" spans="1:15" x14ac:dyDescent="0.3">
      <c r="A932" s="23">
        <v>503</v>
      </c>
      <c r="C932" s="23">
        <v>503</v>
      </c>
      <c r="D932" s="28">
        <v>363</v>
      </c>
      <c r="E932" s="17">
        <v>181</v>
      </c>
      <c r="F932" s="26">
        <v>108</v>
      </c>
      <c r="M932" s="32" t="s">
        <v>35</v>
      </c>
      <c r="N932" s="35">
        <f>(Table1[[#This Row],[Profit]]/Table1[[#This Row],[Sales]])</f>
        <v>0.2975206611570248</v>
      </c>
      <c r="O932" s="26">
        <v>108</v>
      </c>
    </row>
    <row r="933" spans="1:15" x14ac:dyDescent="0.3">
      <c r="A933" s="24">
        <v>801</v>
      </c>
      <c r="C933" s="24">
        <v>801</v>
      </c>
      <c r="D933" s="29">
        <v>150</v>
      </c>
      <c r="E933" s="18">
        <v>69</v>
      </c>
      <c r="F933" s="27">
        <v>39</v>
      </c>
      <c r="M933" s="33" t="s">
        <v>43</v>
      </c>
      <c r="N933" s="36">
        <f>(Table1[[#This Row],[Profit]]/Table1[[#This Row],[Sales]])</f>
        <v>0.26</v>
      </c>
      <c r="O933" s="27">
        <v>39</v>
      </c>
    </row>
    <row r="934" spans="1:15" x14ac:dyDescent="0.3">
      <c r="A934" s="23">
        <v>971</v>
      </c>
      <c r="C934" s="23">
        <v>971</v>
      </c>
      <c r="D934" s="28">
        <v>128</v>
      </c>
      <c r="E934" s="17">
        <v>53</v>
      </c>
      <c r="F934" s="26">
        <v>14</v>
      </c>
      <c r="M934" s="32" t="s">
        <v>45</v>
      </c>
      <c r="N934" s="35">
        <f>(Table1[[#This Row],[Profit]]/Table1[[#This Row],[Sales]])</f>
        <v>0.109375</v>
      </c>
      <c r="O934" s="26">
        <v>14</v>
      </c>
    </row>
    <row r="935" spans="1:15" x14ac:dyDescent="0.3">
      <c r="A935" s="24">
        <v>425</v>
      </c>
      <c r="C935" s="24">
        <v>425</v>
      </c>
      <c r="D935" s="29">
        <v>156</v>
      </c>
      <c r="E935" s="18">
        <v>63</v>
      </c>
      <c r="F935" s="27">
        <v>50</v>
      </c>
      <c r="M935" s="33" t="s">
        <v>45</v>
      </c>
      <c r="N935" s="36">
        <f>(Table1[[#This Row],[Profit]]/Table1[[#This Row],[Sales]])</f>
        <v>0.32051282051282054</v>
      </c>
      <c r="O935" s="27">
        <v>50</v>
      </c>
    </row>
    <row r="936" spans="1:15" x14ac:dyDescent="0.3">
      <c r="A936" s="23">
        <v>775</v>
      </c>
      <c r="C936" s="23">
        <v>775</v>
      </c>
      <c r="D936" s="28">
        <v>39</v>
      </c>
      <c r="E936" s="17">
        <v>15</v>
      </c>
      <c r="F936" s="26">
        <v>9</v>
      </c>
      <c r="M936" s="32" t="s">
        <v>46</v>
      </c>
      <c r="N936" s="35">
        <f>(Table1[[#This Row],[Profit]]/Table1[[#This Row],[Sales]])</f>
        <v>0.23076923076923078</v>
      </c>
      <c r="O936" s="26">
        <v>9</v>
      </c>
    </row>
    <row r="937" spans="1:15" x14ac:dyDescent="0.3">
      <c r="A937" s="24">
        <v>435</v>
      </c>
      <c r="C937" s="24">
        <v>435</v>
      </c>
      <c r="D937" s="29">
        <v>231</v>
      </c>
      <c r="E937" s="18">
        <v>101</v>
      </c>
      <c r="F937" s="27">
        <v>85</v>
      </c>
      <c r="M937" s="33" t="s">
        <v>46</v>
      </c>
      <c r="N937" s="36">
        <f>(Table1[[#This Row],[Profit]]/Table1[[#This Row],[Sales]])</f>
        <v>0.36796536796536794</v>
      </c>
      <c r="O937" s="27">
        <v>85</v>
      </c>
    </row>
    <row r="938" spans="1:15" x14ac:dyDescent="0.3">
      <c r="A938" s="23">
        <v>775</v>
      </c>
      <c r="C938" s="23">
        <v>775</v>
      </c>
      <c r="D938" s="28">
        <v>289</v>
      </c>
      <c r="E938" s="17">
        <v>121</v>
      </c>
      <c r="F938" s="26">
        <v>26</v>
      </c>
      <c r="M938" s="32" t="s">
        <v>50</v>
      </c>
      <c r="N938" s="35">
        <f>(Table1[[#This Row],[Profit]]/Table1[[#This Row],[Sales]])</f>
        <v>8.9965397923875437E-2</v>
      </c>
      <c r="O938" s="26">
        <v>26</v>
      </c>
    </row>
    <row r="939" spans="1:15" x14ac:dyDescent="0.3">
      <c r="A939" s="24">
        <v>206</v>
      </c>
      <c r="C939" s="24">
        <v>206</v>
      </c>
      <c r="D939" s="29">
        <v>325</v>
      </c>
      <c r="E939" s="18">
        <v>130</v>
      </c>
      <c r="F939" s="27">
        <v>122</v>
      </c>
      <c r="M939" s="33" t="s">
        <v>50</v>
      </c>
      <c r="N939" s="36">
        <f>(Table1[[#This Row],[Profit]]/Table1[[#This Row],[Sales]])</f>
        <v>0.37538461538461537</v>
      </c>
      <c r="O939" s="27">
        <v>122</v>
      </c>
    </row>
    <row r="940" spans="1:15" x14ac:dyDescent="0.3">
      <c r="A940" s="23">
        <v>702</v>
      </c>
      <c r="C940" s="23">
        <v>702</v>
      </c>
      <c r="D940" s="28">
        <v>412</v>
      </c>
      <c r="E940" s="17">
        <v>173</v>
      </c>
      <c r="F940" s="26">
        <v>138</v>
      </c>
      <c r="M940" s="32" t="s">
        <v>20</v>
      </c>
      <c r="N940" s="35">
        <f>(Table1[[#This Row],[Profit]]/Table1[[#This Row],[Sales]])</f>
        <v>0.33495145631067963</v>
      </c>
      <c r="O940" s="26">
        <v>138</v>
      </c>
    </row>
    <row r="941" spans="1:15" x14ac:dyDescent="0.3">
      <c r="A941" s="24">
        <v>971</v>
      </c>
      <c r="C941" s="24">
        <v>971</v>
      </c>
      <c r="D941" s="29">
        <v>200</v>
      </c>
      <c r="E941" s="18">
        <v>88</v>
      </c>
      <c r="F941" s="27">
        <v>70</v>
      </c>
      <c r="M941" s="33" t="s">
        <v>20</v>
      </c>
      <c r="N941" s="36">
        <f>(Table1[[#This Row],[Profit]]/Table1[[#This Row],[Sales]])</f>
        <v>0.35</v>
      </c>
      <c r="O941" s="27">
        <v>70</v>
      </c>
    </row>
    <row r="942" spans="1:15" x14ac:dyDescent="0.3">
      <c r="A942" s="23">
        <v>702</v>
      </c>
      <c r="C942" s="23">
        <v>702</v>
      </c>
      <c r="D942" s="28">
        <v>278</v>
      </c>
      <c r="E942" s="17">
        <v>113</v>
      </c>
      <c r="F942" s="26">
        <v>107</v>
      </c>
      <c r="M942" s="32" t="s">
        <v>22</v>
      </c>
      <c r="N942" s="35">
        <f>(Table1[[#This Row],[Profit]]/Table1[[#This Row],[Sales]])</f>
        <v>0.38489208633093525</v>
      </c>
      <c r="O942" s="26">
        <v>107</v>
      </c>
    </row>
    <row r="943" spans="1:15" x14ac:dyDescent="0.3">
      <c r="A943" s="24">
        <v>702</v>
      </c>
      <c r="C943" s="24">
        <v>702</v>
      </c>
      <c r="D943" s="29">
        <v>532</v>
      </c>
      <c r="E943" s="18">
        <v>228</v>
      </c>
      <c r="F943" s="27">
        <v>196</v>
      </c>
      <c r="M943" s="33" t="s">
        <v>27</v>
      </c>
      <c r="N943" s="36">
        <f>(Table1[[#This Row],[Profit]]/Table1[[#This Row],[Sales]])</f>
        <v>0.36842105263157893</v>
      </c>
      <c r="O943" s="27">
        <v>196</v>
      </c>
    </row>
    <row r="944" spans="1:15" x14ac:dyDescent="0.3">
      <c r="A944" s="23">
        <v>702</v>
      </c>
      <c r="C944" s="23">
        <v>702</v>
      </c>
      <c r="D944" s="28">
        <v>423</v>
      </c>
      <c r="E944" s="17">
        <v>211</v>
      </c>
      <c r="F944" s="26">
        <v>128</v>
      </c>
      <c r="M944" s="32" t="s">
        <v>54</v>
      </c>
      <c r="N944" s="35">
        <f>(Table1[[#This Row],[Profit]]/Table1[[#This Row],[Sales]])</f>
        <v>0.30260047281323876</v>
      </c>
      <c r="O944" s="26">
        <v>128</v>
      </c>
    </row>
    <row r="945" spans="1:15" x14ac:dyDescent="0.3">
      <c r="A945" s="24">
        <v>971</v>
      </c>
      <c r="C945" s="24">
        <v>971</v>
      </c>
      <c r="D945" s="29">
        <v>197</v>
      </c>
      <c r="E945" s="18">
        <v>78</v>
      </c>
      <c r="F945" s="27">
        <v>62</v>
      </c>
      <c r="M945" s="33" t="s">
        <v>54</v>
      </c>
      <c r="N945" s="36">
        <f>(Table1[[#This Row],[Profit]]/Table1[[#This Row],[Sales]])</f>
        <v>0.31472081218274112</v>
      </c>
      <c r="O945" s="27">
        <v>62</v>
      </c>
    </row>
    <row r="946" spans="1:15" x14ac:dyDescent="0.3">
      <c r="A946" s="23">
        <v>702</v>
      </c>
      <c r="C946" s="23">
        <v>702</v>
      </c>
      <c r="D946" s="28">
        <v>32</v>
      </c>
      <c r="E946" s="17">
        <v>245</v>
      </c>
      <c r="F946" s="26">
        <v>-340</v>
      </c>
      <c r="M946" s="32" t="s">
        <v>30</v>
      </c>
      <c r="N946" s="35">
        <f>(Table1[[#This Row],[Profit]]/Table1[[#This Row],[Sales]])</f>
        <v>-10.625</v>
      </c>
      <c r="O946" s="26">
        <v>-340</v>
      </c>
    </row>
    <row r="947" spans="1:15" x14ac:dyDescent="0.3">
      <c r="A947" s="24">
        <v>971</v>
      </c>
      <c r="C947" s="24">
        <v>971</v>
      </c>
      <c r="D947" s="29">
        <v>245</v>
      </c>
      <c r="E947" s="18">
        <v>102</v>
      </c>
      <c r="F947" s="27">
        <v>89</v>
      </c>
      <c r="M947" s="33" t="s">
        <v>30</v>
      </c>
      <c r="N947" s="36">
        <f>(Table1[[#This Row],[Profit]]/Table1[[#This Row],[Sales]])</f>
        <v>0.36326530612244901</v>
      </c>
      <c r="O947" s="27">
        <v>89</v>
      </c>
    </row>
    <row r="948" spans="1:15" x14ac:dyDescent="0.3">
      <c r="A948" s="23">
        <v>714</v>
      </c>
      <c r="C948" s="23">
        <v>714</v>
      </c>
      <c r="D948" s="28">
        <v>192</v>
      </c>
      <c r="E948" s="17">
        <v>224</v>
      </c>
      <c r="F948" s="26">
        <v>-149</v>
      </c>
      <c r="M948" s="32" t="s">
        <v>39</v>
      </c>
      <c r="N948" s="35">
        <f>(Table1[[#This Row],[Profit]]/Table1[[#This Row],[Sales]])</f>
        <v>-0.77604166666666663</v>
      </c>
      <c r="O948" s="26">
        <v>-149</v>
      </c>
    </row>
    <row r="949" spans="1:15" x14ac:dyDescent="0.3">
      <c r="A949" s="24">
        <v>209</v>
      </c>
      <c r="C949" s="24">
        <v>209</v>
      </c>
      <c r="D949" s="29">
        <v>576</v>
      </c>
      <c r="E949" s="18">
        <v>247</v>
      </c>
      <c r="F949" s="27">
        <v>216</v>
      </c>
      <c r="M949" s="33" t="s">
        <v>35</v>
      </c>
      <c r="N949" s="36">
        <f>(Table1[[#This Row],[Profit]]/Table1[[#This Row],[Sales]])</f>
        <v>0.375</v>
      </c>
      <c r="O949" s="27">
        <v>216</v>
      </c>
    </row>
    <row r="950" spans="1:15" x14ac:dyDescent="0.3">
      <c r="A950" s="23">
        <v>951</v>
      </c>
      <c r="C950" s="23">
        <v>951</v>
      </c>
      <c r="D950" s="28">
        <v>102</v>
      </c>
      <c r="E950" s="17">
        <v>127</v>
      </c>
      <c r="F950" s="26">
        <v>-88</v>
      </c>
      <c r="M950" s="32" t="s">
        <v>43</v>
      </c>
      <c r="N950" s="35">
        <f>(Table1[[#This Row],[Profit]]/Table1[[#This Row],[Sales]])</f>
        <v>-0.86274509803921573</v>
      </c>
      <c r="O950" s="26">
        <v>-88</v>
      </c>
    </row>
    <row r="951" spans="1:15" x14ac:dyDescent="0.3">
      <c r="A951" s="24">
        <v>707</v>
      </c>
      <c r="C951" s="24">
        <v>707</v>
      </c>
      <c r="D951" s="29">
        <v>699</v>
      </c>
      <c r="E951" s="18">
        <v>279</v>
      </c>
      <c r="F951" s="27">
        <v>271</v>
      </c>
      <c r="M951" s="33" t="s">
        <v>45</v>
      </c>
      <c r="N951" s="36">
        <f>(Table1[[#This Row],[Profit]]/Table1[[#This Row],[Sales]])</f>
        <v>0.38769670958512159</v>
      </c>
      <c r="O951" s="27">
        <v>271</v>
      </c>
    </row>
    <row r="952" spans="1:15" x14ac:dyDescent="0.3">
      <c r="A952" s="23">
        <v>916</v>
      </c>
      <c r="C952" s="23">
        <v>916</v>
      </c>
      <c r="D952" s="28">
        <v>501</v>
      </c>
      <c r="E952" s="17">
        <v>250</v>
      </c>
      <c r="F952" s="26">
        <v>157</v>
      </c>
      <c r="M952" s="32" t="s">
        <v>47</v>
      </c>
      <c r="N952" s="35">
        <f>(Table1[[#This Row],[Profit]]/Table1[[#This Row],[Sales]])</f>
        <v>0.31337325349301398</v>
      </c>
      <c r="O952" s="26">
        <v>157</v>
      </c>
    </row>
    <row r="953" spans="1:15" x14ac:dyDescent="0.3">
      <c r="A953" s="24">
        <v>530</v>
      </c>
      <c r="C953" s="24">
        <v>530</v>
      </c>
      <c r="D953" s="29">
        <v>322</v>
      </c>
      <c r="E953" s="18">
        <v>135</v>
      </c>
      <c r="F953" s="27">
        <v>31</v>
      </c>
      <c r="M953" s="33" t="s">
        <v>46</v>
      </c>
      <c r="N953" s="36">
        <f>(Table1[[#This Row],[Profit]]/Table1[[#This Row],[Sales]])</f>
        <v>9.627329192546584E-2</v>
      </c>
      <c r="O953" s="27">
        <v>31</v>
      </c>
    </row>
    <row r="954" spans="1:15" x14ac:dyDescent="0.3">
      <c r="A954" s="23">
        <v>626</v>
      </c>
      <c r="C954" s="23">
        <v>626</v>
      </c>
      <c r="D954" s="28">
        <v>210</v>
      </c>
      <c r="E954" s="17">
        <v>86</v>
      </c>
      <c r="F954" s="26">
        <v>89</v>
      </c>
      <c r="M954" s="32" t="s">
        <v>50</v>
      </c>
      <c r="N954" s="35">
        <f>(Table1[[#This Row],[Profit]]/Table1[[#This Row],[Sales]])</f>
        <v>0.4238095238095238</v>
      </c>
      <c r="O954" s="26">
        <v>89</v>
      </c>
    </row>
    <row r="955" spans="1:15" x14ac:dyDescent="0.3">
      <c r="A955" s="24">
        <v>415</v>
      </c>
      <c r="C955" s="24">
        <v>415</v>
      </c>
      <c r="D955" s="29">
        <v>525</v>
      </c>
      <c r="E955" s="18">
        <v>241</v>
      </c>
      <c r="F955" s="27">
        <v>188</v>
      </c>
      <c r="M955" s="33" t="s">
        <v>20</v>
      </c>
      <c r="N955" s="36">
        <f>(Table1[[#This Row],[Profit]]/Table1[[#This Row],[Sales]])</f>
        <v>0.35809523809523808</v>
      </c>
      <c r="O955" s="27">
        <v>188</v>
      </c>
    </row>
    <row r="956" spans="1:15" x14ac:dyDescent="0.3">
      <c r="A956" s="23">
        <v>916</v>
      </c>
      <c r="C956" s="23">
        <v>916</v>
      </c>
      <c r="D956" s="28">
        <v>302</v>
      </c>
      <c r="E956" s="17">
        <v>123</v>
      </c>
      <c r="F956" s="26">
        <v>134</v>
      </c>
      <c r="M956" s="32" t="s">
        <v>27</v>
      </c>
      <c r="N956" s="35">
        <f>(Table1[[#This Row],[Profit]]/Table1[[#This Row],[Sales]])</f>
        <v>0.44370860927152317</v>
      </c>
      <c r="O956" s="26">
        <v>134</v>
      </c>
    </row>
    <row r="957" spans="1:15" x14ac:dyDescent="0.3">
      <c r="A957" s="24">
        <v>435</v>
      </c>
      <c r="C957" s="24">
        <v>435</v>
      </c>
      <c r="D957" s="29">
        <v>153</v>
      </c>
      <c r="E957" s="18">
        <v>68</v>
      </c>
      <c r="F957" s="27">
        <v>26</v>
      </c>
      <c r="M957" s="33" t="s">
        <v>39</v>
      </c>
      <c r="N957" s="36">
        <f>(Table1[[#This Row],[Profit]]/Table1[[#This Row],[Sales]])</f>
        <v>0.16993464052287582</v>
      </c>
      <c r="O957" s="27">
        <v>26</v>
      </c>
    </row>
    <row r="958" spans="1:15" x14ac:dyDescent="0.3">
      <c r="A958" s="23">
        <v>509</v>
      </c>
      <c r="C958" s="23">
        <v>509</v>
      </c>
      <c r="D958" s="28">
        <v>250</v>
      </c>
      <c r="E958" s="17">
        <v>105</v>
      </c>
      <c r="F958" s="26">
        <v>20</v>
      </c>
      <c r="M958" s="32" t="s">
        <v>39</v>
      </c>
      <c r="N958" s="35">
        <f>(Table1[[#This Row],[Profit]]/Table1[[#This Row],[Sales]])</f>
        <v>0.08</v>
      </c>
      <c r="O958" s="26">
        <v>20</v>
      </c>
    </row>
    <row r="959" spans="1:15" x14ac:dyDescent="0.3">
      <c r="A959" s="24">
        <v>971</v>
      </c>
      <c r="C959" s="24">
        <v>971</v>
      </c>
      <c r="D959" s="29">
        <v>306</v>
      </c>
      <c r="E959" s="18">
        <v>153</v>
      </c>
      <c r="F959" s="27">
        <v>87</v>
      </c>
      <c r="M959" s="33" t="s">
        <v>35</v>
      </c>
      <c r="N959" s="36">
        <f>(Table1[[#This Row],[Profit]]/Table1[[#This Row],[Sales]])</f>
        <v>0.28431372549019607</v>
      </c>
      <c r="O959" s="27">
        <v>87</v>
      </c>
    </row>
    <row r="960" spans="1:15" x14ac:dyDescent="0.3">
      <c r="A960" s="23">
        <v>253</v>
      </c>
      <c r="C960" s="23">
        <v>253</v>
      </c>
      <c r="D960" s="28">
        <v>176</v>
      </c>
      <c r="E960" s="17">
        <v>80</v>
      </c>
      <c r="F960" s="26">
        <v>51</v>
      </c>
      <c r="M960" s="32" t="s">
        <v>35</v>
      </c>
      <c r="N960" s="35">
        <f>(Table1[[#This Row],[Profit]]/Table1[[#This Row],[Sales]])</f>
        <v>0.28977272727272729</v>
      </c>
      <c r="O960" s="26">
        <v>51</v>
      </c>
    </row>
    <row r="961" spans="1:15" x14ac:dyDescent="0.3">
      <c r="A961" s="24">
        <v>435</v>
      </c>
      <c r="C961" s="24">
        <v>435</v>
      </c>
      <c r="D961" s="29">
        <v>139</v>
      </c>
      <c r="E961" s="18">
        <v>63</v>
      </c>
      <c r="F961" s="27">
        <v>36</v>
      </c>
      <c r="M961" s="33" t="s">
        <v>43</v>
      </c>
      <c r="N961" s="36">
        <f>(Table1[[#This Row],[Profit]]/Table1[[#This Row],[Sales]])</f>
        <v>0.25899280575539568</v>
      </c>
      <c r="O961" s="27">
        <v>36</v>
      </c>
    </row>
    <row r="962" spans="1:15" x14ac:dyDescent="0.3">
      <c r="A962" s="23">
        <v>253</v>
      </c>
      <c r="C962" s="23">
        <v>253</v>
      </c>
      <c r="D962" s="28">
        <v>176</v>
      </c>
      <c r="E962" s="17">
        <v>72</v>
      </c>
      <c r="F962" s="26">
        <v>58</v>
      </c>
      <c r="M962" s="32" t="s">
        <v>45</v>
      </c>
      <c r="N962" s="35">
        <f>(Table1[[#This Row],[Profit]]/Table1[[#This Row],[Sales]])</f>
        <v>0.32954545454545453</v>
      </c>
      <c r="O962" s="26">
        <v>58</v>
      </c>
    </row>
    <row r="963" spans="1:15" x14ac:dyDescent="0.3">
      <c r="A963" s="24">
        <v>775</v>
      </c>
      <c r="C963" s="24">
        <v>775</v>
      </c>
      <c r="D963" s="29">
        <v>41</v>
      </c>
      <c r="E963" s="18">
        <v>16</v>
      </c>
      <c r="F963" s="27">
        <v>10</v>
      </c>
      <c r="M963" s="33" t="s">
        <v>46</v>
      </c>
      <c r="N963" s="36">
        <f>(Table1[[#This Row],[Profit]]/Table1[[#This Row],[Sales]])</f>
        <v>0.24390243902439024</v>
      </c>
      <c r="O963" s="27">
        <v>10</v>
      </c>
    </row>
    <row r="964" spans="1:15" x14ac:dyDescent="0.3">
      <c r="A964" s="23">
        <v>435</v>
      </c>
      <c r="C964" s="23">
        <v>435</v>
      </c>
      <c r="D964" s="28">
        <v>214</v>
      </c>
      <c r="E964" s="17">
        <v>94</v>
      </c>
      <c r="F964" s="26">
        <v>77</v>
      </c>
      <c r="M964" s="32" t="s">
        <v>46</v>
      </c>
      <c r="N964" s="35">
        <f>(Table1[[#This Row],[Profit]]/Table1[[#This Row],[Sales]])</f>
        <v>0.35981308411214952</v>
      </c>
      <c r="O964" s="26">
        <v>77</v>
      </c>
    </row>
    <row r="965" spans="1:15" x14ac:dyDescent="0.3">
      <c r="A965" s="24">
        <v>702</v>
      </c>
      <c r="C965" s="24">
        <v>702</v>
      </c>
      <c r="D965" s="29">
        <v>322</v>
      </c>
      <c r="E965" s="18">
        <v>135</v>
      </c>
      <c r="F965" s="27">
        <v>32</v>
      </c>
      <c r="M965" s="33" t="s">
        <v>50</v>
      </c>
      <c r="N965" s="36">
        <f>(Table1[[#This Row],[Profit]]/Table1[[#This Row],[Sales]])</f>
        <v>9.9378881987577633E-2</v>
      </c>
      <c r="O965" s="27">
        <v>32</v>
      </c>
    </row>
    <row r="966" spans="1:15" x14ac:dyDescent="0.3">
      <c r="A966" s="23">
        <v>509</v>
      </c>
      <c r="C966" s="23">
        <v>509</v>
      </c>
      <c r="D966" s="28">
        <v>289</v>
      </c>
      <c r="E966" s="17">
        <v>115</v>
      </c>
      <c r="F966" s="26">
        <v>105</v>
      </c>
      <c r="M966" s="32" t="s">
        <v>50</v>
      </c>
      <c r="N966" s="35">
        <f>(Table1[[#This Row],[Profit]]/Table1[[#This Row],[Sales]])</f>
        <v>0.36332179930795849</v>
      </c>
      <c r="O966" s="26">
        <v>105</v>
      </c>
    </row>
    <row r="967" spans="1:15" x14ac:dyDescent="0.3">
      <c r="A967" s="24">
        <v>775</v>
      </c>
      <c r="C967" s="24">
        <v>775</v>
      </c>
      <c r="D967" s="29">
        <v>534</v>
      </c>
      <c r="E967" s="18">
        <v>224</v>
      </c>
      <c r="F967" s="27">
        <v>194</v>
      </c>
      <c r="M967" s="33" t="s">
        <v>20</v>
      </c>
      <c r="N967" s="36">
        <f>(Table1[[#This Row],[Profit]]/Table1[[#This Row],[Sales]])</f>
        <v>0.36329588014981273</v>
      </c>
      <c r="O967" s="27">
        <v>194</v>
      </c>
    </row>
    <row r="968" spans="1:15" x14ac:dyDescent="0.3">
      <c r="A968" s="23">
        <v>541</v>
      </c>
      <c r="C968" s="23">
        <v>541</v>
      </c>
      <c r="D968" s="28">
        <v>185</v>
      </c>
      <c r="E968" s="17">
        <v>81</v>
      </c>
      <c r="F968" s="26">
        <v>66</v>
      </c>
      <c r="M968" s="32" t="s">
        <v>20</v>
      </c>
      <c r="N968" s="35">
        <f>(Table1[[#This Row],[Profit]]/Table1[[#This Row],[Sales]])</f>
        <v>0.35675675675675678</v>
      </c>
      <c r="O968" s="26">
        <v>66</v>
      </c>
    </row>
    <row r="969" spans="1:15" x14ac:dyDescent="0.3">
      <c r="A969" s="24">
        <v>775</v>
      </c>
      <c r="C969" s="24">
        <v>775</v>
      </c>
      <c r="D969" s="29">
        <v>312</v>
      </c>
      <c r="E969" s="18">
        <v>127</v>
      </c>
      <c r="F969" s="27">
        <v>122</v>
      </c>
      <c r="M969" s="33" t="s">
        <v>22</v>
      </c>
      <c r="N969" s="36">
        <f>(Table1[[#This Row],[Profit]]/Table1[[#This Row],[Sales]])</f>
        <v>0.39102564102564102</v>
      </c>
      <c r="O969" s="27">
        <v>122</v>
      </c>
    </row>
    <row r="970" spans="1:15" x14ac:dyDescent="0.3">
      <c r="A970" s="23">
        <v>702</v>
      </c>
      <c r="C970" s="23">
        <v>702</v>
      </c>
      <c r="D970" s="28">
        <v>576</v>
      </c>
      <c r="E970" s="17">
        <v>247</v>
      </c>
      <c r="F970" s="26">
        <v>215</v>
      </c>
      <c r="M970" s="32" t="s">
        <v>27</v>
      </c>
      <c r="N970" s="35">
        <f>(Table1[[#This Row],[Profit]]/Table1[[#This Row],[Sales]])</f>
        <v>0.3732638888888889</v>
      </c>
      <c r="O970" s="26">
        <v>215</v>
      </c>
    </row>
    <row r="971" spans="1:15" x14ac:dyDescent="0.3">
      <c r="A971" s="24">
        <v>702</v>
      </c>
      <c r="C971" s="24">
        <v>702</v>
      </c>
      <c r="D971" s="29">
        <v>501</v>
      </c>
      <c r="E971" s="18">
        <v>250</v>
      </c>
      <c r="F971" s="27">
        <v>157</v>
      </c>
      <c r="M971" s="33" t="s">
        <v>54</v>
      </c>
      <c r="N971" s="36">
        <f>(Table1[[#This Row],[Profit]]/Table1[[#This Row],[Sales]])</f>
        <v>0.31337325349301398</v>
      </c>
      <c r="O971" s="27">
        <v>157</v>
      </c>
    </row>
    <row r="972" spans="1:15" x14ac:dyDescent="0.3">
      <c r="A972" s="23">
        <v>971</v>
      </c>
      <c r="C972" s="23">
        <v>971</v>
      </c>
      <c r="D972" s="28">
        <v>221</v>
      </c>
      <c r="E972" s="17">
        <v>88</v>
      </c>
      <c r="F972" s="26">
        <v>73</v>
      </c>
      <c r="M972" s="32" t="s">
        <v>54</v>
      </c>
      <c r="N972" s="35">
        <f>(Table1[[#This Row],[Profit]]/Table1[[#This Row],[Sales]])</f>
        <v>0.33031674208144796</v>
      </c>
      <c r="O972" s="26">
        <v>73</v>
      </c>
    </row>
    <row r="973" spans="1:15" x14ac:dyDescent="0.3">
      <c r="A973" s="24">
        <v>775</v>
      </c>
      <c r="C973" s="24">
        <v>775</v>
      </c>
      <c r="D973" s="29">
        <v>31</v>
      </c>
      <c r="E973" s="18">
        <v>294</v>
      </c>
      <c r="F973" s="27">
        <v>-408</v>
      </c>
      <c r="M973" s="33" t="s">
        <v>30</v>
      </c>
      <c r="N973" s="36">
        <f>(Table1[[#This Row],[Profit]]/Table1[[#This Row],[Sales]])</f>
        <v>-13.161290322580646</v>
      </c>
      <c r="O973" s="27">
        <v>-408</v>
      </c>
    </row>
    <row r="974" spans="1:15" x14ac:dyDescent="0.3">
      <c r="A974" s="23">
        <v>503</v>
      </c>
      <c r="C974" s="23">
        <v>503</v>
      </c>
      <c r="D974" s="28">
        <v>320</v>
      </c>
      <c r="E974" s="17">
        <v>134</v>
      </c>
      <c r="F974" s="26">
        <v>121</v>
      </c>
      <c r="M974" s="32" t="s">
        <v>30</v>
      </c>
      <c r="N974" s="35">
        <f>(Table1[[#This Row],[Profit]]/Table1[[#This Row],[Sales]])</f>
        <v>0.37812499999999999</v>
      </c>
      <c r="O974" s="26">
        <v>121</v>
      </c>
    </row>
    <row r="975" spans="1:15" x14ac:dyDescent="0.3">
      <c r="A975" s="24">
        <v>435</v>
      </c>
      <c r="C975" s="24">
        <v>435</v>
      </c>
      <c r="D975" s="29">
        <v>45</v>
      </c>
      <c r="E975" s="18">
        <v>20</v>
      </c>
      <c r="F975" s="27">
        <v>-15</v>
      </c>
      <c r="M975" s="33" t="s">
        <v>30</v>
      </c>
      <c r="N975" s="36">
        <f>(Table1[[#This Row],[Profit]]/Table1[[#This Row],[Sales]])</f>
        <v>-0.33333333333333331</v>
      </c>
      <c r="O975" s="27">
        <v>-15</v>
      </c>
    </row>
    <row r="976" spans="1:15" x14ac:dyDescent="0.3">
      <c r="A976" s="23">
        <v>650</v>
      </c>
      <c r="C976" s="23">
        <v>650</v>
      </c>
      <c r="D976" s="28">
        <v>139</v>
      </c>
      <c r="E976" s="17">
        <v>154</v>
      </c>
      <c r="F976" s="26">
        <v>-174</v>
      </c>
      <c r="M976" s="32" t="s">
        <v>39</v>
      </c>
      <c r="N976" s="35">
        <f>(Table1[[#This Row],[Profit]]/Table1[[#This Row],[Sales]])</f>
        <v>-1.2517985611510791</v>
      </c>
      <c r="O976" s="26">
        <v>-174</v>
      </c>
    </row>
    <row r="977" spans="1:15" x14ac:dyDescent="0.3">
      <c r="A977" s="24">
        <v>415</v>
      </c>
      <c r="C977" s="24">
        <v>415</v>
      </c>
      <c r="D977" s="29">
        <v>637</v>
      </c>
      <c r="E977" s="18">
        <v>257</v>
      </c>
      <c r="F977" s="27">
        <v>334</v>
      </c>
      <c r="M977" s="33" t="s">
        <v>35</v>
      </c>
      <c r="N977" s="36">
        <f>(Table1[[#This Row],[Profit]]/Table1[[#This Row],[Sales]])</f>
        <v>0.52433281004709575</v>
      </c>
      <c r="O977" s="27">
        <v>334</v>
      </c>
    </row>
    <row r="978" spans="1:15" x14ac:dyDescent="0.3">
      <c r="A978" s="23">
        <v>909</v>
      </c>
      <c r="C978" s="23">
        <v>909</v>
      </c>
      <c r="D978" s="28">
        <v>116</v>
      </c>
      <c r="E978" s="17">
        <v>122</v>
      </c>
      <c r="F978" s="26">
        <v>-110</v>
      </c>
      <c r="M978" s="32" t="s">
        <v>43</v>
      </c>
      <c r="N978" s="35">
        <f>(Table1[[#This Row],[Profit]]/Table1[[#This Row],[Sales]])</f>
        <v>-0.94827586206896552</v>
      </c>
      <c r="O978" s="26">
        <v>-110</v>
      </c>
    </row>
    <row r="979" spans="1:15" x14ac:dyDescent="0.3">
      <c r="A979" s="24">
        <v>818</v>
      </c>
      <c r="C979" s="24">
        <v>818</v>
      </c>
      <c r="D979" s="29">
        <v>693</v>
      </c>
      <c r="E979" s="18">
        <v>260</v>
      </c>
      <c r="F979" s="27">
        <v>367</v>
      </c>
      <c r="M979" s="33" t="s">
        <v>45</v>
      </c>
      <c r="N979" s="36">
        <f>(Table1[[#This Row],[Profit]]/Table1[[#This Row],[Sales]])</f>
        <v>0.5295815295815296</v>
      </c>
      <c r="O979" s="27">
        <v>367</v>
      </c>
    </row>
    <row r="980" spans="1:15" x14ac:dyDescent="0.3">
      <c r="A980" s="23">
        <v>714</v>
      </c>
      <c r="C980" s="23">
        <v>714</v>
      </c>
      <c r="D980" s="28">
        <v>509</v>
      </c>
      <c r="E980" s="17">
        <v>239</v>
      </c>
      <c r="F980" s="26">
        <v>221</v>
      </c>
      <c r="M980" s="32" t="s">
        <v>47</v>
      </c>
      <c r="N980" s="35">
        <f>(Table1[[#This Row],[Profit]]/Table1[[#This Row],[Sales]])</f>
        <v>0.43418467583497056</v>
      </c>
      <c r="O980" s="26">
        <v>221</v>
      </c>
    </row>
    <row r="981" spans="1:15" x14ac:dyDescent="0.3">
      <c r="A981" s="24">
        <v>805</v>
      </c>
      <c r="C981" s="24">
        <v>805</v>
      </c>
      <c r="D981" s="29">
        <v>318</v>
      </c>
      <c r="E981" s="18">
        <v>125</v>
      </c>
      <c r="F981" s="27">
        <v>40</v>
      </c>
      <c r="M981" s="33" t="s">
        <v>46</v>
      </c>
      <c r="N981" s="36">
        <f>(Table1[[#This Row],[Profit]]/Table1[[#This Row],[Sales]])</f>
        <v>0.12578616352201258</v>
      </c>
      <c r="O981" s="27">
        <v>40</v>
      </c>
    </row>
    <row r="982" spans="1:15" x14ac:dyDescent="0.3">
      <c r="A982" s="23">
        <v>925</v>
      </c>
      <c r="C982" s="23">
        <v>925</v>
      </c>
      <c r="D982" s="28">
        <v>282</v>
      </c>
      <c r="E982" s="17">
        <v>108</v>
      </c>
      <c r="F982" s="26">
        <v>171</v>
      </c>
      <c r="M982" s="32" t="s">
        <v>50</v>
      </c>
      <c r="N982" s="35">
        <f>(Table1[[#This Row],[Profit]]/Table1[[#This Row],[Sales]])</f>
        <v>0.6063829787234043</v>
      </c>
      <c r="O982" s="26">
        <v>171</v>
      </c>
    </row>
    <row r="983" spans="1:15" x14ac:dyDescent="0.3">
      <c r="A983" s="24">
        <v>951</v>
      </c>
      <c r="C983" s="24">
        <v>951</v>
      </c>
      <c r="D983" s="29">
        <v>554</v>
      </c>
      <c r="E983" s="18">
        <v>239</v>
      </c>
      <c r="F983" s="27">
        <v>276</v>
      </c>
      <c r="M983" s="33" t="s">
        <v>20</v>
      </c>
      <c r="N983" s="36">
        <f>(Table1[[#This Row],[Profit]]/Table1[[#This Row],[Sales]])</f>
        <v>0.49819494584837543</v>
      </c>
      <c r="O983" s="27">
        <v>276</v>
      </c>
    </row>
    <row r="984" spans="1:15" x14ac:dyDescent="0.3">
      <c r="A984" s="23">
        <v>831</v>
      </c>
      <c r="C984" s="23">
        <v>831</v>
      </c>
      <c r="D984" s="28">
        <v>322</v>
      </c>
      <c r="E984" s="17">
        <v>123</v>
      </c>
      <c r="F984" s="26">
        <v>199</v>
      </c>
      <c r="M984" s="32" t="s">
        <v>27</v>
      </c>
      <c r="N984" s="35">
        <f>(Table1[[#This Row],[Profit]]/Table1[[#This Row],[Sales]])</f>
        <v>0.61801242236024845</v>
      </c>
      <c r="O984" s="26">
        <v>199</v>
      </c>
    </row>
    <row r="985" spans="1:15" x14ac:dyDescent="0.3">
      <c r="A985" s="24">
        <v>971</v>
      </c>
      <c r="C985" s="24">
        <v>971</v>
      </c>
      <c r="D985" s="29">
        <v>114</v>
      </c>
      <c r="E985" s="18">
        <v>43</v>
      </c>
      <c r="F985" s="27">
        <v>43</v>
      </c>
      <c r="M985" s="33" t="s">
        <v>39</v>
      </c>
      <c r="N985" s="36">
        <f>(Table1[[#This Row],[Profit]]/Table1[[#This Row],[Sales]])</f>
        <v>0.37719298245614036</v>
      </c>
      <c r="O985" s="27">
        <v>43</v>
      </c>
    </row>
    <row r="986" spans="1:15" x14ac:dyDescent="0.3">
      <c r="A986" s="23">
        <v>435</v>
      </c>
      <c r="C986" s="23">
        <v>435</v>
      </c>
      <c r="D986" s="28">
        <v>189</v>
      </c>
      <c r="E986" s="17">
        <v>79</v>
      </c>
      <c r="F986" s="26">
        <v>50</v>
      </c>
      <c r="M986" s="32" t="s">
        <v>39</v>
      </c>
      <c r="N986" s="35">
        <f>(Table1[[#This Row],[Profit]]/Table1[[#This Row],[Sales]])</f>
        <v>0.26455026455026454</v>
      </c>
      <c r="O986" s="26">
        <v>50</v>
      </c>
    </row>
    <row r="987" spans="1:15" x14ac:dyDescent="0.3">
      <c r="A987" s="24">
        <v>206</v>
      </c>
      <c r="C987" s="24">
        <v>206</v>
      </c>
      <c r="D987" s="29">
        <v>245</v>
      </c>
      <c r="E987" s="18">
        <v>96</v>
      </c>
      <c r="F987" s="27">
        <v>25</v>
      </c>
      <c r="M987" s="33" t="s">
        <v>39</v>
      </c>
      <c r="N987" s="36">
        <f>(Table1[[#This Row],[Profit]]/Table1[[#This Row],[Sales]])</f>
        <v>0.10204081632653061</v>
      </c>
      <c r="O987" s="27">
        <v>25</v>
      </c>
    </row>
    <row r="988" spans="1:15" x14ac:dyDescent="0.3">
      <c r="A988" s="23">
        <v>503</v>
      </c>
      <c r="C988" s="23">
        <v>503</v>
      </c>
      <c r="D988" s="28">
        <v>343</v>
      </c>
      <c r="E988" s="17">
        <v>161</v>
      </c>
      <c r="F988" s="26">
        <v>135</v>
      </c>
      <c r="M988" s="32" t="s">
        <v>35</v>
      </c>
      <c r="N988" s="35">
        <f>(Table1[[#This Row],[Profit]]/Table1[[#This Row],[Sales]])</f>
        <v>0.39358600583090381</v>
      </c>
      <c r="O988" s="26">
        <v>135</v>
      </c>
    </row>
    <row r="989" spans="1:15" x14ac:dyDescent="0.3">
      <c r="A989" s="24">
        <v>360</v>
      </c>
      <c r="C989" s="24">
        <v>360</v>
      </c>
      <c r="D989" s="29">
        <v>185</v>
      </c>
      <c r="E989" s="18">
        <v>80</v>
      </c>
      <c r="F989" s="27">
        <v>71</v>
      </c>
      <c r="M989" s="33" t="s">
        <v>35</v>
      </c>
      <c r="N989" s="36">
        <f>(Table1[[#This Row],[Profit]]/Table1[[#This Row],[Sales]])</f>
        <v>0.38378378378378381</v>
      </c>
      <c r="O989" s="27">
        <v>71</v>
      </c>
    </row>
    <row r="990" spans="1:15" x14ac:dyDescent="0.3">
      <c r="A990" s="23">
        <v>503</v>
      </c>
      <c r="C990" s="23">
        <v>503</v>
      </c>
      <c r="D990" s="28">
        <v>130</v>
      </c>
      <c r="E990" s="17">
        <v>51</v>
      </c>
      <c r="F990" s="26">
        <v>-7</v>
      </c>
      <c r="M990" s="32" t="s">
        <v>43</v>
      </c>
      <c r="N990" s="35">
        <f>(Table1[[#This Row],[Profit]]/Table1[[#This Row],[Sales]])</f>
        <v>-5.3846153846153849E-2</v>
      </c>
      <c r="O990" s="26">
        <v>-7</v>
      </c>
    </row>
    <row r="991" spans="1:15" x14ac:dyDescent="0.3">
      <c r="A991" s="24">
        <v>435</v>
      </c>
      <c r="C991" s="24">
        <v>435</v>
      </c>
      <c r="D991" s="29">
        <v>151</v>
      </c>
      <c r="E991" s="18">
        <v>65</v>
      </c>
      <c r="F991" s="27">
        <v>53</v>
      </c>
      <c r="M991" s="33" t="s">
        <v>43</v>
      </c>
      <c r="N991" s="36">
        <f>(Table1[[#This Row],[Profit]]/Table1[[#This Row],[Sales]])</f>
        <v>0.35099337748344372</v>
      </c>
      <c r="O991" s="27">
        <v>53</v>
      </c>
    </row>
    <row r="992" spans="1:15" x14ac:dyDescent="0.3">
      <c r="A992" s="23">
        <v>503</v>
      </c>
      <c r="C992" s="23">
        <v>503</v>
      </c>
      <c r="D992" s="28">
        <v>153</v>
      </c>
      <c r="E992" s="17">
        <v>60</v>
      </c>
      <c r="F992" s="26">
        <v>31</v>
      </c>
      <c r="M992" s="32" t="s">
        <v>45</v>
      </c>
      <c r="N992" s="35">
        <f>(Table1[[#This Row],[Profit]]/Table1[[#This Row],[Sales]])</f>
        <v>0.20261437908496732</v>
      </c>
      <c r="O992" s="26">
        <v>31</v>
      </c>
    </row>
    <row r="993" spans="1:15" x14ac:dyDescent="0.3">
      <c r="A993" s="24">
        <v>435</v>
      </c>
      <c r="C993" s="24">
        <v>435</v>
      </c>
      <c r="D993" s="29">
        <v>118</v>
      </c>
      <c r="E993" s="18">
        <v>47</v>
      </c>
      <c r="F993" s="27">
        <v>33</v>
      </c>
      <c r="M993" s="33" t="s">
        <v>45</v>
      </c>
      <c r="N993" s="36">
        <f>(Table1[[#This Row],[Profit]]/Table1[[#This Row],[Sales]])</f>
        <v>0.27966101694915252</v>
      </c>
      <c r="O993" s="27">
        <v>33</v>
      </c>
    </row>
    <row r="994" spans="1:15" x14ac:dyDescent="0.3">
      <c r="A994" s="23">
        <v>360</v>
      </c>
      <c r="C994" s="23">
        <v>360</v>
      </c>
      <c r="D994" s="28">
        <v>178</v>
      </c>
      <c r="E994" s="17">
        <v>68</v>
      </c>
      <c r="F994" s="26">
        <v>83</v>
      </c>
      <c r="M994" s="32" t="s">
        <v>45</v>
      </c>
      <c r="N994" s="35">
        <f>(Table1[[#This Row],[Profit]]/Table1[[#This Row],[Sales]])</f>
        <v>0.46629213483146065</v>
      </c>
      <c r="O994" s="26">
        <v>83</v>
      </c>
    </row>
    <row r="995" spans="1:15" x14ac:dyDescent="0.3">
      <c r="A995" s="24">
        <v>206</v>
      </c>
      <c r="C995" s="24">
        <v>206</v>
      </c>
      <c r="D995" s="29">
        <v>54</v>
      </c>
      <c r="E995" s="18">
        <v>22</v>
      </c>
      <c r="F995" s="27">
        <v>15</v>
      </c>
      <c r="M995" s="33" t="s">
        <v>47</v>
      </c>
      <c r="N995" s="36">
        <f>(Table1[[#This Row],[Profit]]/Table1[[#This Row],[Sales]])</f>
        <v>0.27777777777777779</v>
      </c>
      <c r="O995" s="27">
        <v>15</v>
      </c>
    </row>
    <row r="996" spans="1:15" x14ac:dyDescent="0.3">
      <c r="A996" s="23">
        <v>775</v>
      </c>
      <c r="C996" s="23">
        <v>775</v>
      </c>
      <c r="D996" s="28">
        <v>55</v>
      </c>
      <c r="E996" s="17">
        <v>21</v>
      </c>
      <c r="F996" s="26">
        <v>21</v>
      </c>
      <c r="M996" s="32" t="s">
        <v>46</v>
      </c>
      <c r="N996" s="35">
        <f>(Table1[[#This Row],[Profit]]/Table1[[#This Row],[Sales]])</f>
        <v>0.38181818181818183</v>
      </c>
      <c r="O996" s="26">
        <v>21</v>
      </c>
    </row>
    <row r="997" spans="1:15" x14ac:dyDescent="0.3">
      <c r="A997" s="24">
        <v>435</v>
      </c>
      <c r="C997" s="24">
        <v>435</v>
      </c>
      <c r="D997" s="29">
        <v>251</v>
      </c>
      <c r="E997" s="18">
        <v>103</v>
      </c>
      <c r="F997" s="27">
        <v>129</v>
      </c>
      <c r="M997" s="33" t="s">
        <v>46</v>
      </c>
      <c r="N997" s="36">
        <f>(Table1[[#This Row],[Profit]]/Table1[[#This Row],[Sales]])</f>
        <v>0.51394422310756971</v>
      </c>
      <c r="O997" s="27">
        <v>129</v>
      </c>
    </row>
    <row r="998" spans="1:15" x14ac:dyDescent="0.3">
      <c r="A998" s="23">
        <v>702</v>
      </c>
      <c r="C998" s="23">
        <v>702</v>
      </c>
      <c r="D998" s="28">
        <v>318</v>
      </c>
      <c r="E998" s="17">
        <v>125</v>
      </c>
      <c r="F998" s="26">
        <v>39</v>
      </c>
      <c r="M998" s="32" t="s">
        <v>50</v>
      </c>
      <c r="N998" s="35">
        <f>(Table1[[#This Row],[Profit]]/Table1[[#This Row],[Sales]])</f>
        <v>0.12264150943396226</v>
      </c>
      <c r="O998" s="26">
        <v>39</v>
      </c>
    </row>
    <row r="999" spans="1:15" x14ac:dyDescent="0.3">
      <c r="A999" s="24">
        <v>360</v>
      </c>
      <c r="C999" s="24">
        <v>360</v>
      </c>
      <c r="D999" s="29">
        <v>334</v>
      </c>
      <c r="E999" s="18">
        <v>125</v>
      </c>
      <c r="F999" s="27">
        <v>171</v>
      </c>
      <c r="M999" s="33" t="s">
        <v>50</v>
      </c>
      <c r="N999" s="36">
        <f>(Table1[[#This Row],[Profit]]/Table1[[#This Row],[Sales]])</f>
        <v>0.5119760479041916</v>
      </c>
      <c r="O999" s="27">
        <v>171</v>
      </c>
    </row>
    <row r="1000" spans="1:15" x14ac:dyDescent="0.3">
      <c r="A1000" s="23">
        <v>775</v>
      </c>
      <c r="C1000" s="23">
        <v>775</v>
      </c>
      <c r="D1000" s="28">
        <v>391</v>
      </c>
      <c r="E1000" s="17">
        <v>154</v>
      </c>
      <c r="F1000" s="26">
        <v>178</v>
      </c>
      <c r="M1000" s="32" t="s">
        <v>20</v>
      </c>
      <c r="N1000" s="35">
        <f>(Table1[[#This Row],[Profit]]/Table1[[#This Row],[Sales]])</f>
        <v>0.45524296675191817</v>
      </c>
      <c r="O1000" s="26">
        <v>178</v>
      </c>
    </row>
    <row r="1001" spans="1:15" x14ac:dyDescent="0.3">
      <c r="A1001" s="24">
        <v>541</v>
      </c>
      <c r="C1001" s="24">
        <v>541</v>
      </c>
      <c r="D1001" s="29">
        <v>218</v>
      </c>
      <c r="E1001" s="18">
        <v>90</v>
      </c>
      <c r="F1001" s="27">
        <v>108</v>
      </c>
      <c r="M1001" s="33" t="s">
        <v>20</v>
      </c>
      <c r="N1001" s="36">
        <f>(Table1[[#This Row],[Profit]]/Table1[[#This Row],[Sales]])</f>
        <v>0.49541284403669728</v>
      </c>
      <c r="O1001" s="27">
        <v>108</v>
      </c>
    </row>
    <row r="1002" spans="1:15" x14ac:dyDescent="0.3">
      <c r="A1002" s="23">
        <v>775</v>
      </c>
      <c r="C1002" s="23">
        <v>775</v>
      </c>
      <c r="D1002" s="28">
        <v>318</v>
      </c>
      <c r="E1002" s="17">
        <v>122</v>
      </c>
      <c r="F1002" s="26">
        <v>169</v>
      </c>
      <c r="M1002" s="32" t="s">
        <v>22</v>
      </c>
      <c r="N1002" s="35">
        <f>(Table1[[#This Row],[Profit]]/Table1[[#This Row],[Sales]])</f>
        <v>0.53144654088050314</v>
      </c>
      <c r="O1002" s="26">
        <v>169</v>
      </c>
    </row>
    <row r="1003" spans="1:15" x14ac:dyDescent="0.3">
      <c r="A1003" s="24">
        <v>435</v>
      </c>
      <c r="C1003" s="24">
        <v>435</v>
      </c>
      <c r="D1003" s="29">
        <v>116</v>
      </c>
      <c r="E1003" s="18">
        <v>86</v>
      </c>
      <c r="F1003" s="27">
        <v>-40</v>
      </c>
      <c r="M1003" s="33" t="s">
        <v>22</v>
      </c>
      <c r="N1003" s="36">
        <f>(Table1[[#This Row],[Profit]]/Table1[[#This Row],[Sales]])</f>
        <v>-0.34482758620689657</v>
      </c>
      <c r="O1003" s="27">
        <v>-40</v>
      </c>
    </row>
    <row r="1004" spans="1:15" x14ac:dyDescent="0.3">
      <c r="A1004" s="23">
        <v>775</v>
      </c>
      <c r="C1004" s="23">
        <v>775</v>
      </c>
      <c r="D1004" s="28">
        <v>637</v>
      </c>
      <c r="E1004" s="17">
        <v>257</v>
      </c>
      <c r="F1004" s="26">
        <v>332</v>
      </c>
      <c r="M1004" s="32" t="s">
        <v>27</v>
      </c>
      <c r="N1004" s="35">
        <f>(Table1[[#This Row],[Profit]]/Table1[[#This Row],[Sales]])</f>
        <v>0.52119309262166402</v>
      </c>
      <c r="O1004" s="26">
        <v>332</v>
      </c>
    </row>
    <row r="1005" spans="1:15" x14ac:dyDescent="0.3">
      <c r="A1005" s="24">
        <v>971</v>
      </c>
      <c r="C1005" s="24">
        <v>971</v>
      </c>
      <c r="D1005" s="29">
        <v>56</v>
      </c>
      <c r="E1005" s="18">
        <v>21</v>
      </c>
      <c r="F1005" s="27">
        <v>24</v>
      </c>
      <c r="M1005" s="33" t="s">
        <v>27</v>
      </c>
      <c r="N1005" s="36">
        <f>(Table1[[#This Row],[Profit]]/Table1[[#This Row],[Sales]])</f>
        <v>0.42857142857142855</v>
      </c>
      <c r="O1005" s="27">
        <v>24</v>
      </c>
    </row>
    <row r="1006" spans="1:15" x14ac:dyDescent="0.3">
      <c r="A1006" s="23">
        <v>775</v>
      </c>
      <c r="C1006" s="23">
        <v>775</v>
      </c>
      <c r="D1006" s="28">
        <v>509</v>
      </c>
      <c r="E1006" s="17">
        <v>239</v>
      </c>
      <c r="F1006" s="26">
        <v>221</v>
      </c>
      <c r="M1006" s="32" t="s">
        <v>54</v>
      </c>
      <c r="N1006" s="35">
        <f>(Table1[[#This Row],[Profit]]/Table1[[#This Row],[Sales]])</f>
        <v>0.43418467583497056</v>
      </c>
      <c r="O1006" s="26">
        <v>221</v>
      </c>
    </row>
    <row r="1007" spans="1:15" x14ac:dyDescent="0.3">
      <c r="A1007" s="24">
        <v>702</v>
      </c>
      <c r="C1007" s="24">
        <v>702</v>
      </c>
      <c r="D1007" s="29">
        <v>22</v>
      </c>
      <c r="E1007" s="18">
        <v>255</v>
      </c>
      <c r="F1007" s="27">
        <v>-539</v>
      </c>
      <c r="M1007" s="33" t="s">
        <v>30</v>
      </c>
      <c r="N1007" s="36">
        <f>(Table1[[#This Row],[Profit]]/Table1[[#This Row],[Sales]])</f>
        <v>-24.5</v>
      </c>
      <c r="O1007" s="27">
        <v>-539</v>
      </c>
    </row>
    <row r="1008" spans="1:15" x14ac:dyDescent="0.3">
      <c r="A1008" s="23">
        <v>435</v>
      </c>
      <c r="C1008" s="23">
        <v>435</v>
      </c>
      <c r="D1008" s="28">
        <v>60</v>
      </c>
      <c r="E1008" s="17">
        <v>25</v>
      </c>
      <c r="F1008" s="26">
        <v>-18</v>
      </c>
      <c r="M1008" s="32" t="s">
        <v>30</v>
      </c>
      <c r="N1008" s="35">
        <f>(Table1[[#This Row],[Profit]]/Table1[[#This Row],[Sales]])</f>
        <v>-0.3</v>
      </c>
      <c r="O1008" s="26">
        <v>-18</v>
      </c>
    </row>
    <row r="1009" spans="1:15" x14ac:dyDescent="0.3">
      <c r="A1009" s="24">
        <v>626</v>
      </c>
      <c r="C1009" s="24">
        <v>626</v>
      </c>
      <c r="D1009" s="29">
        <v>156</v>
      </c>
      <c r="E1009" s="18">
        <v>173</v>
      </c>
      <c r="F1009" s="27">
        <v>-188</v>
      </c>
      <c r="M1009" s="33" t="s">
        <v>39</v>
      </c>
      <c r="N1009" s="36">
        <f>(Table1[[#This Row],[Profit]]/Table1[[#This Row],[Sales]])</f>
        <v>-1.2051282051282051</v>
      </c>
      <c r="O1009" s="27">
        <v>-188</v>
      </c>
    </row>
    <row r="1010" spans="1:15" x14ac:dyDescent="0.3">
      <c r="A1010" s="23">
        <v>213</v>
      </c>
      <c r="C1010" s="23">
        <v>213</v>
      </c>
      <c r="D1010" s="28">
        <v>567</v>
      </c>
      <c r="E1010" s="17">
        <v>228</v>
      </c>
      <c r="F1010" s="26">
        <v>292</v>
      </c>
      <c r="M1010" s="32" t="s">
        <v>35</v>
      </c>
      <c r="N1010" s="35">
        <f>(Table1[[#This Row],[Profit]]/Table1[[#This Row],[Sales]])</f>
        <v>0.5149911816578483</v>
      </c>
      <c r="O1010" s="26">
        <v>292</v>
      </c>
    </row>
    <row r="1011" spans="1:15" x14ac:dyDescent="0.3">
      <c r="A1011" s="24">
        <v>916</v>
      </c>
      <c r="C1011" s="24">
        <v>916</v>
      </c>
      <c r="D1011" s="29">
        <v>124</v>
      </c>
      <c r="E1011" s="18">
        <v>113</v>
      </c>
      <c r="F1011" s="27">
        <v>-83</v>
      </c>
      <c r="M1011" s="33" t="s">
        <v>43</v>
      </c>
      <c r="N1011" s="36">
        <f>(Table1[[#This Row],[Profit]]/Table1[[#This Row],[Sales]])</f>
        <v>-0.66935483870967738</v>
      </c>
      <c r="O1011" s="27">
        <v>-83</v>
      </c>
    </row>
    <row r="1012" spans="1:15" x14ac:dyDescent="0.3">
      <c r="A1012" s="23">
        <v>213</v>
      </c>
      <c r="C1012" s="23">
        <v>213</v>
      </c>
      <c r="D1012" s="28">
        <v>664</v>
      </c>
      <c r="E1012" s="17">
        <v>249</v>
      </c>
      <c r="F1012" s="26">
        <v>349</v>
      </c>
      <c r="M1012" s="32" t="s">
        <v>45</v>
      </c>
      <c r="N1012" s="35">
        <f>(Table1[[#This Row],[Profit]]/Table1[[#This Row],[Sales]])</f>
        <v>0.5256024096385542</v>
      </c>
      <c r="O1012" s="26">
        <v>349</v>
      </c>
    </row>
    <row r="1013" spans="1:15" x14ac:dyDescent="0.3">
      <c r="A1013" s="24">
        <v>951</v>
      </c>
      <c r="C1013" s="24">
        <v>951</v>
      </c>
      <c r="D1013" s="29">
        <v>451</v>
      </c>
      <c r="E1013" s="18">
        <v>211</v>
      </c>
      <c r="F1013" s="27">
        <v>191</v>
      </c>
      <c r="M1013" s="33" t="s">
        <v>47</v>
      </c>
      <c r="N1013" s="36">
        <f>(Table1[[#This Row],[Profit]]/Table1[[#This Row],[Sales]])</f>
        <v>0.42350332594235035</v>
      </c>
      <c r="O1013" s="27">
        <v>191</v>
      </c>
    </row>
    <row r="1014" spans="1:15" x14ac:dyDescent="0.3">
      <c r="A1014" s="23">
        <v>916</v>
      </c>
      <c r="C1014" s="23">
        <v>916</v>
      </c>
      <c r="D1014" s="28">
        <v>308</v>
      </c>
      <c r="E1014" s="17">
        <v>121</v>
      </c>
      <c r="F1014" s="26">
        <v>39</v>
      </c>
      <c r="M1014" s="32" t="s">
        <v>46</v>
      </c>
      <c r="N1014" s="35">
        <f>(Table1[[#This Row],[Profit]]/Table1[[#This Row],[Sales]])</f>
        <v>0.12662337662337661</v>
      </c>
      <c r="O1014" s="26">
        <v>39</v>
      </c>
    </row>
    <row r="1015" spans="1:15" x14ac:dyDescent="0.3">
      <c r="A1015" s="24">
        <v>760</v>
      </c>
      <c r="C1015" s="24">
        <v>760</v>
      </c>
      <c r="D1015" s="29">
        <v>211</v>
      </c>
      <c r="E1015" s="18">
        <v>81</v>
      </c>
      <c r="F1015" s="27">
        <v>125</v>
      </c>
      <c r="M1015" s="33" t="s">
        <v>50</v>
      </c>
      <c r="N1015" s="36">
        <f>(Table1[[#This Row],[Profit]]/Table1[[#This Row],[Sales]])</f>
        <v>0.59241706161137442</v>
      </c>
      <c r="O1015" s="27">
        <v>125</v>
      </c>
    </row>
    <row r="1016" spans="1:15" x14ac:dyDescent="0.3">
      <c r="A1016" s="23">
        <v>510</v>
      </c>
      <c r="C1016" s="23">
        <v>510</v>
      </c>
      <c r="D1016" s="28">
        <v>522</v>
      </c>
      <c r="E1016" s="17">
        <v>225</v>
      </c>
      <c r="F1016" s="26">
        <v>258</v>
      </c>
      <c r="M1016" s="32" t="s">
        <v>20</v>
      </c>
      <c r="N1016" s="35">
        <f>(Table1[[#This Row],[Profit]]/Table1[[#This Row],[Sales]])</f>
        <v>0.4942528735632184</v>
      </c>
      <c r="O1016" s="26">
        <v>258</v>
      </c>
    </row>
    <row r="1017" spans="1:15" x14ac:dyDescent="0.3">
      <c r="A1017" s="24">
        <v>805</v>
      </c>
      <c r="C1017" s="24">
        <v>805</v>
      </c>
      <c r="D1017" s="29">
        <v>309</v>
      </c>
      <c r="E1017" s="18">
        <v>118</v>
      </c>
      <c r="F1017" s="27">
        <v>190</v>
      </c>
      <c r="M1017" s="33" t="s">
        <v>27</v>
      </c>
      <c r="N1017" s="36">
        <f>(Table1[[#This Row],[Profit]]/Table1[[#This Row],[Sales]])</f>
        <v>0.61488673139158578</v>
      </c>
      <c r="O1017" s="27">
        <v>190</v>
      </c>
    </row>
    <row r="1018" spans="1:15" x14ac:dyDescent="0.3">
      <c r="A1018" s="23">
        <v>435</v>
      </c>
      <c r="C1018" s="23">
        <v>435</v>
      </c>
      <c r="D1018" s="28">
        <v>196</v>
      </c>
      <c r="E1018" s="17">
        <v>82</v>
      </c>
      <c r="F1018" s="26">
        <v>56</v>
      </c>
      <c r="M1018" s="32" t="s">
        <v>39</v>
      </c>
      <c r="N1018" s="35">
        <f>(Table1[[#This Row],[Profit]]/Table1[[#This Row],[Sales]])</f>
        <v>0.2857142857142857</v>
      </c>
      <c r="O1018" s="26">
        <v>56</v>
      </c>
    </row>
    <row r="1019" spans="1:15" x14ac:dyDescent="0.3">
      <c r="A1019" s="24">
        <v>509</v>
      </c>
      <c r="C1019" s="24">
        <v>509</v>
      </c>
      <c r="D1019" s="29">
        <v>239</v>
      </c>
      <c r="E1019" s="18">
        <v>94</v>
      </c>
      <c r="F1019" s="27">
        <v>24</v>
      </c>
      <c r="M1019" s="33" t="s">
        <v>39</v>
      </c>
      <c r="N1019" s="36">
        <f>(Table1[[#This Row],[Profit]]/Table1[[#This Row],[Sales]])</f>
        <v>0.100418410041841</v>
      </c>
      <c r="O1019" s="27">
        <v>24</v>
      </c>
    </row>
    <row r="1020" spans="1:15" x14ac:dyDescent="0.3">
      <c r="A1020" s="23">
        <v>971</v>
      </c>
      <c r="C1020" s="23">
        <v>971</v>
      </c>
      <c r="D1020" s="28">
        <v>387</v>
      </c>
      <c r="E1020" s="17">
        <v>181</v>
      </c>
      <c r="F1020" s="26">
        <v>160</v>
      </c>
      <c r="M1020" s="32" t="s">
        <v>35</v>
      </c>
      <c r="N1020" s="35">
        <f>(Table1[[#This Row],[Profit]]/Table1[[#This Row],[Sales]])</f>
        <v>0.41343669250645992</v>
      </c>
      <c r="O1020" s="26">
        <v>160</v>
      </c>
    </row>
    <row r="1021" spans="1:15" x14ac:dyDescent="0.3">
      <c r="A1021" s="24">
        <v>435</v>
      </c>
      <c r="C1021" s="24">
        <v>435</v>
      </c>
      <c r="D1021" s="29">
        <v>160</v>
      </c>
      <c r="E1021" s="18">
        <v>69</v>
      </c>
      <c r="F1021" s="27">
        <v>58</v>
      </c>
      <c r="M1021" s="33" t="s">
        <v>43</v>
      </c>
      <c r="N1021" s="36">
        <f>(Table1[[#This Row],[Profit]]/Table1[[#This Row],[Sales]])</f>
        <v>0.36249999999999999</v>
      </c>
      <c r="O1021" s="27">
        <v>58</v>
      </c>
    </row>
    <row r="1022" spans="1:15" x14ac:dyDescent="0.3">
      <c r="A1022" s="23">
        <v>541</v>
      </c>
      <c r="C1022" s="23">
        <v>541</v>
      </c>
      <c r="D1022" s="28">
        <v>136</v>
      </c>
      <c r="E1022" s="17">
        <v>53</v>
      </c>
      <c r="F1022" s="26">
        <v>21</v>
      </c>
      <c r="M1022" s="32" t="s">
        <v>45</v>
      </c>
      <c r="N1022" s="35">
        <f>(Table1[[#This Row],[Profit]]/Table1[[#This Row],[Sales]])</f>
        <v>0.15441176470588236</v>
      </c>
      <c r="O1022" s="26">
        <v>21</v>
      </c>
    </row>
    <row r="1023" spans="1:15" x14ac:dyDescent="0.3">
      <c r="A1023" s="24">
        <v>253</v>
      </c>
      <c r="C1023" s="24">
        <v>253</v>
      </c>
      <c r="D1023" s="29">
        <v>166</v>
      </c>
      <c r="E1023" s="18">
        <v>63</v>
      </c>
      <c r="F1023" s="27">
        <v>74</v>
      </c>
      <c r="M1023" s="33" t="s">
        <v>45</v>
      </c>
      <c r="N1023" s="36">
        <f>(Table1[[#This Row],[Profit]]/Table1[[#This Row],[Sales]])</f>
        <v>0.44578313253012047</v>
      </c>
      <c r="O1023" s="27">
        <v>74</v>
      </c>
    </row>
    <row r="1024" spans="1:15" x14ac:dyDescent="0.3">
      <c r="A1024" s="23">
        <v>775</v>
      </c>
      <c r="C1024" s="23">
        <v>775</v>
      </c>
      <c r="D1024" s="28">
        <v>42</v>
      </c>
      <c r="E1024" s="17">
        <v>15</v>
      </c>
      <c r="F1024" s="26">
        <v>13</v>
      </c>
      <c r="M1024" s="32" t="s">
        <v>46</v>
      </c>
      <c r="N1024" s="35">
        <f>(Table1[[#This Row],[Profit]]/Table1[[#This Row],[Sales]])</f>
        <v>0.30952380952380953</v>
      </c>
      <c r="O1024" s="26">
        <v>13</v>
      </c>
    </row>
    <row r="1025" spans="1:15" x14ac:dyDescent="0.3">
      <c r="A1025" s="24">
        <v>801</v>
      </c>
      <c r="C1025" s="24">
        <v>801</v>
      </c>
      <c r="D1025" s="29">
        <v>246</v>
      </c>
      <c r="E1025" s="18">
        <v>101</v>
      </c>
      <c r="F1025" s="27">
        <v>126</v>
      </c>
      <c r="M1025" s="33" t="s">
        <v>46</v>
      </c>
      <c r="N1025" s="36">
        <f>(Table1[[#This Row],[Profit]]/Table1[[#This Row],[Sales]])</f>
        <v>0.51219512195121952</v>
      </c>
      <c r="O1025" s="27">
        <v>126</v>
      </c>
    </row>
    <row r="1026" spans="1:15" x14ac:dyDescent="0.3">
      <c r="A1026" s="23">
        <v>702</v>
      </c>
      <c r="C1026" s="23">
        <v>702</v>
      </c>
      <c r="D1026" s="28">
        <v>308</v>
      </c>
      <c r="E1026" s="17">
        <v>121</v>
      </c>
      <c r="F1026" s="26">
        <v>39</v>
      </c>
      <c r="M1026" s="32" t="s">
        <v>50</v>
      </c>
      <c r="N1026" s="35">
        <f>(Table1[[#This Row],[Profit]]/Table1[[#This Row],[Sales]])</f>
        <v>0.12662337662337661</v>
      </c>
      <c r="O1026" s="26">
        <v>39</v>
      </c>
    </row>
    <row r="1027" spans="1:15" x14ac:dyDescent="0.3">
      <c r="A1027" s="24">
        <v>206</v>
      </c>
      <c r="C1027" s="24">
        <v>206</v>
      </c>
      <c r="D1027" s="29">
        <v>346</v>
      </c>
      <c r="E1027" s="18">
        <v>130</v>
      </c>
      <c r="F1027" s="27">
        <v>181</v>
      </c>
      <c r="M1027" s="33" t="s">
        <v>50</v>
      </c>
      <c r="N1027" s="36">
        <f>(Table1[[#This Row],[Profit]]/Table1[[#This Row],[Sales]])</f>
        <v>0.52312138728323698</v>
      </c>
      <c r="O1027" s="27">
        <v>181</v>
      </c>
    </row>
    <row r="1028" spans="1:15" x14ac:dyDescent="0.3">
      <c r="A1028" s="23">
        <v>702</v>
      </c>
      <c r="C1028" s="23">
        <v>702</v>
      </c>
      <c r="D1028" s="28">
        <v>439</v>
      </c>
      <c r="E1028" s="17">
        <v>173</v>
      </c>
      <c r="F1028" s="26">
        <v>205</v>
      </c>
      <c r="M1028" s="32" t="s">
        <v>20</v>
      </c>
      <c r="N1028" s="35">
        <f>(Table1[[#This Row],[Profit]]/Table1[[#This Row],[Sales]])</f>
        <v>0.46697038724373574</v>
      </c>
      <c r="O1028" s="26">
        <v>205</v>
      </c>
    </row>
    <row r="1029" spans="1:15" x14ac:dyDescent="0.3">
      <c r="A1029" s="24">
        <v>541</v>
      </c>
      <c r="C1029" s="24">
        <v>541</v>
      </c>
      <c r="D1029" s="29">
        <v>213</v>
      </c>
      <c r="E1029" s="18">
        <v>88</v>
      </c>
      <c r="F1029" s="27">
        <v>104</v>
      </c>
      <c r="M1029" s="33" t="s">
        <v>20</v>
      </c>
      <c r="N1029" s="36">
        <f>(Table1[[#This Row],[Profit]]/Table1[[#This Row],[Sales]])</f>
        <v>0.48826291079812206</v>
      </c>
      <c r="O1029" s="27">
        <v>104</v>
      </c>
    </row>
    <row r="1030" spans="1:15" x14ac:dyDescent="0.3">
      <c r="A1030" s="23">
        <v>775</v>
      </c>
      <c r="C1030" s="23">
        <v>775</v>
      </c>
      <c r="D1030" s="28">
        <v>296</v>
      </c>
      <c r="E1030" s="17">
        <v>113</v>
      </c>
      <c r="F1030" s="26">
        <v>159</v>
      </c>
      <c r="M1030" s="32" t="s">
        <v>22</v>
      </c>
      <c r="N1030" s="35">
        <f>(Table1[[#This Row],[Profit]]/Table1[[#This Row],[Sales]])</f>
        <v>0.53716216216216217</v>
      </c>
      <c r="O1030" s="26">
        <v>159</v>
      </c>
    </row>
    <row r="1031" spans="1:15" x14ac:dyDescent="0.3">
      <c r="A1031" s="24">
        <v>775</v>
      </c>
      <c r="C1031" s="24">
        <v>775</v>
      </c>
      <c r="D1031" s="29">
        <v>567</v>
      </c>
      <c r="E1031" s="18">
        <v>228</v>
      </c>
      <c r="F1031" s="27">
        <v>291</v>
      </c>
      <c r="M1031" s="33" t="s">
        <v>27</v>
      </c>
      <c r="N1031" s="36">
        <f>(Table1[[#This Row],[Profit]]/Table1[[#This Row],[Sales]])</f>
        <v>0.51322751322751325</v>
      </c>
      <c r="O1031" s="27">
        <v>291</v>
      </c>
    </row>
    <row r="1032" spans="1:15" x14ac:dyDescent="0.3">
      <c r="A1032" s="23">
        <v>702</v>
      </c>
      <c r="C1032" s="23">
        <v>702</v>
      </c>
      <c r="D1032" s="28">
        <v>451</v>
      </c>
      <c r="E1032" s="17">
        <v>211</v>
      </c>
      <c r="F1032" s="26">
        <v>190</v>
      </c>
      <c r="M1032" s="32" t="s">
        <v>54</v>
      </c>
      <c r="N1032" s="35">
        <f>(Table1[[#This Row],[Profit]]/Table1[[#This Row],[Sales]])</f>
        <v>0.42128603104212858</v>
      </c>
      <c r="O1032" s="26">
        <v>190</v>
      </c>
    </row>
    <row r="1033" spans="1:15" x14ac:dyDescent="0.3">
      <c r="A1033" s="24">
        <v>503</v>
      </c>
      <c r="C1033" s="24">
        <v>503</v>
      </c>
      <c r="D1033" s="29">
        <v>210</v>
      </c>
      <c r="E1033" s="18">
        <v>78</v>
      </c>
      <c r="F1033" s="27">
        <v>92</v>
      </c>
      <c r="M1033" s="33" t="s">
        <v>54</v>
      </c>
      <c r="N1033" s="36">
        <f>(Table1[[#This Row],[Profit]]/Table1[[#This Row],[Sales]])</f>
        <v>0.43809523809523809</v>
      </c>
      <c r="O1033" s="27">
        <v>92</v>
      </c>
    </row>
    <row r="1034" spans="1:15" x14ac:dyDescent="0.3">
      <c r="A1034" s="23">
        <v>775</v>
      </c>
      <c r="C1034" s="23">
        <v>775</v>
      </c>
      <c r="D1034" s="28">
        <v>34</v>
      </c>
      <c r="E1034" s="17">
        <v>245</v>
      </c>
      <c r="F1034" s="26">
        <v>-505</v>
      </c>
      <c r="M1034" s="32" t="s">
        <v>30</v>
      </c>
      <c r="N1034" s="35">
        <f>(Table1[[#This Row],[Profit]]/Table1[[#This Row],[Sales]])</f>
        <v>-14.852941176470589</v>
      </c>
      <c r="O1034" s="26">
        <v>-505</v>
      </c>
    </row>
    <row r="1035" spans="1:15" x14ac:dyDescent="0.3">
      <c r="A1035" s="24">
        <v>971</v>
      </c>
      <c r="C1035" s="24">
        <v>971</v>
      </c>
      <c r="D1035" s="29">
        <v>261</v>
      </c>
      <c r="E1035" s="18">
        <v>102</v>
      </c>
      <c r="F1035" s="27">
        <v>132</v>
      </c>
      <c r="M1035" s="33" t="s">
        <v>30</v>
      </c>
      <c r="N1035" s="36">
        <f>(Table1[[#This Row],[Profit]]/Table1[[#This Row],[Sales]])</f>
        <v>0.50574712643678166</v>
      </c>
      <c r="O1035" s="27">
        <v>132</v>
      </c>
    </row>
    <row r="1036" spans="1:15" x14ac:dyDescent="0.3">
      <c r="A1036" s="23">
        <v>951</v>
      </c>
      <c r="C1036" s="23">
        <v>951</v>
      </c>
      <c r="D1036" s="28">
        <v>205</v>
      </c>
      <c r="E1036" s="17">
        <v>224</v>
      </c>
      <c r="F1036" s="26">
        <v>-221</v>
      </c>
      <c r="M1036" s="32" t="s">
        <v>39</v>
      </c>
      <c r="N1036" s="35">
        <f>(Table1[[#This Row],[Profit]]/Table1[[#This Row],[Sales]])</f>
        <v>-1.0780487804878049</v>
      </c>
      <c r="O1036" s="26">
        <v>-221</v>
      </c>
    </row>
    <row r="1037" spans="1:15" x14ac:dyDescent="0.3">
      <c r="A1037" s="24">
        <v>209</v>
      </c>
      <c r="C1037" s="24">
        <v>209</v>
      </c>
      <c r="D1037" s="29">
        <v>614</v>
      </c>
      <c r="E1037" s="18">
        <v>247</v>
      </c>
      <c r="F1037" s="27">
        <v>321</v>
      </c>
      <c r="M1037" s="33" t="s">
        <v>35</v>
      </c>
      <c r="N1037" s="36">
        <f>(Table1[[#This Row],[Profit]]/Table1[[#This Row],[Sales]])</f>
        <v>0.5228013029315961</v>
      </c>
      <c r="O1037" s="27">
        <v>321</v>
      </c>
    </row>
    <row r="1038" spans="1:15" x14ac:dyDescent="0.3">
      <c r="A1038" s="23">
        <v>209</v>
      </c>
      <c r="C1038" s="23">
        <v>209</v>
      </c>
      <c r="D1038" s="28">
        <v>109</v>
      </c>
      <c r="E1038" s="17">
        <v>127</v>
      </c>
      <c r="F1038" s="26">
        <v>-131</v>
      </c>
      <c r="M1038" s="32" t="s">
        <v>43</v>
      </c>
      <c r="N1038" s="35">
        <f>(Table1[[#This Row],[Profit]]/Table1[[#This Row],[Sales]])</f>
        <v>-1.201834862385321</v>
      </c>
      <c r="O1038" s="26">
        <v>-131</v>
      </c>
    </row>
    <row r="1039" spans="1:15" x14ac:dyDescent="0.3">
      <c r="A1039" s="24">
        <v>530</v>
      </c>
      <c r="C1039" s="24">
        <v>530</v>
      </c>
      <c r="D1039" s="29">
        <v>745</v>
      </c>
      <c r="E1039" s="18">
        <v>279</v>
      </c>
      <c r="F1039" s="27">
        <v>402</v>
      </c>
      <c r="M1039" s="33" t="s">
        <v>45</v>
      </c>
      <c r="N1039" s="36">
        <f>(Table1[[#This Row],[Profit]]/Table1[[#This Row],[Sales]])</f>
        <v>0.53959731543624156</v>
      </c>
      <c r="O1039" s="27">
        <v>402</v>
      </c>
    </row>
    <row r="1040" spans="1:15" x14ac:dyDescent="0.3">
      <c r="A1040" s="23">
        <v>949</v>
      </c>
      <c r="C1040" s="23">
        <v>949</v>
      </c>
      <c r="D1040" s="28">
        <v>534</v>
      </c>
      <c r="E1040" s="17">
        <v>250</v>
      </c>
      <c r="F1040" s="26">
        <v>233</v>
      </c>
      <c r="M1040" s="32" t="s">
        <v>47</v>
      </c>
      <c r="N1040" s="35">
        <f>(Table1[[#This Row],[Profit]]/Table1[[#This Row],[Sales]])</f>
        <v>0.43632958801498128</v>
      </c>
      <c r="O1040" s="26">
        <v>233</v>
      </c>
    </row>
    <row r="1041" spans="1:15" x14ac:dyDescent="0.3">
      <c r="A1041" s="24">
        <v>530</v>
      </c>
      <c r="C1041" s="24">
        <v>530</v>
      </c>
      <c r="D1041" s="29">
        <v>343</v>
      </c>
      <c r="E1041" s="18">
        <v>135</v>
      </c>
      <c r="F1041" s="27">
        <v>46</v>
      </c>
      <c r="M1041" s="33" t="s">
        <v>46</v>
      </c>
      <c r="N1041" s="36">
        <f>(Table1[[#This Row],[Profit]]/Table1[[#This Row],[Sales]])</f>
        <v>0.13411078717201166</v>
      </c>
      <c r="O1041" s="27">
        <v>46</v>
      </c>
    </row>
    <row r="1042" spans="1:15" x14ac:dyDescent="0.3">
      <c r="A1042" s="23">
        <v>916</v>
      </c>
      <c r="C1042" s="23">
        <v>916</v>
      </c>
      <c r="D1042" s="28">
        <v>224</v>
      </c>
      <c r="E1042" s="17">
        <v>86</v>
      </c>
      <c r="F1042" s="26">
        <v>132</v>
      </c>
      <c r="M1042" s="32" t="s">
        <v>50</v>
      </c>
      <c r="N1042" s="35">
        <f>(Table1[[#This Row],[Profit]]/Table1[[#This Row],[Sales]])</f>
        <v>0.5892857142857143</v>
      </c>
      <c r="O1042" s="26">
        <v>132</v>
      </c>
    </row>
    <row r="1043" spans="1:15" x14ac:dyDescent="0.3">
      <c r="A1043" s="24">
        <v>661</v>
      </c>
      <c r="C1043" s="24">
        <v>661</v>
      </c>
      <c r="D1043" s="29">
        <v>559</v>
      </c>
      <c r="E1043" s="18">
        <v>241</v>
      </c>
      <c r="F1043" s="27">
        <v>279</v>
      </c>
      <c r="M1043" s="33" t="s">
        <v>20</v>
      </c>
      <c r="N1043" s="36">
        <f>(Table1[[#This Row],[Profit]]/Table1[[#This Row],[Sales]])</f>
        <v>0.49910554561717352</v>
      </c>
      <c r="O1043" s="27">
        <v>279</v>
      </c>
    </row>
    <row r="1044" spans="1:15" x14ac:dyDescent="0.3">
      <c r="A1044" s="23">
        <v>323</v>
      </c>
      <c r="C1044" s="23">
        <v>323</v>
      </c>
      <c r="D1044" s="28">
        <v>322</v>
      </c>
      <c r="E1044" s="17">
        <v>123</v>
      </c>
      <c r="F1044" s="26">
        <v>199</v>
      </c>
      <c r="M1044" s="32" t="s">
        <v>27</v>
      </c>
      <c r="N1044" s="35">
        <f>(Table1[[#This Row],[Profit]]/Table1[[#This Row],[Sales]])</f>
        <v>0.61801242236024845</v>
      </c>
      <c r="O1044" s="26">
        <v>199</v>
      </c>
    </row>
    <row r="1045" spans="1:15" x14ac:dyDescent="0.3">
      <c r="A1045" s="24">
        <v>801</v>
      </c>
      <c r="C1045" s="24">
        <v>801</v>
      </c>
      <c r="D1045" s="29">
        <v>163</v>
      </c>
      <c r="E1045" s="18">
        <v>68</v>
      </c>
      <c r="F1045" s="27">
        <v>39</v>
      </c>
      <c r="M1045" s="33" t="s">
        <v>39</v>
      </c>
      <c r="N1045" s="36">
        <f>(Table1[[#This Row],[Profit]]/Table1[[#This Row],[Sales]])</f>
        <v>0.2392638036809816</v>
      </c>
      <c r="O1045" s="27">
        <v>39</v>
      </c>
    </row>
    <row r="1046" spans="1:15" x14ac:dyDescent="0.3">
      <c r="A1046" s="23">
        <v>206</v>
      </c>
      <c r="C1046" s="23">
        <v>206</v>
      </c>
      <c r="D1046" s="28">
        <v>266</v>
      </c>
      <c r="E1046" s="17">
        <v>105</v>
      </c>
      <c r="F1046" s="26">
        <v>30</v>
      </c>
      <c r="M1046" s="32" t="s">
        <v>39</v>
      </c>
      <c r="N1046" s="35">
        <f>(Table1[[#This Row],[Profit]]/Table1[[#This Row],[Sales]])</f>
        <v>0.11278195488721804</v>
      </c>
      <c r="O1046" s="26">
        <v>30</v>
      </c>
    </row>
    <row r="1047" spans="1:15" x14ac:dyDescent="0.3">
      <c r="A1047" s="24">
        <v>971</v>
      </c>
      <c r="C1047" s="24">
        <v>971</v>
      </c>
      <c r="D1047" s="29">
        <v>326</v>
      </c>
      <c r="E1047" s="18">
        <v>153</v>
      </c>
      <c r="F1047" s="27">
        <v>129</v>
      </c>
      <c r="M1047" s="33" t="s">
        <v>35</v>
      </c>
      <c r="N1047" s="36">
        <f>(Table1[[#This Row],[Profit]]/Table1[[#This Row],[Sales]])</f>
        <v>0.39570552147239263</v>
      </c>
      <c r="O1047" s="27">
        <v>129</v>
      </c>
    </row>
    <row r="1048" spans="1:15" x14ac:dyDescent="0.3">
      <c r="A1048" s="23">
        <v>360</v>
      </c>
      <c r="C1048" s="23">
        <v>360</v>
      </c>
      <c r="D1048" s="28">
        <v>188</v>
      </c>
      <c r="E1048" s="17">
        <v>80</v>
      </c>
      <c r="F1048" s="26">
        <v>76</v>
      </c>
      <c r="M1048" s="32" t="s">
        <v>35</v>
      </c>
      <c r="N1048" s="35">
        <f>(Table1[[#This Row],[Profit]]/Table1[[#This Row],[Sales]])</f>
        <v>0.40425531914893614</v>
      </c>
      <c r="O1048" s="26">
        <v>76</v>
      </c>
    </row>
    <row r="1049" spans="1:15" x14ac:dyDescent="0.3">
      <c r="A1049" s="24">
        <v>435</v>
      </c>
      <c r="C1049" s="24">
        <v>435</v>
      </c>
      <c r="D1049" s="29">
        <v>148</v>
      </c>
      <c r="E1049" s="18">
        <v>63</v>
      </c>
      <c r="F1049" s="27">
        <v>53</v>
      </c>
      <c r="M1049" s="33" t="s">
        <v>43</v>
      </c>
      <c r="N1049" s="36">
        <f>(Table1[[#This Row],[Profit]]/Table1[[#This Row],[Sales]])</f>
        <v>0.35810810810810811</v>
      </c>
      <c r="O1049" s="27">
        <v>53</v>
      </c>
    </row>
    <row r="1050" spans="1:15" x14ac:dyDescent="0.3">
      <c r="A1050" s="23">
        <v>360</v>
      </c>
      <c r="C1050" s="23">
        <v>360</v>
      </c>
      <c r="D1050" s="28">
        <v>188</v>
      </c>
      <c r="E1050" s="17">
        <v>72</v>
      </c>
      <c r="F1050" s="26">
        <v>86</v>
      </c>
      <c r="M1050" s="32" t="s">
        <v>45</v>
      </c>
      <c r="N1050" s="35">
        <f>(Table1[[#This Row],[Profit]]/Table1[[#This Row],[Sales]])</f>
        <v>0.45744680851063829</v>
      </c>
      <c r="O1050" s="26">
        <v>86</v>
      </c>
    </row>
    <row r="1051" spans="1:15" x14ac:dyDescent="0.3">
      <c r="A1051" s="24">
        <v>775</v>
      </c>
      <c r="C1051" s="24">
        <v>775</v>
      </c>
      <c r="D1051" s="29">
        <v>44</v>
      </c>
      <c r="E1051" s="18">
        <v>16</v>
      </c>
      <c r="F1051" s="27">
        <v>15</v>
      </c>
      <c r="M1051" s="33" t="s">
        <v>46</v>
      </c>
      <c r="N1051" s="36">
        <f>(Table1[[#This Row],[Profit]]/Table1[[#This Row],[Sales]])</f>
        <v>0.34090909090909088</v>
      </c>
      <c r="O1051" s="27">
        <v>15</v>
      </c>
    </row>
    <row r="1052" spans="1:15" x14ac:dyDescent="0.3">
      <c r="A1052" s="23">
        <v>435</v>
      </c>
      <c r="C1052" s="23">
        <v>435</v>
      </c>
      <c r="D1052" s="28">
        <v>228</v>
      </c>
      <c r="E1052" s="17">
        <v>94</v>
      </c>
      <c r="F1052" s="26">
        <v>114</v>
      </c>
      <c r="M1052" s="32" t="s">
        <v>46</v>
      </c>
      <c r="N1052" s="35">
        <f>(Table1[[#This Row],[Profit]]/Table1[[#This Row],[Sales]])</f>
        <v>0.5</v>
      </c>
      <c r="O1052" s="26">
        <v>114</v>
      </c>
    </row>
    <row r="1053" spans="1:15" x14ac:dyDescent="0.3">
      <c r="A1053" s="24">
        <v>702</v>
      </c>
      <c r="C1053" s="24">
        <v>702</v>
      </c>
      <c r="D1053" s="29">
        <v>343</v>
      </c>
      <c r="E1053" s="18">
        <v>135</v>
      </c>
      <c r="F1053" s="27">
        <v>47</v>
      </c>
      <c r="M1053" s="33" t="s">
        <v>50</v>
      </c>
      <c r="N1053" s="36">
        <f>(Table1[[#This Row],[Profit]]/Table1[[#This Row],[Sales]])</f>
        <v>0.13702623906705538</v>
      </c>
      <c r="O1053" s="27">
        <v>47</v>
      </c>
    </row>
    <row r="1054" spans="1:15" x14ac:dyDescent="0.3">
      <c r="A1054" s="23">
        <v>253</v>
      </c>
      <c r="C1054" s="23">
        <v>253</v>
      </c>
      <c r="D1054" s="28">
        <v>308</v>
      </c>
      <c r="E1054" s="17">
        <v>115</v>
      </c>
      <c r="F1054" s="26">
        <v>156</v>
      </c>
      <c r="M1054" s="32" t="s">
        <v>50</v>
      </c>
      <c r="N1054" s="35">
        <f>(Table1[[#This Row],[Profit]]/Table1[[#This Row],[Sales]])</f>
        <v>0.50649350649350644</v>
      </c>
      <c r="O1054" s="26">
        <v>156</v>
      </c>
    </row>
    <row r="1055" spans="1:15" x14ac:dyDescent="0.3">
      <c r="A1055" s="24">
        <v>702</v>
      </c>
      <c r="C1055" s="24">
        <v>702</v>
      </c>
      <c r="D1055" s="29">
        <v>569</v>
      </c>
      <c r="E1055" s="18">
        <v>224</v>
      </c>
      <c r="F1055" s="27">
        <v>288</v>
      </c>
      <c r="M1055" s="33" t="s">
        <v>20</v>
      </c>
      <c r="N1055" s="36">
        <f>(Table1[[#This Row],[Profit]]/Table1[[#This Row],[Sales]])</f>
        <v>0.5061511423550088</v>
      </c>
      <c r="O1055" s="27">
        <v>288</v>
      </c>
    </row>
    <row r="1056" spans="1:15" x14ac:dyDescent="0.3">
      <c r="A1056" s="23">
        <v>503</v>
      </c>
      <c r="C1056" s="23">
        <v>503</v>
      </c>
      <c r="D1056" s="28">
        <v>197</v>
      </c>
      <c r="E1056" s="17">
        <v>81</v>
      </c>
      <c r="F1056" s="26">
        <v>98</v>
      </c>
      <c r="M1056" s="32" t="s">
        <v>20</v>
      </c>
      <c r="N1056" s="35">
        <f>(Table1[[#This Row],[Profit]]/Table1[[#This Row],[Sales]])</f>
        <v>0.49746192893401014</v>
      </c>
      <c r="O1056" s="26">
        <v>98</v>
      </c>
    </row>
    <row r="1057" spans="1:15" x14ac:dyDescent="0.3">
      <c r="A1057" s="24">
        <v>775</v>
      </c>
      <c r="C1057" s="24">
        <v>775</v>
      </c>
      <c r="D1057" s="29">
        <v>332</v>
      </c>
      <c r="E1057" s="18">
        <v>127</v>
      </c>
      <c r="F1057" s="27">
        <v>181</v>
      </c>
      <c r="M1057" s="33" t="s">
        <v>22</v>
      </c>
      <c r="N1057" s="36">
        <f>(Table1[[#This Row],[Profit]]/Table1[[#This Row],[Sales]])</f>
        <v>0.54518072289156627</v>
      </c>
      <c r="O1057" s="27">
        <v>181</v>
      </c>
    </row>
    <row r="1058" spans="1:15" x14ac:dyDescent="0.3">
      <c r="A1058" s="23">
        <v>775</v>
      </c>
      <c r="C1058" s="23">
        <v>775</v>
      </c>
      <c r="D1058" s="28">
        <v>614</v>
      </c>
      <c r="E1058" s="17">
        <v>247</v>
      </c>
      <c r="F1058" s="26">
        <v>319</v>
      </c>
      <c r="M1058" s="32" t="s">
        <v>27</v>
      </c>
      <c r="N1058" s="35">
        <f>(Table1[[#This Row],[Profit]]/Table1[[#This Row],[Sales]])</f>
        <v>0.51954397394136809</v>
      </c>
      <c r="O1058" s="26">
        <v>319</v>
      </c>
    </row>
    <row r="1059" spans="1:15" x14ac:dyDescent="0.3">
      <c r="A1059" s="24">
        <v>775</v>
      </c>
      <c r="C1059" s="24">
        <v>775</v>
      </c>
      <c r="D1059" s="29">
        <v>534</v>
      </c>
      <c r="E1059" s="18">
        <v>250</v>
      </c>
      <c r="F1059" s="27">
        <v>233</v>
      </c>
      <c r="M1059" s="33" t="s">
        <v>54</v>
      </c>
      <c r="N1059" s="36">
        <f>(Table1[[#This Row],[Profit]]/Table1[[#This Row],[Sales]])</f>
        <v>0.43632958801498128</v>
      </c>
      <c r="O1059" s="27">
        <v>233</v>
      </c>
    </row>
    <row r="1060" spans="1:15" x14ac:dyDescent="0.3">
      <c r="A1060" s="23">
        <v>971</v>
      </c>
      <c r="C1060" s="23">
        <v>971</v>
      </c>
      <c r="D1060" s="28">
        <v>236</v>
      </c>
      <c r="E1060" s="17">
        <v>88</v>
      </c>
      <c r="F1060" s="26">
        <v>108</v>
      </c>
      <c r="M1060" s="32" t="s">
        <v>54</v>
      </c>
      <c r="N1060" s="35">
        <f>(Table1[[#This Row],[Profit]]/Table1[[#This Row],[Sales]])</f>
        <v>0.4576271186440678</v>
      </c>
      <c r="O1060" s="26">
        <v>108</v>
      </c>
    </row>
    <row r="1061" spans="1:15" x14ac:dyDescent="0.3">
      <c r="A1061" s="24">
        <v>775</v>
      </c>
      <c r="C1061" s="24">
        <v>775</v>
      </c>
      <c r="D1061" s="29">
        <v>33</v>
      </c>
      <c r="E1061" s="18">
        <v>294</v>
      </c>
      <c r="F1061" s="27">
        <v>-605</v>
      </c>
      <c r="M1061" s="33" t="s">
        <v>30</v>
      </c>
      <c r="N1061" s="36">
        <f>(Table1[[#This Row],[Profit]]/Table1[[#This Row],[Sales]])</f>
        <v>-18.333333333333332</v>
      </c>
      <c r="O1061" s="27">
        <v>-605</v>
      </c>
    </row>
    <row r="1062" spans="1:15" x14ac:dyDescent="0.3">
      <c r="A1062" s="23">
        <v>503</v>
      </c>
      <c r="C1062" s="23">
        <v>503</v>
      </c>
      <c r="D1062" s="28">
        <v>341</v>
      </c>
      <c r="E1062" s="17">
        <v>134</v>
      </c>
      <c r="F1062" s="26">
        <v>180</v>
      </c>
      <c r="M1062" s="32" t="s">
        <v>30</v>
      </c>
      <c r="N1062" s="35">
        <f>(Table1[[#This Row],[Profit]]/Table1[[#This Row],[Sales]])</f>
        <v>0.52785923753665687</v>
      </c>
      <c r="O1062" s="26">
        <v>180</v>
      </c>
    </row>
    <row r="1063" spans="1:15" x14ac:dyDescent="0.3">
      <c r="A1063" s="24">
        <v>435</v>
      </c>
      <c r="C1063" s="24">
        <v>435</v>
      </c>
      <c r="D1063" s="29">
        <v>48</v>
      </c>
      <c r="E1063" s="18">
        <v>20</v>
      </c>
      <c r="F1063" s="27">
        <v>-22</v>
      </c>
      <c r="M1063" s="33" t="s">
        <v>30</v>
      </c>
      <c r="N1063" s="36">
        <f>(Table1[[#This Row],[Profit]]/Table1[[#This Row],[Sales]])</f>
        <v>-0.45833333333333331</v>
      </c>
      <c r="O1063" s="27">
        <v>-22</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65"/>
  <sheetViews>
    <sheetView topLeftCell="I1" zoomScale="80" zoomScaleNormal="80" workbookViewId="0">
      <selection activeCell="Z7" sqref="Z7"/>
    </sheetView>
  </sheetViews>
  <sheetFormatPr defaultColWidth="14.44140625" defaultRowHeight="15" customHeight="1" x14ac:dyDescent="0.3"/>
  <cols>
    <col min="1" max="1" width="10.6640625" customWidth="1"/>
    <col min="2" max="2" width="8" customWidth="1"/>
    <col min="3" max="3" width="10.33203125" customWidth="1"/>
    <col min="4" max="4" width="14.109375" customWidth="1"/>
    <col min="5" max="5" width="9" customWidth="1"/>
    <col min="6" max="6" width="21.33203125" customWidth="1"/>
    <col min="7" max="7" width="14.88671875" customWidth="1"/>
    <col min="8" max="8" width="15.44140625" customWidth="1"/>
    <col min="9" max="9" width="30.44140625" customWidth="1"/>
    <col min="10" max="10" width="8.6640625" style="20" customWidth="1"/>
    <col min="11" max="11" width="8.6640625" customWidth="1"/>
    <col min="12" max="13" width="16" customWidth="1"/>
    <col min="14" max="14" width="14.6640625" customWidth="1"/>
    <col min="15" max="15" width="26.33203125" customWidth="1"/>
    <col min="16" max="16" width="17.6640625" customWidth="1"/>
    <col min="17" max="18" width="15.77734375" customWidth="1"/>
    <col min="19" max="19" width="14" customWidth="1"/>
    <col min="20" max="20" width="10.109375" customWidth="1"/>
    <col min="21" max="21" width="21.21875" customWidth="1"/>
    <col min="22" max="24" width="8.6640625" customWidth="1"/>
    <col min="25" max="25" width="12.109375" customWidth="1"/>
    <col min="26" max="28" width="8.6640625" customWidth="1"/>
  </cols>
  <sheetData>
    <row r="1" spans="1:25" ht="14.25" customHeight="1" x14ac:dyDescent="0.3">
      <c r="A1" s="1" t="s">
        <v>0</v>
      </c>
      <c r="B1" s="1" t="s">
        <v>1</v>
      </c>
      <c r="C1" s="2" t="s">
        <v>2</v>
      </c>
      <c r="D1" s="1" t="s">
        <v>3</v>
      </c>
      <c r="E1" s="1" t="s">
        <v>4</v>
      </c>
      <c r="F1" s="1" t="s">
        <v>5</v>
      </c>
      <c r="G1" s="1" t="s">
        <v>6</v>
      </c>
      <c r="H1" s="1" t="s">
        <v>7</v>
      </c>
      <c r="I1" s="1" t="s">
        <v>8</v>
      </c>
      <c r="J1" s="21" t="s">
        <v>9</v>
      </c>
      <c r="K1" s="1" t="s">
        <v>10</v>
      </c>
      <c r="L1" s="1" t="s">
        <v>11</v>
      </c>
      <c r="M1" s="15" t="s">
        <v>87</v>
      </c>
      <c r="N1" s="1" t="s">
        <v>12</v>
      </c>
      <c r="O1" s="1" t="s">
        <v>13</v>
      </c>
      <c r="P1" s="1" t="s">
        <v>14</v>
      </c>
      <c r="Q1" s="1" t="s">
        <v>15</v>
      </c>
      <c r="R1" s="10" t="s">
        <v>79</v>
      </c>
      <c r="S1" s="3" t="s">
        <v>62</v>
      </c>
      <c r="T1" s="3" t="s">
        <v>63</v>
      </c>
      <c r="U1" s="3" t="s">
        <v>64</v>
      </c>
      <c r="V1" s="8" t="s">
        <v>71</v>
      </c>
      <c r="W1" s="8" t="s">
        <v>72</v>
      </c>
      <c r="X1" s="8" t="s">
        <v>73</v>
      </c>
      <c r="Y1" s="8" t="s">
        <v>74</v>
      </c>
    </row>
    <row r="2" spans="1:25" ht="14.25" customHeight="1" x14ac:dyDescent="0.3">
      <c r="A2" s="1">
        <v>303</v>
      </c>
      <c r="B2" s="1">
        <v>51</v>
      </c>
      <c r="C2" s="2">
        <v>41183</v>
      </c>
      <c r="D2" s="1" t="s">
        <v>16</v>
      </c>
      <c r="E2" s="1" t="s">
        <v>17</v>
      </c>
      <c r="F2" s="1">
        <v>46</v>
      </c>
      <c r="G2" s="1" t="s">
        <v>18</v>
      </c>
      <c r="H2" s="1" t="s">
        <v>19</v>
      </c>
      <c r="I2" s="1" t="s">
        <v>20</v>
      </c>
      <c r="J2" s="19">
        <v>-5</v>
      </c>
      <c r="K2" s="1">
        <v>122</v>
      </c>
      <c r="L2" s="1" t="s">
        <v>21</v>
      </c>
      <c r="M2" s="15" t="s">
        <v>88</v>
      </c>
      <c r="N2" s="1">
        <v>30</v>
      </c>
      <c r="O2" s="1">
        <v>30</v>
      </c>
      <c r="P2" s="1">
        <v>90</v>
      </c>
      <c r="Q2" s="1">
        <v>76</v>
      </c>
      <c r="R2" s="1">
        <f>SUM(Table1[[#This Row],[Cogs]],Table1[[#This Row],[Marketing]],Table1[[#This Row],[Other Expenses]])</f>
        <v>173</v>
      </c>
      <c r="S2" s="3">
        <f>Table1[[#This Row],[Sales]]-Table1[[#This Row],[Target Sales]]</f>
        <v>32</v>
      </c>
      <c r="T2" s="3">
        <f>Table1[[#This Row],[Profit]]-Table1[[#This Row],[Target Profit]]</f>
        <v>-35</v>
      </c>
      <c r="U2" s="3">
        <f>Table1[[#This Row],[Cogs]]-Table1[[#This Row],[Target COGS]]</f>
        <v>21</v>
      </c>
      <c r="V2" s="8">
        <f>YEAR(Table1[[#This Row],[Date]])</f>
        <v>2012</v>
      </c>
      <c r="W2" s="8">
        <f>DAY(Table1[[#This Row],[Date]])</f>
        <v>1</v>
      </c>
      <c r="X2" s="8">
        <f>MONTH(Table1[[#This Row],[Date]])</f>
        <v>10</v>
      </c>
      <c r="Y2" s="9">
        <f>(Table1[[#This Row],[Profit]]/Table1[[#This Row],[Sales]])</f>
        <v>-4.0983606557377046E-2</v>
      </c>
    </row>
    <row r="3" spans="1:25" ht="14.25" customHeight="1" x14ac:dyDescent="0.3">
      <c r="A3" s="1">
        <v>970</v>
      </c>
      <c r="B3" s="1">
        <v>52</v>
      </c>
      <c r="C3" s="2">
        <v>41183</v>
      </c>
      <c r="D3" s="1" t="s">
        <v>16</v>
      </c>
      <c r="E3" s="1" t="s">
        <v>17</v>
      </c>
      <c r="F3" s="1">
        <v>17</v>
      </c>
      <c r="G3" s="1" t="s">
        <v>18</v>
      </c>
      <c r="H3" s="1" t="s">
        <v>19</v>
      </c>
      <c r="I3" s="1" t="s">
        <v>22</v>
      </c>
      <c r="J3" s="19">
        <v>26</v>
      </c>
      <c r="K3" s="1">
        <v>123</v>
      </c>
      <c r="L3" s="1" t="s">
        <v>21</v>
      </c>
      <c r="M3" s="15" t="s">
        <v>88</v>
      </c>
      <c r="N3" s="1">
        <v>30</v>
      </c>
      <c r="O3" s="1">
        <v>50</v>
      </c>
      <c r="P3" s="1">
        <v>90</v>
      </c>
      <c r="Q3" s="1">
        <v>45</v>
      </c>
      <c r="R3" s="1">
        <f>SUM(Table1[[#This Row],[Cogs]],Table1[[#This Row],[Marketing]],Table1[[#This Row],[Other Expenses]])</f>
        <v>114</v>
      </c>
      <c r="S3" s="3">
        <f>Table1[[#This Row],[Sales]]-Table1[[#This Row],[Target Sales]]</f>
        <v>33</v>
      </c>
      <c r="T3" s="3">
        <f>Table1[[#This Row],[Profit]]-Table1[[#This Row],[Target Profit]]</f>
        <v>-24</v>
      </c>
      <c r="U3" s="3">
        <f>Table1[[#This Row],[Cogs]]-Table1[[#This Row],[Target COGS]]</f>
        <v>22</v>
      </c>
      <c r="V3" s="8">
        <f>YEAR(Table1[[#This Row],[Date]])</f>
        <v>2012</v>
      </c>
      <c r="W3" s="8">
        <f>DAY(Table1[[#This Row],[Date]])</f>
        <v>1</v>
      </c>
      <c r="X3" s="8">
        <f>MONTH(Table1[[#This Row],[Date]])</f>
        <v>10</v>
      </c>
      <c r="Y3" s="9">
        <f>(Table1[[#This Row],[Profit]]/Table1[[#This Row],[Sales]])</f>
        <v>0.21138211382113822</v>
      </c>
    </row>
    <row r="4" spans="1:25" ht="14.25" customHeight="1" x14ac:dyDescent="0.3">
      <c r="A4" s="1">
        <v>409</v>
      </c>
      <c r="B4" s="1">
        <v>43</v>
      </c>
      <c r="C4" s="2">
        <v>41183</v>
      </c>
      <c r="D4" s="1" t="s">
        <v>16</v>
      </c>
      <c r="E4" s="1" t="s">
        <v>23</v>
      </c>
      <c r="F4" s="1">
        <v>13</v>
      </c>
      <c r="G4" s="1" t="s">
        <v>18</v>
      </c>
      <c r="H4" s="1" t="s">
        <v>19</v>
      </c>
      <c r="I4" s="1" t="s">
        <v>20</v>
      </c>
      <c r="J4" s="19">
        <v>28</v>
      </c>
      <c r="K4" s="1">
        <v>107</v>
      </c>
      <c r="L4" s="1" t="s">
        <v>24</v>
      </c>
      <c r="M4" s="15" t="s">
        <v>88</v>
      </c>
      <c r="N4" s="1">
        <v>30</v>
      </c>
      <c r="O4" s="1">
        <v>50</v>
      </c>
      <c r="P4" s="1">
        <v>90</v>
      </c>
      <c r="Q4" s="1">
        <v>36</v>
      </c>
      <c r="R4" s="1">
        <f>SUM(Table1[[#This Row],[Cogs]],Table1[[#This Row],[Marketing]],Table1[[#This Row],[Other Expenses]])</f>
        <v>92</v>
      </c>
      <c r="S4" s="3">
        <f>Table1[[#This Row],[Sales]]-Table1[[#This Row],[Target Sales]]</f>
        <v>17</v>
      </c>
      <c r="T4" s="3">
        <f>Table1[[#This Row],[Profit]]-Table1[[#This Row],[Target Profit]]</f>
        <v>-22</v>
      </c>
      <c r="U4" s="3">
        <f>Table1[[#This Row],[Cogs]]-Table1[[#This Row],[Target COGS]]</f>
        <v>13</v>
      </c>
      <c r="V4" s="8">
        <f>YEAR(Table1[[#This Row],[Date]])</f>
        <v>2012</v>
      </c>
      <c r="W4" s="8">
        <f>DAY(Table1[[#This Row],[Date]])</f>
        <v>1</v>
      </c>
      <c r="X4" s="8">
        <f>MONTH(Table1[[#This Row],[Date]])</f>
        <v>10</v>
      </c>
      <c r="Y4" s="9">
        <f>(Table1[[#This Row],[Profit]]/Table1[[#This Row],[Sales]])</f>
        <v>0.26168224299065418</v>
      </c>
    </row>
    <row r="5" spans="1:25" ht="14.25" customHeight="1" x14ac:dyDescent="0.3">
      <c r="A5" s="1">
        <v>850</v>
      </c>
      <c r="B5" s="1">
        <v>38</v>
      </c>
      <c r="C5" s="2">
        <v>41183</v>
      </c>
      <c r="D5" s="1" t="s">
        <v>16</v>
      </c>
      <c r="E5" s="1" t="s">
        <v>25</v>
      </c>
      <c r="F5" s="1">
        <v>10</v>
      </c>
      <c r="G5" s="1" t="s">
        <v>18</v>
      </c>
      <c r="H5" s="1" t="s">
        <v>26</v>
      </c>
      <c r="I5" s="1" t="s">
        <v>27</v>
      </c>
      <c r="J5" s="19">
        <v>35</v>
      </c>
      <c r="K5" s="1">
        <v>94</v>
      </c>
      <c r="L5" s="1" t="s">
        <v>28</v>
      </c>
      <c r="M5" s="15" t="s">
        <v>88</v>
      </c>
      <c r="N5" s="1">
        <v>40</v>
      </c>
      <c r="O5" s="1">
        <v>50</v>
      </c>
      <c r="P5" s="1">
        <v>100</v>
      </c>
      <c r="Q5" s="1">
        <v>21</v>
      </c>
      <c r="R5" s="1">
        <f>SUM(Table1[[#This Row],[Cogs]],Table1[[#This Row],[Marketing]],Table1[[#This Row],[Other Expenses]])</f>
        <v>69</v>
      </c>
      <c r="S5" s="3">
        <f>Table1[[#This Row],[Sales]]-Table1[[#This Row],[Target Sales]]</f>
        <v>-6</v>
      </c>
      <c r="T5" s="3">
        <f>Table1[[#This Row],[Profit]]-Table1[[#This Row],[Target Profit]]</f>
        <v>-15</v>
      </c>
      <c r="U5" s="3">
        <f>Table1[[#This Row],[Cogs]]-Table1[[#This Row],[Target COGS]]</f>
        <v>-2</v>
      </c>
      <c r="V5" s="8">
        <f>YEAR(Table1[[#This Row],[Date]])</f>
        <v>2012</v>
      </c>
      <c r="W5" s="8">
        <f>DAY(Table1[[#This Row],[Date]])</f>
        <v>1</v>
      </c>
      <c r="X5" s="8">
        <f>MONTH(Table1[[#This Row],[Date]])</f>
        <v>10</v>
      </c>
      <c r="Y5" s="9">
        <f>(Table1[[#This Row],[Profit]]/Table1[[#This Row],[Sales]])</f>
        <v>0.37234042553191488</v>
      </c>
    </row>
    <row r="6" spans="1:25" ht="14.25" customHeight="1" x14ac:dyDescent="0.3">
      <c r="A6" s="1">
        <v>562</v>
      </c>
      <c r="B6" s="1">
        <v>72</v>
      </c>
      <c r="C6" s="2">
        <v>41183</v>
      </c>
      <c r="D6" s="1" t="s">
        <v>16</v>
      </c>
      <c r="E6" s="1" t="s">
        <v>29</v>
      </c>
      <c r="F6" s="1">
        <v>23</v>
      </c>
      <c r="G6" s="1" t="s">
        <v>18</v>
      </c>
      <c r="H6" s="1" t="s">
        <v>26</v>
      </c>
      <c r="I6" s="1" t="s">
        <v>30</v>
      </c>
      <c r="J6" s="19">
        <v>56</v>
      </c>
      <c r="K6" s="1">
        <v>182</v>
      </c>
      <c r="L6" s="1" t="s">
        <v>31</v>
      </c>
      <c r="M6" s="15" t="s">
        <v>88</v>
      </c>
      <c r="N6" s="1">
        <v>20</v>
      </c>
      <c r="O6" s="1">
        <v>50</v>
      </c>
      <c r="P6" s="1">
        <v>80</v>
      </c>
      <c r="Q6" s="1">
        <v>54</v>
      </c>
      <c r="R6" s="1">
        <f>SUM(Table1[[#This Row],[Cogs]],Table1[[#This Row],[Marketing]],Table1[[#This Row],[Other Expenses]])</f>
        <v>149</v>
      </c>
      <c r="S6" s="3">
        <f>Table1[[#This Row],[Sales]]-Table1[[#This Row],[Target Sales]]</f>
        <v>102</v>
      </c>
      <c r="T6" s="3">
        <f>Table1[[#This Row],[Profit]]-Table1[[#This Row],[Target Profit]]</f>
        <v>6</v>
      </c>
      <c r="U6" s="3">
        <f>Table1[[#This Row],[Cogs]]-Table1[[#This Row],[Target COGS]]</f>
        <v>52</v>
      </c>
      <c r="V6" s="8">
        <f>YEAR(Table1[[#This Row],[Date]])</f>
        <v>2012</v>
      </c>
      <c r="W6" s="8">
        <f>DAY(Table1[[#This Row],[Date]])</f>
        <v>1</v>
      </c>
      <c r="X6" s="8">
        <f>MONTH(Table1[[#This Row],[Date]])</f>
        <v>10</v>
      </c>
      <c r="Y6" s="9">
        <f>(Table1[[#This Row],[Profit]]/Table1[[#This Row],[Sales]])</f>
        <v>0.30769230769230771</v>
      </c>
    </row>
    <row r="7" spans="1:25" ht="14.25" customHeight="1" x14ac:dyDescent="0.3">
      <c r="A7" s="1">
        <v>712</v>
      </c>
      <c r="B7" s="1">
        <v>0</v>
      </c>
      <c r="C7" s="2">
        <v>41183</v>
      </c>
      <c r="D7" s="1" t="s">
        <v>32</v>
      </c>
      <c r="E7" s="1" t="s">
        <v>17</v>
      </c>
      <c r="F7" s="1">
        <v>0</v>
      </c>
      <c r="G7" s="1" t="s">
        <v>33</v>
      </c>
      <c r="H7" s="1" t="s">
        <v>34</v>
      </c>
      <c r="I7" s="1" t="s">
        <v>35</v>
      </c>
      <c r="J7" s="19">
        <v>31</v>
      </c>
      <c r="K7" s="1">
        <v>43</v>
      </c>
      <c r="L7" s="1" t="s">
        <v>36</v>
      </c>
      <c r="M7" s="15" t="s">
        <v>88</v>
      </c>
      <c r="N7" s="1">
        <v>0</v>
      </c>
      <c r="O7" s="1">
        <v>60</v>
      </c>
      <c r="P7" s="1">
        <v>60</v>
      </c>
      <c r="Q7" s="1">
        <v>12</v>
      </c>
      <c r="R7" s="1">
        <f>SUM(Table1[[#This Row],[Cogs]],Table1[[#This Row],[Marketing]],Table1[[#This Row],[Other Expenses]])</f>
        <v>12</v>
      </c>
      <c r="S7" s="3">
        <f>Table1[[#This Row],[Sales]]-Table1[[#This Row],[Target Sales]]</f>
        <v>-17</v>
      </c>
      <c r="T7" s="3">
        <f>Table1[[#This Row],[Profit]]-Table1[[#This Row],[Target Profit]]</f>
        <v>-29</v>
      </c>
      <c r="U7" s="3">
        <f>Table1[[#This Row],[Cogs]]-Table1[[#This Row],[Target COGS]]</f>
        <v>0</v>
      </c>
      <c r="V7" s="8">
        <f>YEAR(Table1[[#This Row],[Date]])</f>
        <v>2012</v>
      </c>
      <c r="W7" s="8">
        <f>DAY(Table1[[#This Row],[Date]])</f>
        <v>1</v>
      </c>
      <c r="X7" s="8">
        <f>MONTH(Table1[[#This Row],[Date]])</f>
        <v>10</v>
      </c>
      <c r="Y7" s="9">
        <f>(Table1[[#This Row],[Profit]]/Table1[[#This Row],[Sales]])</f>
        <v>0.72093023255813948</v>
      </c>
    </row>
    <row r="8" spans="1:25" ht="14.25" customHeight="1" x14ac:dyDescent="0.3">
      <c r="A8" s="1">
        <v>860</v>
      </c>
      <c r="B8" s="1">
        <v>47</v>
      </c>
      <c r="C8" s="2">
        <v>41183</v>
      </c>
      <c r="D8" s="1" t="s">
        <v>32</v>
      </c>
      <c r="E8" s="1" t="s">
        <v>25</v>
      </c>
      <c r="F8" s="1">
        <v>15</v>
      </c>
      <c r="G8" s="1" t="s">
        <v>33</v>
      </c>
      <c r="H8" s="1" t="s">
        <v>34</v>
      </c>
      <c r="I8" s="1" t="s">
        <v>35</v>
      </c>
      <c r="J8" s="19">
        <v>21</v>
      </c>
      <c r="K8" s="1">
        <v>111</v>
      </c>
      <c r="L8" s="1" t="s">
        <v>37</v>
      </c>
      <c r="M8" s="15" t="s">
        <v>88</v>
      </c>
      <c r="N8" s="1">
        <v>30</v>
      </c>
      <c r="O8" s="1">
        <v>50</v>
      </c>
      <c r="P8" s="1">
        <v>90</v>
      </c>
      <c r="Q8" s="1">
        <v>43</v>
      </c>
      <c r="R8" s="1">
        <f>SUM(Table1[[#This Row],[Cogs]],Table1[[#This Row],[Marketing]],Table1[[#This Row],[Other Expenses]])</f>
        <v>105</v>
      </c>
      <c r="S8" s="3">
        <f>Table1[[#This Row],[Sales]]-Table1[[#This Row],[Target Sales]]</f>
        <v>21</v>
      </c>
      <c r="T8" s="3">
        <f>Table1[[#This Row],[Profit]]-Table1[[#This Row],[Target Profit]]</f>
        <v>-29</v>
      </c>
      <c r="U8" s="3">
        <f>Table1[[#This Row],[Cogs]]-Table1[[#This Row],[Target COGS]]</f>
        <v>17</v>
      </c>
      <c r="V8" s="8">
        <f>YEAR(Table1[[#This Row],[Date]])</f>
        <v>2012</v>
      </c>
      <c r="W8" s="8">
        <f>DAY(Table1[[#This Row],[Date]])</f>
        <v>1</v>
      </c>
      <c r="X8" s="8">
        <f>MONTH(Table1[[#This Row],[Date]])</f>
        <v>10</v>
      </c>
      <c r="Y8" s="9">
        <f>(Table1[[#This Row],[Profit]]/Table1[[#This Row],[Sales]])</f>
        <v>0.1891891891891892</v>
      </c>
    </row>
    <row r="9" spans="1:25" ht="14.25" customHeight="1" x14ac:dyDescent="0.3">
      <c r="A9" s="1">
        <v>918</v>
      </c>
      <c r="B9" s="1">
        <v>27</v>
      </c>
      <c r="C9" s="2">
        <v>41183</v>
      </c>
      <c r="D9" s="1" t="s">
        <v>32</v>
      </c>
      <c r="E9" s="1" t="s">
        <v>23</v>
      </c>
      <c r="F9" s="1">
        <v>7</v>
      </c>
      <c r="G9" s="1" t="s">
        <v>33</v>
      </c>
      <c r="H9" s="1" t="s">
        <v>38</v>
      </c>
      <c r="I9" s="1" t="s">
        <v>39</v>
      </c>
      <c r="J9" s="19">
        <v>21</v>
      </c>
      <c r="K9" s="1">
        <v>66</v>
      </c>
      <c r="L9" s="1" t="s">
        <v>40</v>
      </c>
      <c r="M9" s="15" t="s">
        <v>88</v>
      </c>
      <c r="N9" s="1">
        <v>30</v>
      </c>
      <c r="O9" s="1">
        <v>60</v>
      </c>
      <c r="P9" s="1">
        <v>90</v>
      </c>
      <c r="Q9" s="1">
        <v>18</v>
      </c>
      <c r="R9" s="1">
        <f>SUM(Table1[[#This Row],[Cogs]],Table1[[#This Row],[Marketing]],Table1[[#This Row],[Other Expenses]])</f>
        <v>52</v>
      </c>
      <c r="S9" s="3">
        <f>Table1[[#This Row],[Sales]]-Table1[[#This Row],[Target Sales]]</f>
        <v>-24</v>
      </c>
      <c r="T9" s="3">
        <f>Table1[[#This Row],[Profit]]-Table1[[#This Row],[Target Profit]]</f>
        <v>-39</v>
      </c>
      <c r="U9" s="3">
        <f>Table1[[#This Row],[Cogs]]-Table1[[#This Row],[Target COGS]]</f>
        <v>-3</v>
      </c>
      <c r="V9" s="8">
        <f>YEAR(Table1[[#This Row],[Date]])</f>
        <v>2012</v>
      </c>
      <c r="W9" s="8">
        <f>DAY(Table1[[#This Row],[Date]])</f>
        <v>1</v>
      </c>
      <c r="X9" s="8">
        <f>MONTH(Table1[[#This Row],[Date]])</f>
        <v>10</v>
      </c>
      <c r="Y9" s="9">
        <f>(Table1[[#This Row],[Profit]]/Table1[[#This Row],[Sales]])</f>
        <v>0.31818181818181818</v>
      </c>
    </row>
    <row r="10" spans="1:25" ht="14.25" customHeight="1" x14ac:dyDescent="0.3">
      <c r="A10" s="1">
        <v>775</v>
      </c>
      <c r="B10" s="1">
        <v>31</v>
      </c>
      <c r="C10" s="2">
        <v>41183</v>
      </c>
      <c r="D10" s="1" t="s">
        <v>32</v>
      </c>
      <c r="E10" s="1" t="s">
        <v>29</v>
      </c>
      <c r="F10" s="1">
        <v>9</v>
      </c>
      <c r="G10" s="1" t="s">
        <v>33</v>
      </c>
      <c r="H10" s="1" t="s">
        <v>38</v>
      </c>
      <c r="I10" s="1" t="s">
        <v>39</v>
      </c>
      <c r="J10" s="19">
        <v>7</v>
      </c>
      <c r="K10" s="1">
        <v>68</v>
      </c>
      <c r="L10" s="1" t="s">
        <v>41</v>
      </c>
      <c r="M10" s="15" t="s">
        <v>88</v>
      </c>
      <c r="N10" s="1">
        <v>30</v>
      </c>
      <c r="O10" s="1">
        <v>50</v>
      </c>
      <c r="P10" s="1">
        <v>90</v>
      </c>
      <c r="Q10" s="1">
        <v>30</v>
      </c>
      <c r="R10" s="1">
        <f>SUM(Table1[[#This Row],[Cogs]],Table1[[#This Row],[Marketing]],Table1[[#This Row],[Other Expenses]])</f>
        <v>70</v>
      </c>
      <c r="S10" s="3">
        <f>Table1[[#This Row],[Sales]]-Table1[[#This Row],[Target Sales]]</f>
        <v>-22</v>
      </c>
      <c r="T10" s="3">
        <f>Table1[[#This Row],[Profit]]-Table1[[#This Row],[Target Profit]]</f>
        <v>-43</v>
      </c>
      <c r="U10" s="3">
        <f>Table1[[#This Row],[Cogs]]-Table1[[#This Row],[Target COGS]]</f>
        <v>1</v>
      </c>
      <c r="V10" s="8">
        <f>YEAR(Table1[[#This Row],[Date]])</f>
        <v>2012</v>
      </c>
      <c r="W10" s="8">
        <f>DAY(Table1[[#This Row],[Date]])</f>
        <v>1</v>
      </c>
      <c r="X10" s="8">
        <f>MONTH(Table1[[#This Row],[Date]])</f>
        <v>10</v>
      </c>
      <c r="Y10" s="9">
        <f>(Table1[[#This Row],[Profit]]/Table1[[#This Row],[Sales]])</f>
        <v>0.10294117647058823</v>
      </c>
    </row>
    <row r="11" spans="1:25" ht="14.25" customHeight="1" x14ac:dyDescent="0.3">
      <c r="A11" s="1">
        <v>435</v>
      </c>
      <c r="B11" s="1">
        <v>40</v>
      </c>
      <c r="C11" s="2">
        <v>41183</v>
      </c>
      <c r="D11" s="1" t="s">
        <v>32</v>
      </c>
      <c r="E11" s="1" t="s">
        <v>29</v>
      </c>
      <c r="F11" s="1">
        <v>11</v>
      </c>
      <c r="G11" s="1" t="s">
        <v>33</v>
      </c>
      <c r="H11" s="1" t="s">
        <v>34</v>
      </c>
      <c r="I11" s="1" t="s">
        <v>35</v>
      </c>
      <c r="J11" s="19">
        <v>37</v>
      </c>
      <c r="K11" s="1">
        <v>99</v>
      </c>
      <c r="L11" s="1" t="s">
        <v>42</v>
      </c>
      <c r="M11" s="15" t="s">
        <v>88</v>
      </c>
      <c r="N11" s="1">
        <v>20</v>
      </c>
      <c r="O11" s="1">
        <v>60</v>
      </c>
      <c r="P11" s="1">
        <v>80</v>
      </c>
      <c r="Q11" s="1">
        <v>22</v>
      </c>
      <c r="R11" s="1">
        <f>SUM(Table1[[#This Row],[Cogs]],Table1[[#This Row],[Marketing]],Table1[[#This Row],[Other Expenses]])</f>
        <v>73</v>
      </c>
      <c r="S11" s="3">
        <f>Table1[[#This Row],[Sales]]-Table1[[#This Row],[Target Sales]]</f>
        <v>19</v>
      </c>
      <c r="T11" s="3">
        <f>Table1[[#This Row],[Profit]]-Table1[[#This Row],[Target Profit]]</f>
        <v>-23</v>
      </c>
      <c r="U11" s="3">
        <f>Table1[[#This Row],[Cogs]]-Table1[[#This Row],[Target COGS]]</f>
        <v>20</v>
      </c>
      <c r="V11" s="8">
        <f>YEAR(Table1[[#This Row],[Date]])</f>
        <v>2012</v>
      </c>
      <c r="W11" s="8">
        <f>DAY(Table1[[#This Row],[Date]])</f>
        <v>1</v>
      </c>
      <c r="X11" s="8">
        <f>MONTH(Table1[[#This Row],[Date]])</f>
        <v>10</v>
      </c>
      <c r="Y11" s="9">
        <f>(Table1[[#This Row],[Profit]]/Table1[[#This Row],[Sales]])</f>
        <v>0.37373737373737376</v>
      </c>
    </row>
    <row r="12" spans="1:25" ht="14.25" customHeight="1" x14ac:dyDescent="0.3">
      <c r="A12" s="1">
        <v>603</v>
      </c>
      <c r="B12" s="1">
        <v>49</v>
      </c>
      <c r="C12" s="2">
        <v>41183</v>
      </c>
      <c r="D12" s="1" t="s">
        <v>32</v>
      </c>
      <c r="E12" s="1" t="s">
        <v>25</v>
      </c>
      <c r="F12" s="1">
        <v>15</v>
      </c>
      <c r="G12" s="1" t="s">
        <v>33</v>
      </c>
      <c r="H12" s="1" t="s">
        <v>38</v>
      </c>
      <c r="I12" s="1" t="s">
        <v>43</v>
      </c>
      <c r="J12" s="19">
        <v>33</v>
      </c>
      <c r="K12" s="1">
        <v>120</v>
      </c>
      <c r="L12" s="1" t="s">
        <v>44</v>
      </c>
      <c r="M12" s="15" t="s">
        <v>88</v>
      </c>
      <c r="N12" s="1">
        <v>30</v>
      </c>
      <c r="O12" s="1">
        <v>60</v>
      </c>
      <c r="P12" s="1">
        <v>90</v>
      </c>
      <c r="Q12" s="1">
        <v>38</v>
      </c>
      <c r="R12" s="1">
        <f>SUM(Table1[[#This Row],[Cogs]],Table1[[#This Row],[Marketing]],Table1[[#This Row],[Other Expenses]])</f>
        <v>102</v>
      </c>
      <c r="S12" s="3">
        <f>Table1[[#This Row],[Sales]]-Table1[[#This Row],[Target Sales]]</f>
        <v>30</v>
      </c>
      <c r="T12" s="3">
        <f>Table1[[#This Row],[Profit]]-Table1[[#This Row],[Target Profit]]</f>
        <v>-27</v>
      </c>
      <c r="U12" s="3">
        <f>Table1[[#This Row],[Cogs]]-Table1[[#This Row],[Target COGS]]</f>
        <v>19</v>
      </c>
      <c r="V12" s="8">
        <f>YEAR(Table1[[#This Row],[Date]])</f>
        <v>2012</v>
      </c>
      <c r="W12" s="8">
        <f>DAY(Table1[[#This Row],[Date]])</f>
        <v>1</v>
      </c>
      <c r="X12" s="8">
        <f>MONTH(Table1[[#This Row],[Date]])</f>
        <v>10</v>
      </c>
      <c r="Y12" s="9">
        <f>(Table1[[#This Row],[Profit]]/Table1[[#This Row],[Sales]])</f>
        <v>0.27500000000000002</v>
      </c>
    </row>
    <row r="13" spans="1:25" ht="14.25" customHeight="1" x14ac:dyDescent="0.3">
      <c r="A13" s="1">
        <v>603</v>
      </c>
      <c r="B13" s="1">
        <v>45</v>
      </c>
      <c r="C13" s="2">
        <v>41183</v>
      </c>
      <c r="D13" s="1" t="s">
        <v>32</v>
      </c>
      <c r="E13" s="1" t="s">
        <v>25</v>
      </c>
      <c r="F13" s="1">
        <v>14</v>
      </c>
      <c r="G13" s="1" t="s">
        <v>33</v>
      </c>
      <c r="H13" s="1" t="s">
        <v>38</v>
      </c>
      <c r="I13" s="1" t="s">
        <v>45</v>
      </c>
      <c r="J13" s="19">
        <v>24</v>
      </c>
      <c r="K13" s="1">
        <v>114</v>
      </c>
      <c r="L13" s="1" t="s">
        <v>44</v>
      </c>
      <c r="M13" s="15" t="s">
        <v>88</v>
      </c>
      <c r="N13" s="1">
        <v>30</v>
      </c>
      <c r="O13" s="1">
        <v>50</v>
      </c>
      <c r="P13" s="1">
        <v>90</v>
      </c>
      <c r="Q13" s="1">
        <v>45</v>
      </c>
      <c r="R13" s="1">
        <f>SUM(Table1[[#This Row],[Cogs]],Table1[[#This Row],[Marketing]],Table1[[#This Row],[Other Expenses]])</f>
        <v>104</v>
      </c>
      <c r="S13" s="3">
        <f>Table1[[#This Row],[Sales]]-Table1[[#This Row],[Target Sales]]</f>
        <v>24</v>
      </c>
      <c r="T13" s="3">
        <f>Table1[[#This Row],[Profit]]-Table1[[#This Row],[Target Profit]]</f>
        <v>-26</v>
      </c>
      <c r="U13" s="3">
        <f>Table1[[#This Row],[Cogs]]-Table1[[#This Row],[Target COGS]]</f>
        <v>15</v>
      </c>
      <c r="V13" s="8">
        <f>YEAR(Table1[[#This Row],[Date]])</f>
        <v>2012</v>
      </c>
      <c r="W13" s="8">
        <f>DAY(Table1[[#This Row],[Date]])</f>
        <v>1</v>
      </c>
      <c r="X13" s="8">
        <f>MONTH(Table1[[#This Row],[Date]])</f>
        <v>10</v>
      </c>
      <c r="Y13" s="9">
        <f>(Table1[[#This Row],[Profit]]/Table1[[#This Row],[Sales]])</f>
        <v>0.21052631578947367</v>
      </c>
    </row>
    <row r="14" spans="1:25" ht="14.25" customHeight="1" x14ac:dyDescent="0.3">
      <c r="A14" s="1">
        <v>603</v>
      </c>
      <c r="B14" s="1">
        <v>45</v>
      </c>
      <c r="C14" s="2">
        <v>41183</v>
      </c>
      <c r="D14" s="1" t="s">
        <v>32</v>
      </c>
      <c r="E14" s="1" t="s">
        <v>25</v>
      </c>
      <c r="F14" s="1">
        <v>41</v>
      </c>
      <c r="G14" s="1" t="s">
        <v>33</v>
      </c>
      <c r="H14" s="1" t="s">
        <v>34</v>
      </c>
      <c r="I14" s="1" t="s">
        <v>46</v>
      </c>
      <c r="J14" s="19">
        <v>-7</v>
      </c>
      <c r="K14" s="1">
        <v>109</v>
      </c>
      <c r="L14" s="1" t="s">
        <v>44</v>
      </c>
      <c r="M14" s="15" t="s">
        <v>88</v>
      </c>
      <c r="N14" s="1">
        <v>30</v>
      </c>
      <c r="O14" s="1">
        <v>30</v>
      </c>
      <c r="P14" s="1">
        <v>90</v>
      </c>
      <c r="Q14" s="1">
        <v>71</v>
      </c>
      <c r="R14" s="1">
        <f>SUM(Table1[[#This Row],[Cogs]],Table1[[#This Row],[Marketing]],Table1[[#This Row],[Other Expenses]])</f>
        <v>157</v>
      </c>
      <c r="S14" s="3">
        <f>Table1[[#This Row],[Sales]]-Table1[[#This Row],[Target Sales]]</f>
        <v>19</v>
      </c>
      <c r="T14" s="3">
        <f>Table1[[#This Row],[Profit]]-Table1[[#This Row],[Target Profit]]</f>
        <v>-37</v>
      </c>
      <c r="U14" s="3">
        <f>Table1[[#This Row],[Cogs]]-Table1[[#This Row],[Target COGS]]</f>
        <v>15</v>
      </c>
      <c r="V14" s="8">
        <f>YEAR(Table1[[#This Row],[Date]])</f>
        <v>2012</v>
      </c>
      <c r="W14" s="8">
        <f>DAY(Table1[[#This Row],[Date]])</f>
        <v>1</v>
      </c>
      <c r="X14" s="8">
        <f>MONTH(Table1[[#This Row],[Date]])</f>
        <v>10</v>
      </c>
      <c r="Y14" s="9">
        <f>(Table1[[#This Row],[Profit]]/Table1[[#This Row],[Sales]])</f>
        <v>-6.4220183486238536E-2</v>
      </c>
    </row>
    <row r="15" spans="1:25" ht="14.25" customHeight="1" x14ac:dyDescent="0.3">
      <c r="A15" s="1">
        <v>318</v>
      </c>
      <c r="B15" s="1">
        <v>60</v>
      </c>
      <c r="C15" s="2">
        <v>41183</v>
      </c>
      <c r="D15" s="1" t="s">
        <v>32</v>
      </c>
      <c r="E15" s="1" t="s">
        <v>23</v>
      </c>
      <c r="F15" s="1">
        <v>54</v>
      </c>
      <c r="G15" s="1" t="s">
        <v>33</v>
      </c>
      <c r="H15" s="1" t="s">
        <v>34</v>
      </c>
      <c r="I15" s="1" t="s">
        <v>47</v>
      </c>
      <c r="J15" s="19">
        <v>1</v>
      </c>
      <c r="K15" s="1">
        <v>144</v>
      </c>
      <c r="L15" s="1" t="s">
        <v>48</v>
      </c>
      <c r="M15" s="15" t="s">
        <v>88</v>
      </c>
      <c r="N15" s="1">
        <v>30</v>
      </c>
      <c r="O15" s="1">
        <v>10</v>
      </c>
      <c r="P15" s="1">
        <v>90</v>
      </c>
      <c r="Q15" s="1">
        <v>83</v>
      </c>
      <c r="R15" s="1">
        <f>SUM(Table1[[#This Row],[Cogs]],Table1[[#This Row],[Marketing]],Table1[[#This Row],[Other Expenses]])</f>
        <v>197</v>
      </c>
      <c r="S15" s="3">
        <f>Table1[[#This Row],[Sales]]-Table1[[#This Row],[Target Sales]]</f>
        <v>54</v>
      </c>
      <c r="T15" s="3">
        <f>Table1[[#This Row],[Profit]]-Table1[[#This Row],[Target Profit]]</f>
        <v>-9</v>
      </c>
      <c r="U15" s="3">
        <f>Table1[[#This Row],[Cogs]]-Table1[[#This Row],[Target COGS]]</f>
        <v>30</v>
      </c>
      <c r="V15" s="8">
        <f>YEAR(Table1[[#This Row],[Date]])</f>
        <v>2012</v>
      </c>
      <c r="W15" s="8">
        <f>DAY(Table1[[#This Row],[Date]])</f>
        <v>1</v>
      </c>
      <c r="X15" s="8">
        <f>MONTH(Table1[[#This Row],[Date]])</f>
        <v>10</v>
      </c>
      <c r="Y15" s="9">
        <f>(Table1[[#This Row],[Profit]]/Table1[[#This Row],[Sales]])</f>
        <v>6.9444444444444441E-3</v>
      </c>
    </row>
    <row r="16" spans="1:25" ht="14.25" customHeight="1" x14ac:dyDescent="0.3">
      <c r="A16" s="1">
        <v>775</v>
      </c>
      <c r="B16" s="1">
        <v>34</v>
      </c>
      <c r="C16" s="2">
        <v>41183</v>
      </c>
      <c r="D16" s="1" t="s">
        <v>32</v>
      </c>
      <c r="E16" s="1" t="s">
        <v>29</v>
      </c>
      <c r="F16" s="1">
        <v>12</v>
      </c>
      <c r="G16" s="1" t="s">
        <v>33</v>
      </c>
      <c r="H16" s="1" t="s">
        <v>38</v>
      </c>
      <c r="I16" s="1" t="s">
        <v>45</v>
      </c>
      <c r="J16" s="19">
        <v>-2</v>
      </c>
      <c r="K16" s="1">
        <v>77</v>
      </c>
      <c r="L16" s="1" t="s">
        <v>41</v>
      </c>
      <c r="M16" s="15" t="s">
        <v>88</v>
      </c>
      <c r="N16" s="1">
        <v>40</v>
      </c>
      <c r="O16" s="1">
        <v>30</v>
      </c>
      <c r="P16" s="1">
        <v>100</v>
      </c>
      <c r="Q16" s="1">
        <v>45</v>
      </c>
      <c r="R16" s="1">
        <f>SUM(Table1[[#This Row],[Cogs]],Table1[[#This Row],[Marketing]],Table1[[#This Row],[Other Expenses]])</f>
        <v>91</v>
      </c>
      <c r="S16" s="3">
        <f>Table1[[#This Row],[Sales]]-Table1[[#This Row],[Target Sales]]</f>
        <v>-23</v>
      </c>
      <c r="T16" s="3">
        <f>Table1[[#This Row],[Profit]]-Table1[[#This Row],[Target Profit]]</f>
        <v>-32</v>
      </c>
      <c r="U16" s="3">
        <f>Table1[[#This Row],[Cogs]]-Table1[[#This Row],[Target COGS]]</f>
        <v>-6</v>
      </c>
      <c r="V16" s="8">
        <f>YEAR(Table1[[#This Row],[Date]])</f>
        <v>2012</v>
      </c>
      <c r="W16" s="8">
        <f>DAY(Table1[[#This Row],[Date]])</f>
        <v>1</v>
      </c>
      <c r="X16" s="8">
        <f>MONTH(Table1[[#This Row],[Date]])</f>
        <v>10</v>
      </c>
      <c r="Y16" s="9">
        <f>(Table1[[#This Row],[Profit]]/Table1[[#This Row],[Sales]])</f>
        <v>-2.5974025974025976E-2</v>
      </c>
    </row>
    <row r="17" spans="1:25" ht="14.25" customHeight="1" x14ac:dyDescent="0.3">
      <c r="A17" s="1">
        <v>503</v>
      </c>
      <c r="B17" s="1">
        <v>54</v>
      </c>
      <c r="C17" s="2">
        <v>41183</v>
      </c>
      <c r="D17" s="1" t="s">
        <v>32</v>
      </c>
      <c r="E17" s="1" t="s">
        <v>29</v>
      </c>
      <c r="F17" s="1">
        <v>20</v>
      </c>
      <c r="G17" s="1" t="s">
        <v>33</v>
      </c>
      <c r="H17" s="1" t="s">
        <v>34</v>
      </c>
      <c r="I17" s="1" t="s">
        <v>47</v>
      </c>
      <c r="J17" s="19">
        <v>12</v>
      </c>
      <c r="K17" s="1">
        <v>120</v>
      </c>
      <c r="L17" s="1" t="s">
        <v>49</v>
      </c>
      <c r="M17" s="15" t="s">
        <v>88</v>
      </c>
      <c r="N17" s="1">
        <v>40</v>
      </c>
      <c r="O17" s="1">
        <v>40</v>
      </c>
      <c r="P17" s="1">
        <v>100</v>
      </c>
      <c r="Q17" s="1">
        <v>54</v>
      </c>
      <c r="R17" s="1">
        <f>SUM(Table1[[#This Row],[Cogs]],Table1[[#This Row],[Marketing]],Table1[[#This Row],[Other Expenses]])</f>
        <v>128</v>
      </c>
      <c r="S17" s="3">
        <f>Table1[[#This Row],[Sales]]-Table1[[#This Row],[Target Sales]]</f>
        <v>20</v>
      </c>
      <c r="T17" s="3">
        <f>Table1[[#This Row],[Profit]]-Table1[[#This Row],[Target Profit]]</f>
        <v>-28</v>
      </c>
      <c r="U17" s="3">
        <f>Table1[[#This Row],[Cogs]]-Table1[[#This Row],[Target COGS]]</f>
        <v>14</v>
      </c>
      <c r="V17" s="8">
        <f>YEAR(Table1[[#This Row],[Date]])</f>
        <v>2012</v>
      </c>
      <c r="W17" s="8">
        <f>DAY(Table1[[#This Row],[Date]])</f>
        <v>1</v>
      </c>
      <c r="X17" s="8">
        <f>MONTH(Table1[[#This Row],[Date]])</f>
        <v>10</v>
      </c>
      <c r="Y17" s="9">
        <f>(Table1[[#This Row],[Profit]]/Table1[[#This Row],[Sales]])</f>
        <v>0.1</v>
      </c>
    </row>
    <row r="18" spans="1:25" ht="14.25" customHeight="1" x14ac:dyDescent="0.3">
      <c r="A18" s="1">
        <v>573</v>
      </c>
      <c r="B18" s="1">
        <v>45</v>
      </c>
      <c r="C18" s="2">
        <v>41183</v>
      </c>
      <c r="D18" s="1" t="s">
        <v>32</v>
      </c>
      <c r="E18" s="1" t="s">
        <v>17</v>
      </c>
      <c r="F18" s="1">
        <v>41</v>
      </c>
      <c r="G18" s="1" t="s">
        <v>18</v>
      </c>
      <c r="H18" s="1" t="s">
        <v>19</v>
      </c>
      <c r="I18" s="1" t="s">
        <v>50</v>
      </c>
      <c r="J18" s="19">
        <v>-6</v>
      </c>
      <c r="K18" s="1">
        <v>109</v>
      </c>
      <c r="L18" s="1" t="s">
        <v>51</v>
      </c>
      <c r="M18" s="15" t="s">
        <v>88</v>
      </c>
      <c r="N18" s="1">
        <v>20</v>
      </c>
      <c r="O18" s="1">
        <v>30</v>
      </c>
      <c r="P18" s="1">
        <v>80</v>
      </c>
      <c r="Q18" s="1">
        <v>70</v>
      </c>
      <c r="R18" s="1">
        <f>SUM(Table1[[#This Row],[Cogs]],Table1[[#This Row],[Marketing]],Table1[[#This Row],[Other Expenses]])</f>
        <v>156</v>
      </c>
      <c r="S18" s="3">
        <f>Table1[[#This Row],[Sales]]-Table1[[#This Row],[Target Sales]]</f>
        <v>29</v>
      </c>
      <c r="T18" s="3">
        <f>Table1[[#This Row],[Profit]]-Table1[[#This Row],[Target Profit]]</f>
        <v>-36</v>
      </c>
      <c r="U18" s="3">
        <f>Table1[[#This Row],[Cogs]]-Table1[[#This Row],[Target COGS]]</f>
        <v>25</v>
      </c>
      <c r="V18" s="8">
        <f>YEAR(Table1[[#This Row],[Date]])</f>
        <v>2012</v>
      </c>
      <c r="W18" s="8">
        <f>DAY(Table1[[#This Row],[Date]])</f>
        <v>1</v>
      </c>
      <c r="X18" s="8">
        <f>MONTH(Table1[[#This Row],[Date]])</f>
        <v>10</v>
      </c>
      <c r="Y18" s="9">
        <f>(Table1[[#This Row],[Profit]]/Table1[[#This Row],[Sales]])</f>
        <v>-5.5045871559633031E-2</v>
      </c>
    </row>
    <row r="19" spans="1:25" ht="14.25" customHeight="1" x14ac:dyDescent="0.3">
      <c r="A19" s="1">
        <v>262</v>
      </c>
      <c r="B19" s="1">
        <v>48</v>
      </c>
      <c r="C19" s="2">
        <v>41183</v>
      </c>
      <c r="D19" s="1" t="s">
        <v>32</v>
      </c>
      <c r="E19" s="1" t="s">
        <v>17</v>
      </c>
      <c r="F19" s="1">
        <v>13</v>
      </c>
      <c r="G19" s="1" t="s">
        <v>18</v>
      </c>
      <c r="H19" s="1" t="s">
        <v>19</v>
      </c>
      <c r="I19" s="1" t="s">
        <v>20</v>
      </c>
      <c r="J19" s="19">
        <v>45</v>
      </c>
      <c r="K19" s="1">
        <v>118</v>
      </c>
      <c r="L19" s="1" t="s">
        <v>52</v>
      </c>
      <c r="M19" s="15" t="s">
        <v>88</v>
      </c>
      <c r="N19" s="1">
        <v>30</v>
      </c>
      <c r="O19" s="1">
        <v>60</v>
      </c>
      <c r="P19" s="1">
        <v>90</v>
      </c>
      <c r="Q19" s="1">
        <v>25</v>
      </c>
      <c r="R19" s="1">
        <f>SUM(Table1[[#This Row],[Cogs]],Table1[[#This Row],[Marketing]],Table1[[#This Row],[Other Expenses]])</f>
        <v>86</v>
      </c>
      <c r="S19" s="3">
        <f>Table1[[#This Row],[Sales]]-Table1[[#This Row],[Target Sales]]</f>
        <v>28</v>
      </c>
      <c r="T19" s="3">
        <f>Table1[[#This Row],[Profit]]-Table1[[#This Row],[Target Profit]]</f>
        <v>-15</v>
      </c>
      <c r="U19" s="3">
        <f>Table1[[#This Row],[Cogs]]-Table1[[#This Row],[Target COGS]]</f>
        <v>18</v>
      </c>
      <c r="V19" s="8">
        <f>YEAR(Table1[[#This Row],[Date]])</f>
        <v>2012</v>
      </c>
      <c r="W19" s="8">
        <f>DAY(Table1[[#This Row],[Date]])</f>
        <v>1</v>
      </c>
      <c r="X19" s="8">
        <f>MONTH(Table1[[#This Row],[Date]])</f>
        <v>10</v>
      </c>
      <c r="Y19" s="9">
        <f>(Table1[[#This Row],[Profit]]/Table1[[#This Row],[Sales]])</f>
        <v>0.38135593220338981</v>
      </c>
    </row>
    <row r="20" spans="1:25" ht="14.25" customHeight="1" x14ac:dyDescent="0.3">
      <c r="A20" s="1">
        <v>801</v>
      </c>
      <c r="B20" s="1">
        <v>49</v>
      </c>
      <c r="C20" s="2">
        <v>41183</v>
      </c>
      <c r="D20" s="1" t="s">
        <v>32</v>
      </c>
      <c r="E20" s="1" t="s">
        <v>29</v>
      </c>
      <c r="F20" s="1">
        <v>15</v>
      </c>
      <c r="G20" s="1" t="s">
        <v>18</v>
      </c>
      <c r="H20" s="1" t="s">
        <v>19</v>
      </c>
      <c r="I20" s="1" t="s">
        <v>50</v>
      </c>
      <c r="J20" s="19">
        <v>33</v>
      </c>
      <c r="K20" s="1">
        <v>120</v>
      </c>
      <c r="L20" s="1" t="s">
        <v>42</v>
      </c>
      <c r="M20" s="15" t="s">
        <v>88</v>
      </c>
      <c r="N20" s="1">
        <v>30</v>
      </c>
      <c r="O20" s="1">
        <v>60</v>
      </c>
      <c r="P20" s="1">
        <v>90</v>
      </c>
      <c r="Q20" s="1">
        <v>38</v>
      </c>
      <c r="R20" s="1">
        <f>SUM(Table1[[#This Row],[Cogs]],Table1[[#This Row],[Marketing]],Table1[[#This Row],[Other Expenses]])</f>
        <v>102</v>
      </c>
      <c r="S20" s="3">
        <f>Table1[[#This Row],[Sales]]-Table1[[#This Row],[Target Sales]]</f>
        <v>30</v>
      </c>
      <c r="T20" s="3">
        <f>Table1[[#This Row],[Profit]]-Table1[[#This Row],[Target Profit]]</f>
        <v>-27</v>
      </c>
      <c r="U20" s="3">
        <f>Table1[[#This Row],[Cogs]]-Table1[[#This Row],[Target COGS]]</f>
        <v>19</v>
      </c>
      <c r="V20" s="8">
        <f>YEAR(Table1[[#This Row],[Date]])</f>
        <v>2012</v>
      </c>
      <c r="W20" s="8">
        <f>DAY(Table1[[#This Row],[Date]])</f>
        <v>1</v>
      </c>
      <c r="X20" s="8">
        <f>MONTH(Table1[[#This Row],[Date]])</f>
        <v>10</v>
      </c>
      <c r="Y20" s="9">
        <f>(Table1[[#This Row],[Profit]]/Table1[[#This Row],[Sales]])</f>
        <v>0.27500000000000002</v>
      </c>
    </row>
    <row r="21" spans="1:25" ht="14.25" customHeight="1" x14ac:dyDescent="0.3">
      <c r="A21" s="1">
        <v>425</v>
      </c>
      <c r="B21" s="1">
        <v>48</v>
      </c>
      <c r="C21" s="2">
        <v>41183</v>
      </c>
      <c r="D21" s="1" t="s">
        <v>32</v>
      </c>
      <c r="E21" s="1" t="s">
        <v>29</v>
      </c>
      <c r="F21" s="1">
        <v>13</v>
      </c>
      <c r="G21" s="1" t="s">
        <v>18</v>
      </c>
      <c r="H21" s="1" t="s">
        <v>19</v>
      </c>
      <c r="I21" s="1" t="s">
        <v>20</v>
      </c>
      <c r="J21" s="19">
        <v>47</v>
      </c>
      <c r="K21" s="1">
        <v>119</v>
      </c>
      <c r="L21" s="1" t="s">
        <v>53</v>
      </c>
      <c r="M21" s="15" t="s">
        <v>88</v>
      </c>
      <c r="N21" s="1">
        <v>30</v>
      </c>
      <c r="O21" s="1">
        <v>60</v>
      </c>
      <c r="P21" s="1">
        <v>90</v>
      </c>
      <c r="Q21" s="1">
        <v>24</v>
      </c>
      <c r="R21" s="1">
        <f>SUM(Table1[[#This Row],[Cogs]],Table1[[#This Row],[Marketing]],Table1[[#This Row],[Other Expenses]])</f>
        <v>85</v>
      </c>
      <c r="S21" s="3">
        <f>Table1[[#This Row],[Sales]]-Table1[[#This Row],[Target Sales]]</f>
        <v>29</v>
      </c>
      <c r="T21" s="3">
        <f>Table1[[#This Row],[Profit]]-Table1[[#This Row],[Target Profit]]</f>
        <v>-13</v>
      </c>
      <c r="U21" s="3">
        <f>Table1[[#This Row],[Cogs]]-Table1[[#This Row],[Target COGS]]</f>
        <v>18</v>
      </c>
      <c r="V21" s="8">
        <f>YEAR(Table1[[#This Row],[Date]])</f>
        <v>2012</v>
      </c>
      <c r="W21" s="8">
        <f>DAY(Table1[[#This Row],[Date]])</f>
        <v>1</v>
      </c>
      <c r="X21" s="8">
        <f>MONTH(Table1[[#This Row],[Date]])</f>
        <v>10</v>
      </c>
      <c r="Y21" s="9">
        <f>(Table1[[#This Row],[Profit]]/Table1[[#This Row],[Sales]])</f>
        <v>0.3949579831932773</v>
      </c>
    </row>
    <row r="22" spans="1:25" ht="14.25" customHeight="1" x14ac:dyDescent="0.3">
      <c r="A22" s="1">
        <v>860</v>
      </c>
      <c r="B22" s="1">
        <v>40</v>
      </c>
      <c r="C22" s="2">
        <v>41183</v>
      </c>
      <c r="D22" s="1" t="s">
        <v>32</v>
      </c>
      <c r="E22" s="1" t="s">
        <v>25</v>
      </c>
      <c r="F22" s="1">
        <v>11</v>
      </c>
      <c r="G22" s="1" t="s">
        <v>18</v>
      </c>
      <c r="H22" s="1" t="s">
        <v>26</v>
      </c>
      <c r="I22" s="1" t="s">
        <v>27</v>
      </c>
      <c r="J22" s="19">
        <v>36</v>
      </c>
      <c r="K22" s="1">
        <v>99</v>
      </c>
      <c r="L22" s="1" t="s">
        <v>37</v>
      </c>
      <c r="M22" s="15" t="s">
        <v>88</v>
      </c>
      <c r="N22" s="1">
        <v>40</v>
      </c>
      <c r="O22" s="1">
        <v>50</v>
      </c>
      <c r="P22" s="1">
        <v>100</v>
      </c>
      <c r="Q22" s="1">
        <v>23</v>
      </c>
      <c r="R22" s="1">
        <f>SUM(Table1[[#This Row],[Cogs]],Table1[[#This Row],[Marketing]],Table1[[#This Row],[Other Expenses]])</f>
        <v>74</v>
      </c>
      <c r="S22" s="3">
        <f>Table1[[#This Row],[Sales]]-Table1[[#This Row],[Target Sales]]</f>
        <v>-1</v>
      </c>
      <c r="T22" s="3">
        <f>Table1[[#This Row],[Profit]]-Table1[[#This Row],[Target Profit]]</f>
        <v>-14</v>
      </c>
      <c r="U22" s="3">
        <f>Table1[[#This Row],[Cogs]]-Table1[[#This Row],[Target COGS]]</f>
        <v>0</v>
      </c>
      <c r="V22" s="8">
        <f>YEAR(Table1[[#This Row],[Date]])</f>
        <v>2012</v>
      </c>
      <c r="W22" s="8">
        <f>DAY(Table1[[#This Row],[Date]])</f>
        <v>1</v>
      </c>
      <c r="X22" s="8">
        <f>MONTH(Table1[[#This Row],[Date]])</f>
        <v>10</v>
      </c>
      <c r="Y22" s="9">
        <f>(Table1[[#This Row],[Profit]]/Table1[[#This Row],[Sales]])</f>
        <v>0.36363636363636365</v>
      </c>
    </row>
    <row r="23" spans="1:25" ht="14.25" customHeight="1" x14ac:dyDescent="0.3">
      <c r="A23" s="1">
        <v>971</v>
      </c>
      <c r="B23" s="1">
        <v>82</v>
      </c>
      <c r="C23" s="2">
        <v>41183</v>
      </c>
      <c r="D23" s="1" t="s">
        <v>32</v>
      </c>
      <c r="E23" s="1" t="s">
        <v>29</v>
      </c>
      <c r="F23" s="1">
        <v>27</v>
      </c>
      <c r="G23" s="1" t="s">
        <v>18</v>
      </c>
      <c r="H23" s="1" t="s">
        <v>26</v>
      </c>
      <c r="I23" s="1" t="s">
        <v>54</v>
      </c>
      <c r="J23" s="19">
        <v>64</v>
      </c>
      <c r="K23" s="1">
        <v>205</v>
      </c>
      <c r="L23" s="1" t="s">
        <v>49</v>
      </c>
      <c r="M23" s="15" t="s">
        <v>88</v>
      </c>
      <c r="N23" s="1">
        <v>30</v>
      </c>
      <c r="O23" s="1">
        <v>50</v>
      </c>
      <c r="P23" s="1">
        <v>90</v>
      </c>
      <c r="Q23" s="1">
        <v>59</v>
      </c>
      <c r="R23" s="1">
        <f>SUM(Table1[[#This Row],[Cogs]],Table1[[#This Row],[Marketing]],Table1[[#This Row],[Other Expenses]])</f>
        <v>168</v>
      </c>
      <c r="S23" s="3">
        <f>Table1[[#This Row],[Sales]]-Table1[[#This Row],[Target Sales]]</f>
        <v>115</v>
      </c>
      <c r="T23" s="3">
        <f>Table1[[#This Row],[Profit]]-Table1[[#This Row],[Target Profit]]</f>
        <v>14</v>
      </c>
      <c r="U23" s="3">
        <f>Table1[[#This Row],[Cogs]]-Table1[[#This Row],[Target COGS]]</f>
        <v>52</v>
      </c>
      <c r="V23" s="8">
        <f>YEAR(Table1[[#This Row],[Date]])</f>
        <v>2012</v>
      </c>
      <c r="W23" s="8">
        <f>DAY(Table1[[#This Row],[Date]])</f>
        <v>1</v>
      </c>
      <c r="X23" s="8">
        <f>MONTH(Table1[[#This Row],[Date]])</f>
        <v>10</v>
      </c>
      <c r="Y23" s="9">
        <f>(Table1[[#This Row],[Profit]]/Table1[[#This Row],[Sales]])</f>
        <v>0.31219512195121951</v>
      </c>
    </row>
    <row r="24" spans="1:25" ht="14.25" customHeight="1" x14ac:dyDescent="0.3">
      <c r="A24" s="1">
        <v>971</v>
      </c>
      <c r="B24" s="1">
        <v>91</v>
      </c>
      <c r="C24" s="2">
        <v>41183</v>
      </c>
      <c r="D24" s="1" t="s">
        <v>32</v>
      </c>
      <c r="E24" s="1" t="s">
        <v>29</v>
      </c>
      <c r="F24" s="1">
        <v>28</v>
      </c>
      <c r="G24" s="1" t="s">
        <v>18</v>
      </c>
      <c r="H24" s="1" t="s">
        <v>26</v>
      </c>
      <c r="I24" s="1" t="s">
        <v>30</v>
      </c>
      <c r="J24" s="19">
        <v>76</v>
      </c>
      <c r="K24" s="1">
        <v>218</v>
      </c>
      <c r="L24" s="1" t="s">
        <v>49</v>
      </c>
      <c r="M24" s="15" t="s">
        <v>88</v>
      </c>
      <c r="N24" s="1">
        <v>40</v>
      </c>
      <c r="O24" s="1">
        <v>50</v>
      </c>
      <c r="P24" s="1">
        <v>100</v>
      </c>
      <c r="Q24" s="1">
        <v>51</v>
      </c>
      <c r="R24" s="1">
        <f>SUM(Table1[[#This Row],[Cogs]],Table1[[#This Row],[Marketing]],Table1[[#This Row],[Other Expenses]])</f>
        <v>170</v>
      </c>
      <c r="S24" s="3">
        <f>Table1[[#This Row],[Sales]]-Table1[[#This Row],[Target Sales]]</f>
        <v>118</v>
      </c>
      <c r="T24" s="3">
        <f>Table1[[#This Row],[Profit]]-Table1[[#This Row],[Target Profit]]</f>
        <v>26</v>
      </c>
      <c r="U24" s="3">
        <f>Table1[[#This Row],[Cogs]]-Table1[[#This Row],[Target COGS]]</f>
        <v>51</v>
      </c>
      <c r="V24" s="8">
        <f>YEAR(Table1[[#This Row],[Date]])</f>
        <v>2012</v>
      </c>
      <c r="W24" s="8">
        <f>DAY(Table1[[#This Row],[Date]])</f>
        <v>1</v>
      </c>
      <c r="X24" s="8">
        <f>MONTH(Table1[[#This Row],[Date]])</f>
        <v>10</v>
      </c>
      <c r="Y24" s="9">
        <f>(Table1[[#This Row],[Profit]]/Table1[[#This Row],[Sales]])</f>
        <v>0.34862385321100919</v>
      </c>
    </row>
    <row r="25" spans="1:25" ht="14.25" customHeight="1" x14ac:dyDescent="0.3">
      <c r="A25" s="1">
        <v>915</v>
      </c>
      <c r="B25" s="1">
        <v>40</v>
      </c>
      <c r="C25" s="2">
        <v>41214</v>
      </c>
      <c r="D25" s="1" t="s">
        <v>16</v>
      </c>
      <c r="E25" s="1" t="s">
        <v>23</v>
      </c>
      <c r="F25" s="1">
        <v>13</v>
      </c>
      <c r="G25" s="1" t="s">
        <v>33</v>
      </c>
      <c r="H25" s="1" t="s">
        <v>38</v>
      </c>
      <c r="I25" s="1" t="s">
        <v>39</v>
      </c>
      <c r="J25" s="19">
        <v>26</v>
      </c>
      <c r="K25" s="1">
        <v>92</v>
      </c>
      <c r="L25" s="1" t="s">
        <v>24</v>
      </c>
      <c r="M25" s="15" t="s">
        <v>88</v>
      </c>
      <c r="N25" s="1">
        <v>40</v>
      </c>
      <c r="O25" s="1">
        <v>40</v>
      </c>
      <c r="P25" s="1">
        <v>100</v>
      </c>
      <c r="Q25" s="1">
        <v>26</v>
      </c>
      <c r="R25" s="1">
        <f>SUM(Table1[[#This Row],[Cogs]],Table1[[#This Row],[Marketing]],Table1[[#This Row],[Other Expenses]])</f>
        <v>79</v>
      </c>
      <c r="S25" s="3">
        <f>Table1[[#This Row],[Sales]]-Table1[[#This Row],[Target Sales]]</f>
        <v>-8</v>
      </c>
      <c r="T25" s="3">
        <f>Table1[[#This Row],[Profit]]-Table1[[#This Row],[Target Profit]]</f>
        <v>-14</v>
      </c>
      <c r="U25" s="3">
        <f>Table1[[#This Row],[Cogs]]-Table1[[#This Row],[Target COGS]]</f>
        <v>0</v>
      </c>
      <c r="V25" s="8">
        <f>YEAR(Table1[[#This Row],[Date]])</f>
        <v>2012</v>
      </c>
      <c r="W25" s="8">
        <f>DAY(Table1[[#This Row],[Date]])</f>
        <v>1</v>
      </c>
      <c r="X25" s="8">
        <f>MONTH(Table1[[#This Row],[Date]])</f>
        <v>11</v>
      </c>
      <c r="Y25" s="9">
        <f>(Table1[[#This Row],[Profit]]/Table1[[#This Row],[Sales]])</f>
        <v>0.28260869565217389</v>
      </c>
    </row>
    <row r="26" spans="1:25" ht="14.25" customHeight="1" x14ac:dyDescent="0.3">
      <c r="A26" s="1">
        <v>210</v>
      </c>
      <c r="B26" s="1">
        <v>50</v>
      </c>
      <c r="C26" s="2">
        <v>41214</v>
      </c>
      <c r="D26" s="1" t="s">
        <v>16</v>
      </c>
      <c r="E26" s="1" t="s">
        <v>23</v>
      </c>
      <c r="F26" s="1">
        <v>14</v>
      </c>
      <c r="G26" s="1" t="s">
        <v>33</v>
      </c>
      <c r="H26" s="1" t="s">
        <v>34</v>
      </c>
      <c r="I26" s="1" t="s">
        <v>35</v>
      </c>
      <c r="J26" s="19">
        <v>48</v>
      </c>
      <c r="K26" s="1">
        <v>123</v>
      </c>
      <c r="L26" s="1" t="s">
        <v>24</v>
      </c>
      <c r="M26" s="15" t="s">
        <v>88</v>
      </c>
      <c r="N26" s="1">
        <v>30</v>
      </c>
      <c r="O26" s="1">
        <v>40</v>
      </c>
      <c r="P26" s="1">
        <v>90</v>
      </c>
      <c r="Q26" s="1">
        <v>25</v>
      </c>
      <c r="R26" s="1">
        <f>SUM(Table1[[#This Row],[Cogs]],Table1[[#This Row],[Marketing]],Table1[[#This Row],[Other Expenses]])</f>
        <v>89</v>
      </c>
      <c r="S26" s="3">
        <f>Table1[[#This Row],[Sales]]-Table1[[#This Row],[Target Sales]]</f>
        <v>33</v>
      </c>
      <c r="T26" s="3">
        <f>Table1[[#This Row],[Profit]]-Table1[[#This Row],[Target Profit]]</f>
        <v>8</v>
      </c>
      <c r="U26" s="3">
        <f>Table1[[#This Row],[Cogs]]-Table1[[#This Row],[Target COGS]]</f>
        <v>20</v>
      </c>
      <c r="V26" s="8">
        <f>YEAR(Table1[[#This Row],[Date]])</f>
        <v>2012</v>
      </c>
      <c r="W26" s="8">
        <f>DAY(Table1[[#This Row],[Date]])</f>
        <v>1</v>
      </c>
      <c r="X26" s="8">
        <f>MONTH(Table1[[#This Row],[Date]])</f>
        <v>11</v>
      </c>
      <c r="Y26" s="9">
        <f>(Table1[[#This Row],[Profit]]/Table1[[#This Row],[Sales]])</f>
        <v>0.3902439024390244</v>
      </c>
    </row>
    <row r="27" spans="1:25" ht="14.25" customHeight="1" x14ac:dyDescent="0.3">
      <c r="A27" s="1">
        <v>970</v>
      </c>
      <c r="B27" s="1">
        <v>40</v>
      </c>
      <c r="C27" s="2">
        <v>41214</v>
      </c>
      <c r="D27" s="1" t="s">
        <v>16</v>
      </c>
      <c r="E27" s="1" t="s">
        <v>17</v>
      </c>
      <c r="F27" s="1">
        <v>13</v>
      </c>
      <c r="G27" s="1" t="s">
        <v>33</v>
      </c>
      <c r="H27" s="1" t="s">
        <v>38</v>
      </c>
      <c r="I27" s="1" t="s">
        <v>45</v>
      </c>
      <c r="J27" s="19">
        <v>27</v>
      </c>
      <c r="K27" s="1">
        <v>92</v>
      </c>
      <c r="L27" s="1" t="s">
        <v>21</v>
      </c>
      <c r="M27" s="15" t="s">
        <v>88</v>
      </c>
      <c r="N27" s="1">
        <v>30</v>
      </c>
      <c r="O27" s="1">
        <v>40</v>
      </c>
      <c r="P27" s="1">
        <v>90</v>
      </c>
      <c r="Q27" s="1">
        <v>25</v>
      </c>
      <c r="R27" s="1">
        <f>SUM(Table1[[#This Row],[Cogs]],Table1[[#This Row],[Marketing]],Table1[[#This Row],[Other Expenses]])</f>
        <v>78</v>
      </c>
      <c r="S27" s="3">
        <f>Table1[[#This Row],[Sales]]-Table1[[#This Row],[Target Sales]]</f>
        <v>2</v>
      </c>
      <c r="T27" s="3">
        <f>Table1[[#This Row],[Profit]]-Table1[[#This Row],[Target Profit]]</f>
        <v>-13</v>
      </c>
      <c r="U27" s="3">
        <f>Table1[[#This Row],[Cogs]]-Table1[[#This Row],[Target COGS]]</f>
        <v>10</v>
      </c>
      <c r="V27" s="8">
        <f>YEAR(Table1[[#This Row],[Date]])</f>
        <v>2012</v>
      </c>
      <c r="W27" s="8">
        <f>DAY(Table1[[#This Row],[Date]])</f>
        <v>1</v>
      </c>
      <c r="X27" s="8">
        <f>MONTH(Table1[[#This Row],[Date]])</f>
        <v>11</v>
      </c>
      <c r="Y27" s="9">
        <f>(Table1[[#This Row],[Profit]]/Table1[[#This Row],[Sales]])</f>
        <v>0.29347826086956524</v>
      </c>
    </row>
    <row r="28" spans="1:25" ht="14.25" customHeight="1" x14ac:dyDescent="0.3">
      <c r="A28" s="1">
        <v>774</v>
      </c>
      <c r="B28" s="1">
        <v>52</v>
      </c>
      <c r="C28" s="2">
        <v>41214</v>
      </c>
      <c r="D28" s="1" t="s">
        <v>16</v>
      </c>
      <c r="E28" s="1" t="s">
        <v>25</v>
      </c>
      <c r="F28" s="1">
        <v>47</v>
      </c>
      <c r="G28" s="1" t="s">
        <v>33</v>
      </c>
      <c r="H28" s="1" t="s">
        <v>34</v>
      </c>
      <c r="I28" s="1" t="s">
        <v>46</v>
      </c>
      <c r="J28" s="19">
        <v>-8</v>
      </c>
      <c r="K28" s="1">
        <v>120</v>
      </c>
      <c r="L28" s="1" t="s">
        <v>55</v>
      </c>
      <c r="M28" s="15" t="s">
        <v>88</v>
      </c>
      <c r="N28" s="1">
        <v>50</v>
      </c>
      <c r="O28" s="1">
        <v>0</v>
      </c>
      <c r="P28" s="1">
        <v>110</v>
      </c>
      <c r="Q28" s="1">
        <v>76</v>
      </c>
      <c r="R28" s="1">
        <f>SUM(Table1[[#This Row],[Cogs]],Table1[[#This Row],[Marketing]],Table1[[#This Row],[Other Expenses]])</f>
        <v>175</v>
      </c>
      <c r="S28" s="3">
        <f>Table1[[#This Row],[Sales]]-Table1[[#This Row],[Target Sales]]</f>
        <v>10</v>
      </c>
      <c r="T28" s="3">
        <f>Table1[[#This Row],[Profit]]-Table1[[#This Row],[Target Profit]]</f>
        <v>-8</v>
      </c>
      <c r="U28" s="3">
        <f>Table1[[#This Row],[Cogs]]-Table1[[#This Row],[Target COGS]]</f>
        <v>2</v>
      </c>
      <c r="V28" s="8">
        <f>YEAR(Table1[[#This Row],[Date]])</f>
        <v>2012</v>
      </c>
      <c r="W28" s="8">
        <f>DAY(Table1[[#This Row],[Date]])</f>
        <v>1</v>
      </c>
      <c r="X28" s="8">
        <f>MONTH(Table1[[#This Row],[Date]])</f>
        <v>11</v>
      </c>
      <c r="Y28" s="9">
        <f>(Table1[[#This Row],[Profit]]/Table1[[#This Row],[Sales]])</f>
        <v>-6.6666666666666666E-2</v>
      </c>
    </row>
    <row r="29" spans="1:25" ht="14.25" customHeight="1" x14ac:dyDescent="0.3">
      <c r="A29" s="1">
        <v>954</v>
      </c>
      <c r="B29" s="1">
        <v>75</v>
      </c>
      <c r="C29" s="2">
        <v>41214</v>
      </c>
      <c r="D29" s="1" t="s">
        <v>16</v>
      </c>
      <c r="E29" s="1" t="s">
        <v>25</v>
      </c>
      <c r="F29" s="1">
        <v>23</v>
      </c>
      <c r="G29" s="1" t="s">
        <v>18</v>
      </c>
      <c r="H29" s="1" t="s">
        <v>19</v>
      </c>
      <c r="I29" s="1" t="s">
        <v>22</v>
      </c>
      <c r="J29" s="19">
        <v>44</v>
      </c>
      <c r="K29" s="1">
        <v>164</v>
      </c>
      <c r="L29" s="1" t="s">
        <v>28</v>
      </c>
      <c r="M29" s="15" t="s">
        <v>88</v>
      </c>
      <c r="N29" s="1">
        <v>50</v>
      </c>
      <c r="O29" s="1">
        <v>30</v>
      </c>
      <c r="P29" s="1">
        <v>110</v>
      </c>
      <c r="Q29" s="1">
        <v>45</v>
      </c>
      <c r="R29" s="1">
        <f>SUM(Table1[[#This Row],[Cogs]],Table1[[#This Row],[Marketing]],Table1[[#This Row],[Other Expenses]])</f>
        <v>143</v>
      </c>
      <c r="S29" s="3">
        <f>Table1[[#This Row],[Sales]]-Table1[[#This Row],[Target Sales]]</f>
        <v>54</v>
      </c>
      <c r="T29" s="3">
        <f>Table1[[#This Row],[Profit]]-Table1[[#This Row],[Target Profit]]</f>
        <v>14</v>
      </c>
      <c r="U29" s="3">
        <f>Table1[[#This Row],[Cogs]]-Table1[[#This Row],[Target COGS]]</f>
        <v>25</v>
      </c>
      <c r="V29" s="8">
        <f>YEAR(Table1[[#This Row],[Date]])</f>
        <v>2012</v>
      </c>
      <c r="W29" s="8">
        <f>DAY(Table1[[#This Row],[Date]])</f>
        <v>1</v>
      </c>
      <c r="X29" s="8">
        <f>MONTH(Table1[[#This Row],[Date]])</f>
        <v>11</v>
      </c>
      <c r="Y29" s="9">
        <f>(Table1[[#This Row],[Profit]]/Table1[[#This Row],[Sales]])</f>
        <v>0.26829268292682928</v>
      </c>
    </row>
    <row r="30" spans="1:25" ht="14.25" customHeight="1" x14ac:dyDescent="0.3">
      <c r="A30" s="1">
        <v>936</v>
      </c>
      <c r="B30" s="1">
        <v>46</v>
      </c>
      <c r="C30" s="2">
        <v>41214</v>
      </c>
      <c r="D30" s="1" t="s">
        <v>16</v>
      </c>
      <c r="E30" s="1" t="s">
        <v>23</v>
      </c>
      <c r="F30" s="1">
        <v>14</v>
      </c>
      <c r="G30" s="1" t="s">
        <v>18</v>
      </c>
      <c r="H30" s="1" t="s">
        <v>19</v>
      </c>
      <c r="I30" s="1" t="s">
        <v>20</v>
      </c>
      <c r="J30" s="19">
        <v>31</v>
      </c>
      <c r="K30" s="1">
        <v>114</v>
      </c>
      <c r="L30" s="1" t="s">
        <v>24</v>
      </c>
      <c r="M30" s="15" t="s">
        <v>88</v>
      </c>
      <c r="N30" s="1">
        <v>40</v>
      </c>
      <c r="O30" s="1">
        <v>30</v>
      </c>
      <c r="P30" s="1">
        <v>100</v>
      </c>
      <c r="Q30" s="1">
        <v>37</v>
      </c>
      <c r="R30" s="1">
        <f>SUM(Table1[[#This Row],[Cogs]],Table1[[#This Row],[Marketing]],Table1[[#This Row],[Other Expenses]])</f>
        <v>97</v>
      </c>
      <c r="S30" s="3">
        <f>Table1[[#This Row],[Sales]]-Table1[[#This Row],[Target Sales]]</f>
        <v>14</v>
      </c>
      <c r="T30" s="3">
        <f>Table1[[#This Row],[Profit]]-Table1[[#This Row],[Target Profit]]</f>
        <v>1</v>
      </c>
      <c r="U30" s="3">
        <f>Table1[[#This Row],[Cogs]]-Table1[[#This Row],[Target COGS]]</f>
        <v>6</v>
      </c>
      <c r="V30" s="8">
        <f>YEAR(Table1[[#This Row],[Date]])</f>
        <v>2012</v>
      </c>
      <c r="W30" s="8">
        <f>DAY(Table1[[#This Row],[Date]])</f>
        <v>1</v>
      </c>
      <c r="X30" s="8">
        <f>MONTH(Table1[[#This Row],[Date]])</f>
        <v>11</v>
      </c>
      <c r="Y30" s="9">
        <f>(Table1[[#This Row],[Profit]]/Table1[[#This Row],[Sales]])</f>
        <v>0.27192982456140352</v>
      </c>
    </row>
    <row r="31" spans="1:25" ht="14.25" customHeight="1" x14ac:dyDescent="0.3">
      <c r="A31" s="1">
        <v>719</v>
      </c>
      <c r="B31" s="1">
        <v>55</v>
      </c>
      <c r="C31" s="2">
        <v>41214</v>
      </c>
      <c r="D31" s="1" t="s">
        <v>16</v>
      </c>
      <c r="E31" s="1" t="s">
        <v>17</v>
      </c>
      <c r="F31" s="1">
        <v>20</v>
      </c>
      <c r="G31" s="1" t="s">
        <v>18</v>
      </c>
      <c r="H31" s="1" t="s">
        <v>26</v>
      </c>
      <c r="I31" s="1" t="s">
        <v>27</v>
      </c>
      <c r="J31" s="19">
        <v>15</v>
      </c>
      <c r="K31" s="1">
        <v>124</v>
      </c>
      <c r="L31" s="1" t="s">
        <v>21</v>
      </c>
      <c r="M31" s="15" t="s">
        <v>88</v>
      </c>
      <c r="N31" s="1">
        <v>40</v>
      </c>
      <c r="O31" s="1">
        <v>20</v>
      </c>
      <c r="P31" s="1">
        <v>100</v>
      </c>
      <c r="Q31" s="1">
        <v>54</v>
      </c>
      <c r="R31" s="1">
        <f>SUM(Table1[[#This Row],[Cogs]],Table1[[#This Row],[Marketing]],Table1[[#This Row],[Other Expenses]])</f>
        <v>129</v>
      </c>
      <c r="S31" s="3">
        <f>Table1[[#This Row],[Sales]]-Table1[[#This Row],[Target Sales]]</f>
        <v>24</v>
      </c>
      <c r="T31" s="3">
        <f>Table1[[#This Row],[Profit]]-Table1[[#This Row],[Target Profit]]</f>
        <v>-5</v>
      </c>
      <c r="U31" s="3">
        <f>Table1[[#This Row],[Cogs]]-Table1[[#This Row],[Target COGS]]</f>
        <v>15</v>
      </c>
      <c r="V31" s="8">
        <f>YEAR(Table1[[#This Row],[Date]])</f>
        <v>2012</v>
      </c>
      <c r="W31" s="8">
        <f>DAY(Table1[[#This Row],[Date]])</f>
        <v>1</v>
      </c>
      <c r="X31" s="8">
        <f>MONTH(Table1[[#This Row],[Date]])</f>
        <v>11</v>
      </c>
      <c r="Y31" s="9">
        <f>(Table1[[#This Row],[Profit]]/Table1[[#This Row],[Sales]])</f>
        <v>0.12096774193548387</v>
      </c>
    </row>
    <row r="32" spans="1:25" ht="14.25" customHeight="1" x14ac:dyDescent="0.3">
      <c r="A32" s="1">
        <v>847</v>
      </c>
      <c r="B32" s="1">
        <v>50</v>
      </c>
      <c r="C32" s="2">
        <v>41214</v>
      </c>
      <c r="D32" s="1" t="s">
        <v>16</v>
      </c>
      <c r="E32" s="1" t="s">
        <v>17</v>
      </c>
      <c r="F32" s="1">
        <v>14</v>
      </c>
      <c r="G32" s="1" t="s">
        <v>18</v>
      </c>
      <c r="H32" s="1" t="s">
        <v>26</v>
      </c>
      <c r="I32" s="1" t="s">
        <v>27</v>
      </c>
      <c r="J32" s="19">
        <v>48</v>
      </c>
      <c r="K32" s="1">
        <v>123</v>
      </c>
      <c r="L32" s="1" t="s">
        <v>56</v>
      </c>
      <c r="M32" s="15" t="s">
        <v>88</v>
      </c>
      <c r="N32" s="1">
        <v>40</v>
      </c>
      <c r="O32" s="1">
        <v>40</v>
      </c>
      <c r="P32" s="1">
        <v>100</v>
      </c>
      <c r="Q32" s="1">
        <v>25</v>
      </c>
      <c r="R32" s="1">
        <f>SUM(Table1[[#This Row],[Cogs]],Table1[[#This Row],[Marketing]],Table1[[#This Row],[Other Expenses]])</f>
        <v>89</v>
      </c>
      <c r="S32" s="3">
        <f>Table1[[#This Row],[Sales]]-Table1[[#This Row],[Target Sales]]</f>
        <v>23</v>
      </c>
      <c r="T32" s="3">
        <f>Table1[[#This Row],[Profit]]-Table1[[#This Row],[Target Profit]]</f>
        <v>8</v>
      </c>
      <c r="U32" s="3">
        <f>Table1[[#This Row],[Cogs]]-Table1[[#This Row],[Target COGS]]</f>
        <v>10</v>
      </c>
      <c r="V32" s="8">
        <f>YEAR(Table1[[#This Row],[Date]])</f>
        <v>2012</v>
      </c>
      <c r="W32" s="8">
        <f>DAY(Table1[[#This Row],[Date]])</f>
        <v>1</v>
      </c>
      <c r="X32" s="8">
        <f>MONTH(Table1[[#This Row],[Date]])</f>
        <v>11</v>
      </c>
      <c r="Y32" s="9">
        <f>(Table1[[#This Row],[Profit]]/Table1[[#This Row],[Sales]])</f>
        <v>0.3902439024390244</v>
      </c>
    </row>
    <row r="33" spans="1:25" ht="14.25" customHeight="1" x14ac:dyDescent="0.3">
      <c r="A33" s="1">
        <v>719</v>
      </c>
      <c r="B33" s="1">
        <v>57</v>
      </c>
      <c r="C33" s="2">
        <v>41214</v>
      </c>
      <c r="D33" s="1" t="s">
        <v>16</v>
      </c>
      <c r="E33" s="1" t="s">
        <v>17</v>
      </c>
      <c r="F33" s="1">
        <v>17</v>
      </c>
      <c r="G33" s="1" t="s">
        <v>18</v>
      </c>
      <c r="H33" s="1" t="s">
        <v>26</v>
      </c>
      <c r="I33" s="1" t="s">
        <v>54</v>
      </c>
      <c r="J33" s="19">
        <v>29</v>
      </c>
      <c r="K33" s="1">
        <v>125</v>
      </c>
      <c r="L33" s="1" t="s">
        <v>21</v>
      </c>
      <c r="M33" s="15" t="s">
        <v>88</v>
      </c>
      <c r="N33" s="1">
        <v>40</v>
      </c>
      <c r="O33" s="1">
        <v>30</v>
      </c>
      <c r="P33" s="1">
        <v>100</v>
      </c>
      <c r="Q33" s="1">
        <v>39</v>
      </c>
      <c r="R33" s="1">
        <f>SUM(Table1[[#This Row],[Cogs]],Table1[[#This Row],[Marketing]],Table1[[#This Row],[Other Expenses]])</f>
        <v>113</v>
      </c>
      <c r="S33" s="3">
        <f>Table1[[#This Row],[Sales]]-Table1[[#This Row],[Target Sales]]</f>
        <v>25</v>
      </c>
      <c r="T33" s="3">
        <f>Table1[[#This Row],[Profit]]-Table1[[#This Row],[Target Profit]]</f>
        <v>-1</v>
      </c>
      <c r="U33" s="3">
        <f>Table1[[#This Row],[Cogs]]-Table1[[#This Row],[Target COGS]]</f>
        <v>17</v>
      </c>
      <c r="V33" s="8">
        <f>YEAR(Table1[[#This Row],[Date]])</f>
        <v>2012</v>
      </c>
      <c r="W33" s="8">
        <f>DAY(Table1[[#This Row],[Date]])</f>
        <v>1</v>
      </c>
      <c r="X33" s="8">
        <f>MONTH(Table1[[#This Row],[Date]])</f>
        <v>11</v>
      </c>
      <c r="Y33" s="9">
        <f>(Table1[[#This Row],[Profit]]/Table1[[#This Row],[Sales]])</f>
        <v>0.23200000000000001</v>
      </c>
    </row>
    <row r="34" spans="1:25" ht="14.25" customHeight="1" x14ac:dyDescent="0.3">
      <c r="A34" s="1">
        <v>339</v>
      </c>
      <c r="B34" s="1">
        <v>36</v>
      </c>
      <c r="C34" s="2">
        <v>41214</v>
      </c>
      <c r="D34" s="1" t="s">
        <v>16</v>
      </c>
      <c r="E34" s="1" t="s">
        <v>25</v>
      </c>
      <c r="F34" s="1">
        <v>10</v>
      </c>
      <c r="G34" s="1" t="s">
        <v>18</v>
      </c>
      <c r="H34" s="1" t="s">
        <v>26</v>
      </c>
      <c r="I34" s="1" t="s">
        <v>27</v>
      </c>
      <c r="J34" s="19">
        <v>31</v>
      </c>
      <c r="K34" s="1">
        <v>88</v>
      </c>
      <c r="L34" s="1" t="s">
        <v>55</v>
      </c>
      <c r="M34" s="15" t="s">
        <v>88</v>
      </c>
      <c r="N34" s="1">
        <v>30</v>
      </c>
      <c r="O34" s="1">
        <v>40</v>
      </c>
      <c r="P34" s="1">
        <v>90</v>
      </c>
      <c r="Q34" s="1">
        <v>21</v>
      </c>
      <c r="R34" s="1">
        <f>SUM(Table1[[#This Row],[Cogs]],Table1[[#This Row],[Marketing]],Table1[[#This Row],[Other Expenses]])</f>
        <v>67</v>
      </c>
      <c r="S34" s="3">
        <f>Table1[[#This Row],[Sales]]-Table1[[#This Row],[Target Sales]]</f>
        <v>-2</v>
      </c>
      <c r="T34" s="3">
        <f>Table1[[#This Row],[Profit]]-Table1[[#This Row],[Target Profit]]</f>
        <v>-9</v>
      </c>
      <c r="U34" s="3">
        <f>Table1[[#This Row],[Cogs]]-Table1[[#This Row],[Target COGS]]</f>
        <v>6</v>
      </c>
      <c r="V34" s="8">
        <f>YEAR(Table1[[#This Row],[Date]])</f>
        <v>2012</v>
      </c>
      <c r="W34" s="8">
        <f>DAY(Table1[[#This Row],[Date]])</f>
        <v>1</v>
      </c>
      <c r="X34" s="8">
        <f>MONTH(Table1[[#This Row],[Date]])</f>
        <v>11</v>
      </c>
      <c r="Y34" s="9">
        <f>(Table1[[#This Row],[Profit]]/Table1[[#This Row],[Sales]])</f>
        <v>0.35227272727272729</v>
      </c>
    </row>
    <row r="35" spans="1:25" ht="14.25" customHeight="1" x14ac:dyDescent="0.3">
      <c r="A35" s="1">
        <v>314</v>
      </c>
      <c r="B35" s="1">
        <v>33</v>
      </c>
      <c r="C35" s="2">
        <v>41214</v>
      </c>
      <c r="D35" s="1" t="s">
        <v>32</v>
      </c>
      <c r="E35" s="1" t="s">
        <v>17</v>
      </c>
      <c r="F35" s="1">
        <v>9</v>
      </c>
      <c r="G35" s="1" t="s">
        <v>33</v>
      </c>
      <c r="H35" s="1" t="s">
        <v>34</v>
      </c>
      <c r="I35" s="1" t="s">
        <v>35</v>
      </c>
      <c r="J35" s="19">
        <v>27</v>
      </c>
      <c r="K35" s="1">
        <v>81</v>
      </c>
      <c r="L35" s="1" t="s">
        <v>51</v>
      </c>
      <c r="M35" s="15" t="s">
        <v>88</v>
      </c>
      <c r="N35" s="1">
        <v>40</v>
      </c>
      <c r="O35" s="1">
        <v>50</v>
      </c>
      <c r="P35" s="1">
        <v>100</v>
      </c>
      <c r="Q35" s="1">
        <v>21</v>
      </c>
      <c r="R35" s="1">
        <f>SUM(Table1[[#This Row],[Cogs]],Table1[[#This Row],[Marketing]],Table1[[#This Row],[Other Expenses]])</f>
        <v>63</v>
      </c>
      <c r="S35" s="3">
        <f>Table1[[#This Row],[Sales]]-Table1[[#This Row],[Target Sales]]</f>
        <v>-19</v>
      </c>
      <c r="T35" s="3">
        <f>Table1[[#This Row],[Profit]]-Table1[[#This Row],[Target Profit]]</f>
        <v>-23</v>
      </c>
      <c r="U35" s="3">
        <f>Table1[[#This Row],[Cogs]]-Table1[[#This Row],[Target COGS]]</f>
        <v>-7</v>
      </c>
      <c r="V35" s="8">
        <f>YEAR(Table1[[#This Row],[Date]])</f>
        <v>2012</v>
      </c>
      <c r="W35" s="8">
        <f>DAY(Table1[[#This Row],[Date]])</f>
        <v>1</v>
      </c>
      <c r="X35" s="8">
        <f>MONTH(Table1[[#This Row],[Date]])</f>
        <v>11</v>
      </c>
      <c r="Y35" s="9">
        <f>(Table1[[#This Row],[Profit]]/Table1[[#This Row],[Sales]])</f>
        <v>0.33333333333333331</v>
      </c>
    </row>
    <row r="36" spans="1:25" ht="14.25" customHeight="1" x14ac:dyDescent="0.3">
      <c r="A36" s="1">
        <v>504</v>
      </c>
      <c r="B36" s="1">
        <v>31</v>
      </c>
      <c r="C36" s="2">
        <v>41214</v>
      </c>
      <c r="D36" s="1" t="s">
        <v>32</v>
      </c>
      <c r="E36" s="1" t="s">
        <v>23</v>
      </c>
      <c r="F36" s="1">
        <v>8</v>
      </c>
      <c r="G36" s="1" t="s">
        <v>33</v>
      </c>
      <c r="H36" s="1" t="s">
        <v>38</v>
      </c>
      <c r="I36" s="1" t="s">
        <v>39</v>
      </c>
      <c r="J36" s="19">
        <v>28</v>
      </c>
      <c r="K36" s="1">
        <v>78</v>
      </c>
      <c r="L36" s="1" t="s">
        <v>48</v>
      </c>
      <c r="M36" s="15" t="s">
        <v>88</v>
      </c>
      <c r="N36" s="1">
        <v>30</v>
      </c>
      <c r="O36" s="1">
        <v>50</v>
      </c>
      <c r="P36" s="1">
        <v>90</v>
      </c>
      <c r="Q36" s="1">
        <v>19</v>
      </c>
      <c r="R36" s="1">
        <f>SUM(Table1[[#This Row],[Cogs]],Table1[[#This Row],[Marketing]],Table1[[#This Row],[Other Expenses]])</f>
        <v>58</v>
      </c>
      <c r="S36" s="3">
        <f>Table1[[#This Row],[Sales]]-Table1[[#This Row],[Target Sales]]</f>
        <v>-12</v>
      </c>
      <c r="T36" s="3">
        <f>Table1[[#This Row],[Profit]]-Table1[[#This Row],[Target Profit]]</f>
        <v>-22</v>
      </c>
      <c r="U36" s="3">
        <f>Table1[[#This Row],[Cogs]]-Table1[[#This Row],[Target COGS]]</f>
        <v>1</v>
      </c>
      <c r="V36" s="8">
        <f>YEAR(Table1[[#This Row],[Date]])</f>
        <v>2012</v>
      </c>
      <c r="W36" s="8">
        <f>DAY(Table1[[#This Row],[Date]])</f>
        <v>1</v>
      </c>
      <c r="X36" s="8">
        <f>MONTH(Table1[[#This Row],[Date]])</f>
        <v>11</v>
      </c>
      <c r="Y36" s="9">
        <f>(Table1[[#This Row],[Profit]]/Table1[[#This Row],[Sales]])</f>
        <v>0.35897435897435898</v>
      </c>
    </row>
    <row r="37" spans="1:25" ht="14.25" customHeight="1" x14ac:dyDescent="0.3">
      <c r="A37" s="1">
        <v>580</v>
      </c>
      <c r="B37" s="1">
        <v>36</v>
      </c>
      <c r="C37" s="2">
        <v>41214</v>
      </c>
      <c r="D37" s="1" t="s">
        <v>32</v>
      </c>
      <c r="E37" s="1" t="s">
        <v>23</v>
      </c>
      <c r="F37" s="1">
        <v>10</v>
      </c>
      <c r="G37" s="1" t="s">
        <v>33</v>
      </c>
      <c r="H37" s="1" t="s">
        <v>38</v>
      </c>
      <c r="I37" s="1" t="s">
        <v>39</v>
      </c>
      <c r="J37" s="19">
        <v>30</v>
      </c>
      <c r="K37" s="1">
        <v>88</v>
      </c>
      <c r="L37" s="1" t="s">
        <v>40</v>
      </c>
      <c r="M37" s="15" t="s">
        <v>88</v>
      </c>
      <c r="N37" s="1">
        <v>40</v>
      </c>
      <c r="O37" s="1">
        <v>40</v>
      </c>
      <c r="P37" s="1">
        <v>100</v>
      </c>
      <c r="Q37" s="1">
        <v>22</v>
      </c>
      <c r="R37" s="1">
        <f>SUM(Table1[[#This Row],[Cogs]],Table1[[#This Row],[Marketing]],Table1[[#This Row],[Other Expenses]])</f>
        <v>68</v>
      </c>
      <c r="S37" s="3">
        <f>Table1[[#This Row],[Sales]]-Table1[[#This Row],[Target Sales]]</f>
        <v>-12</v>
      </c>
      <c r="T37" s="3">
        <f>Table1[[#This Row],[Profit]]-Table1[[#This Row],[Target Profit]]</f>
        <v>-10</v>
      </c>
      <c r="U37" s="3">
        <f>Table1[[#This Row],[Cogs]]-Table1[[#This Row],[Target COGS]]</f>
        <v>-4</v>
      </c>
      <c r="V37" s="8">
        <f>YEAR(Table1[[#This Row],[Date]])</f>
        <v>2012</v>
      </c>
      <c r="W37" s="8">
        <f>DAY(Table1[[#This Row],[Date]])</f>
        <v>1</v>
      </c>
      <c r="X37" s="8">
        <f>MONTH(Table1[[#This Row],[Date]])</f>
        <v>11</v>
      </c>
      <c r="Y37" s="9">
        <f>(Table1[[#This Row],[Profit]]/Table1[[#This Row],[Sales]])</f>
        <v>0.34090909090909088</v>
      </c>
    </row>
    <row r="38" spans="1:25" ht="14.25" customHeight="1" x14ac:dyDescent="0.3">
      <c r="A38" s="1">
        <v>225</v>
      </c>
      <c r="B38" s="1">
        <v>49</v>
      </c>
      <c r="C38" s="2">
        <v>41214</v>
      </c>
      <c r="D38" s="1" t="s">
        <v>32</v>
      </c>
      <c r="E38" s="1" t="s">
        <v>23</v>
      </c>
      <c r="F38" s="1">
        <v>15</v>
      </c>
      <c r="G38" s="1" t="s">
        <v>33</v>
      </c>
      <c r="H38" s="1" t="s">
        <v>34</v>
      </c>
      <c r="I38" s="1" t="s">
        <v>35</v>
      </c>
      <c r="J38" s="19">
        <v>34</v>
      </c>
      <c r="K38" s="1">
        <v>120</v>
      </c>
      <c r="L38" s="1" t="s">
        <v>48</v>
      </c>
      <c r="M38" s="15" t="s">
        <v>88</v>
      </c>
      <c r="N38" s="1">
        <v>30</v>
      </c>
      <c r="O38" s="1">
        <v>30</v>
      </c>
      <c r="P38" s="1">
        <v>90</v>
      </c>
      <c r="Q38" s="1">
        <v>37</v>
      </c>
      <c r="R38" s="1">
        <f>SUM(Table1[[#This Row],[Cogs]],Table1[[#This Row],[Marketing]],Table1[[#This Row],[Other Expenses]])</f>
        <v>101</v>
      </c>
      <c r="S38" s="3">
        <f>Table1[[#This Row],[Sales]]-Table1[[#This Row],[Target Sales]]</f>
        <v>30</v>
      </c>
      <c r="T38" s="3">
        <f>Table1[[#This Row],[Profit]]-Table1[[#This Row],[Target Profit]]</f>
        <v>4</v>
      </c>
      <c r="U38" s="3">
        <f>Table1[[#This Row],[Cogs]]-Table1[[#This Row],[Target COGS]]</f>
        <v>19</v>
      </c>
      <c r="V38" s="8">
        <f>YEAR(Table1[[#This Row],[Date]])</f>
        <v>2012</v>
      </c>
      <c r="W38" s="8">
        <f>DAY(Table1[[#This Row],[Date]])</f>
        <v>1</v>
      </c>
      <c r="X38" s="8">
        <f>MONTH(Table1[[#This Row],[Date]])</f>
        <v>11</v>
      </c>
      <c r="Y38" s="9">
        <f>(Table1[[#This Row],[Profit]]/Table1[[#This Row],[Sales]])</f>
        <v>0.28333333333333333</v>
      </c>
    </row>
    <row r="39" spans="1:25" ht="14.25" customHeight="1" x14ac:dyDescent="0.3">
      <c r="A39" s="1">
        <v>262</v>
      </c>
      <c r="B39" s="1">
        <v>54</v>
      </c>
      <c r="C39" s="2">
        <v>41214</v>
      </c>
      <c r="D39" s="1" t="s">
        <v>32</v>
      </c>
      <c r="E39" s="1" t="s">
        <v>17</v>
      </c>
      <c r="F39" s="1">
        <v>20</v>
      </c>
      <c r="G39" s="1" t="s">
        <v>33</v>
      </c>
      <c r="H39" s="1" t="s">
        <v>38</v>
      </c>
      <c r="I39" s="1" t="s">
        <v>43</v>
      </c>
      <c r="J39" s="19">
        <v>14</v>
      </c>
      <c r="K39" s="1">
        <v>121</v>
      </c>
      <c r="L39" s="1" t="s">
        <v>52</v>
      </c>
      <c r="M39" s="15" t="s">
        <v>88</v>
      </c>
      <c r="N39" s="1">
        <v>50</v>
      </c>
      <c r="O39" s="1">
        <v>20</v>
      </c>
      <c r="P39" s="1">
        <v>110</v>
      </c>
      <c r="Q39" s="1">
        <v>53</v>
      </c>
      <c r="R39" s="1">
        <f>SUM(Table1[[#This Row],[Cogs]],Table1[[#This Row],[Marketing]],Table1[[#This Row],[Other Expenses]])</f>
        <v>127</v>
      </c>
      <c r="S39" s="3">
        <f>Table1[[#This Row],[Sales]]-Table1[[#This Row],[Target Sales]]</f>
        <v>11</v>
      </c>
      <c r="T39" s="3">
        <f>Table1[[#This Row],[Profit]]-Table1[[#This Row],[Target Profit]]</f>
        <v>-6</v>
      </c>
      <c r="U39" s="3">
        <f>Table1[[#This Row],[Cogs]]-Table1[[#This Row],[Target COGS]]</f>
        <v>4</v>
      </c>
      <c r="V39" s="8">
        <f>YEAR(Table1[[#This Row],[Date]])</f>
        <v>2012</v>
      </c>
      <c r="W39" s="8">
        <f>DAY(Table1[[#This Row],[Date]])</f>
        <v>1</v>
      </c>
      <c r="X39" s="8">
        <f>MONTH(Table1[[#This Row],[Date]])</f>
        <v>11</v>
      </c>
      <c r="Y39" s="9">
        <f>(Table1[[#This Row],[Profit]]/Table1[[#This Row],[Sales]])</f>
        <v>0.11570247933884298</v>
      </c>
    </row>
    <row r="40" spans="1:25" ht="14.25" customHeight="1" x14ac:dyDescent="0.3">
      <c r="A40" s="1">
        <v>603</v>
      </c>
      <c r="B40" s="1">
        <v>46</v>
      </c>
      <c r="C40" s="2">
        <v>41214</v>
      </c>
      <c r="D40" s="1" t="s">
        <v>32</v>
      </c>
      <c r="E40" s="1" t="s">
        <v>25</v>
      </c>
      <c r="F40" s="1">
        <v>14</v>
      </c>
      <c r="G40" s="1" t="s">
        <v>33</v>
      </c>
      <c r="H40" s="1" t="s">
        <v>38</v>
      </c>
      <c r="I40" s="1" t="s">
        <v>43</v>
      </c>
      <c r="J40" s="19">
        <v>30</v>
      </c>
      <c r="K40" s="1">
        <v>113</v>
      </c>
      <c r="L40" s="1" t="s">
        <v>44</v>
      </c>
      <c r="M40" s="15" t="s">
        <v>88</v>
      </c>
      <c r="N40" s="1">
        <v>40</v>
      </c>
      <c r="O40" s="1">
        <v>40</v>
      </c>
      <c r="P40" s="1">
        <v>100</v>
      </c>
      <c r="Q40" s="1">
        <v>37</v>
      </c>
      <c r="R40" s="1">
        <f>SUM(Table1[[#This Row],[Cogs]],Table1[[#This Row],[Marketing]],Table1[[#This Row],[Other Expenses]])</f>
        <v>97</v>
      </c>
      <c r="S40" s="3">
        <f>Table1[[#This Row],[Sales]]-Table1[[#This Row],[Target Sales]]</f>
        <v>13</v>
      </c>
      <c r="T40" s="3">
        <f>Table1[[#This Row],[Profit]]-Table1[[#This Row],[Target Profit]]</f>
        <v>-10</v>
      </c>
      <c r="U40" s="3">
        <f>Table1[[#This Row],[Cogs]]-Table1[[#This Row],[Target COGS]]</f>
        <v>6</v>
      </c>
      <c r="V40" s="8">
        <f>YEAR(Table1[[#This Row],[Date]])</f>
        <v>2012</v>
      </c>
      <c r="W40" s="8">
        <f>DAY(Table1[[#This Row],[Date]])</f>
        <v>1</v>
      </c>
      <c r="X40" s="8">
        <f>MONTH(Table1[[#This Row],[Date]])</f>
        <v>11</v>
      </c>
      <c r="Y40" s="9">
        <f>(Table1[[#This Row],[Profit]]/Table1[[#This Row],[Sales]])</f>
        <v>0.26548672566371684</v>
      </c>
    </row>
    <row r="41" spans="1:25" ht="14.25" customHeight="1" x14ac:dyDescent="0.3">
      <c r="A41" s="1">
        <v>603</v>
      </c>
      <c r="B41" s="1">
        <v>43</v>
      </c>
      <c r="C41" s="2">
        <v>41214</v>
      </c>
      <c r="D41" s="1" t="s">
        <v>32</v>
      </c>
      <c r="E41" s="1" t="s">
        <v>25</v>
      </c>
      <c r="F41" s="1">
        <v>14</v>
      </c>
      <c r="G41" s="1" t="s">
        <v>33</v>
      </c>
      <c r="H41" s="1" t="s">
        <v>38</v>
      </c>
      <c r="I41" s="1" t="s">
        <v>45</v>
      </c>
      <c r="J41" s="19">
        <v>20</v>
      </c>
      <c r="K41" s="1">
        <v>109</v>
      </c>
      <c r="L41" s="1" t="s">
        <v>44</v>
      </c>
      <c r="M41" s="15" t="s">
        <v>88</v>
      </c>
      <c r="N41" s="1">
        <v>30</v>
      </c>
      <c r="O41" s="1">
        <v>30</v>
      </c>
      <c r="P41" s="1">
        <v>90</v>
      </c>
      <c r="Q41" s="1">
        <v>46</v>
      </c>
      <c r="R41" s="1">
        <f>SUM(Table1[[#This Row],[Cogs]],Table1[[#This Row],[Marketing]],Table1[[#This Row],[Other Expenses]])</f>
        <v>103</v>
      </c>
      <c r="S41" s="3">
        <f>Table1[[#This Row],[Sales]]-Table1[[#This Row],[Target Sales]]</f>
        <v>19</v>
      </c>
      <c r="T41" s="3">
        <f>Table1[[#This Row],[Profit]]-Table1[[#This Row],[Target Profit]]</f>
        <v>-10</v>
      </c>
      <c r="U41" s="3">
        <f>Table1[[#This Row],[Cogs]]-Table1[[#This Row],[Target COGS]]</f>
        <v>13</v>
      </c>
      <c r="V41" s="8">
        <f>YEAR(Table1[[#This Row],[Date]])</f>
        <v>2012</v>
      </c>
      <c r="W41" s="8">
        <f>DAY(Table1[[#This Row],[Date]])</f>
        <v>1</v>
      </c>
      <c r="X41" s="8">
        <f>MONTH(Table1[[#This Row],[Date]])</f>
        <v>11</v>
      </c>
      <c r="Y41" s="9">
        <f>(Table1[[#This Row],[Profit]]/Table1[[#This Row],[Sales]])</f>
        <v>0.1834862385321101</v>
      </c>
    </row>
    <row r="42" spans="1:25" ht="14.25" customHeight="1" x14ac:dyDescent="0.3">
      <c r="A42" s="1">
        <v>603</v>
      </c>
      <c r="B42" s="1">
        <v>44</v>
      </c>
      <c r="C42" s="2">
        <v>41214</v>
      </c>
      <c r="D42" s="1" t="s">
        <v>32</v>
      </c>
      <c r="E42" s="1" t="s">
        <v>25</v>
      </c>
      <c r="F42" s="1">
        <v>40</v>
      </c>
      <c r="G42" s="1" t="s">
        <v>33</v>
      </c>
      <c r="H42" s="1" t="s">
        <v>34</v>
      </c>
      <c r="I42" s="1" t="s">
        <v>46</v>
      </c>
      <c r="J42" s="19">
        <v>-8</v>
      </c>
      <c r="K42" s="1">
        <v>106</v>
      </c>
      <c r="L42" s="1" t="s">
        <v>44</v>
      </c>
      <c r="M42" s="15" t="s">
        <v>88</v>
      </c>
      <c r="N42" s="1">
        <v>40</v>
      </c>
      <c r="O42" s="1">
        <v>10</v>
      </c>
      <c r="P42" s="1">
        <v>100</v>
      </c>
      <c r="Q42" s="1">
        <v>70</v>
      </c>
      <c r="R42" s="1">
        <f>SUM(Table1[[#This Row],[Cogs]],Table1[[#This Row],[Marketing]],Table1[[#This Row],[Other Expenses]])</f>
        <v>154</v>
      </c>
      <c r="S42" s="3">
        <f>Table1[[#This Row],[Sales]]-Table1[[#This Row],[Target Sales]]</f>
        <v>6</v>
      </c>
      <c r="T42" s="3">
        <f>Table1[[#This Row],[Profit]]-Table1[[#This Row],[Target Profit]]</f>
        <v>-18</v>
      </c>
      <c r="U42" s="3">
        <f>Table1[[#This Row],[Cogs]]-Table1[[#This Row],[Target COGS]]</f>
        <v>4</v>
      </c>
      <c r="V42" s="8">
        <f>YEAR(Table1[[#This Row],[Date]])</f>
        <v>2012</v>
      </c>
      <c r="W42" s="8">
        <f>DAY(Table1[[#This Row],[Date]])</f>
        <v>1</v>
      </c>
      <c r="X42" s="8">
        <f>MONTH(Table1[[#This Row],[Date]])</f>
        <v>11</v>
      </c>
      <c r="Y42" s="9">
        <f>(Table1[[#This Row],[Profit]]/Table1[[#This Row],[Sales]])</f>
        <v>-7.5471698113207544E-2</v>
      </c>
    </row>
    <row r="43" spans="1:25" ht="14.25" customHeight="1" x14ac:dyDescent="0.3">
      <c r="A43" s="1">
        <v>225</v>
      </c>
      <c r="B43" s="1">
        <v>53</v>
      </c>
      <c r="C43" s="2">
        <v>41214</v>
      </c>
      <c r="D43" s="1" t="s">
        <v>32</v>
      </c>
      <c r="E43" s="1" t="s">
        <v>23</v>
      </c>
      <c r="F43" s="1">
        <v>16</v>
      </c>
      <c r="G43" s="1" t="s">
        <v>33</v>
      </c>
      <c r="H43" s="1" t="s">
        <v>34</v>
      </c>
      <c r="I43" s="1" t="s">
        <v>46</v>
      </c>
      <c r="J43" s="19">
        <v>49</v>
      </c>
      <c r="K43" s="1">
        <v>141</v>
      </c>
      <c r="L43" s="1" t="s">
        <v>48</v>
      </c>
      <c r="M43" s="15" t="s">
        <v>88</v>
      </c>
      <c r="N43" s="1">
        <v>40</v>
      </c>
      <c r="O43" s="1">
        <v>30</v>
      </c>
      <c r="P43" s="1">
        <v>100</v>
      </c>
      <c r="Q43" s="1">
        <v>39</v>
      </c>
      <c r="R43" s="1">
        <f>SUM(Table1[[#This Row],[Cogs]],Table1[[#This Row],[Marketing]],Table1[[#This Row],[Other Expenses]])</f>
        <v>108</v>
      </c>
      <c r="S43" s="3">
        <f>Table1[[#This Row],[Sales]]-Table1[[#This Row],[Target Sales]]</f>
        <v>41</v>
      </c>
      <c r="T43" s="3">
        <f>Table1[[#This Row],[Profit]]-Table1[[#This Row],[Target Profit]]</f>
        <v>19</v>
      </c>
      <c r="U43" s="3">
        <f>Table1[[#This Row],[Cogs]]-Table1[[#This Row],[Target COGS]]</f>
        <v>13</v>
      </c>
      <c r="V43" s="8">
        <f>YEAR(Table1[[#This Row],[Date]])</f>
        <v>2012</v>
      </c>
      <c r="W43" s="8">
        <f>DAY(Table1[[#This Row],[Date]])</f>
        <v>1</v>
      </c>
      <c r="X43" s="8">
        <f>MONTH(Table1[[#This Row],[Date]])</f>
        <v>11</v>
      </c>
      <c r="Y43" s="9">
        <f>(Table1[[#This Row],[Profit]]/Table1[[#This Row],[Sales]])</f>
        <v>0.3475177304964539</v>
      </c>
    </row>
    <row r="44" spans="1:25" ht="14.25" customHeight="1" x14ac:dyDescent="0.3">
      <c r="A44" s="1">
        <v>425</v>
      </c>
      <c r="B44" s="1">
        <v>54</v>
      </c>
      <c r="C44" s="2">
        <v>41214</v>
      </c>
      <c r="D44" s="1" t="s">
        <v>32</v>
      </c>
      <c r="E44" s="1" t="s">
        <v>29</v>
      </c>
      <c r="F44" s="1">
        <v>20</v>
      </c>
      <c r="G44" s="1" t="s">
        <v>33</v>
      </c>
      <c r="H44" s="1" t="s">
        <v>34</v>
      </c>
      <c r="I44" s="1" t="s">
        <v>46</v>
      </c>
      <c r="J44" s="19">
        <v>13</v>
      </c>
      <c r="K44" s="1">
        <v>121</v>
      </c>
      <c r="L44" s="1" t="s">
        <v>53</v>
      </c>
      <c r="M44" s="15" t="s">
        <v>88</v>
      </c>
      <c r="N44" s="1">
        <v>50</v>
      </c>
      <c r="O44" s="1">
        <v>20</v>
      </c>
      <c r="P44" s="1">
        <v>110</v>
      </c>
      <c r="Q44" s="1">
        <v>54</v>
      </c>
      <c r="R44" s="1">
        <f>SUM(Table1[[#This Row],[Cogs]],Table1[[#This Row],[Marketing]],Table1[[#This Row],[Other Expenses]])</f>
        <v>128</v>
      </c>
      <c r="S44" s="3">
        <f>Table1[[#This Row],[Sales]]-Table1[[#This Row],[Target Sales]]</f>
        <v>11</v>
      </c>
      <c r="T44" s="3">
        <f>Table1[[#This Row],[Profit]]-Table1[[#This Row],[Target Profit]]</f>
        <v>-7</v>
      </c>
      <c r="U44" s="3">
        <f>Table1[[#This Row],[Cogs]]-Table1[[#This Row],[Target COGS]]</f>
        <v>4</v>
      </c>
      <c r="V44" s="8">
        <f>YEAR(Table1[[#This Row],[Date]])</f>
        <v>2012</v>
      </c>
      <c r="W44" s="8">
        <f>DAY(Table1[[#This Row],[Date]])</f>
        <v>1</v>
      </c>
      <c r="X44" s="8">
        <f>MONTH(Table1[[#This Row],[Date]])</f>
        <v>11</v>
      </c>
      <c r="Y44" s="9">
        <f>(Table1[[#This Row],[Profit]]/Table1[[#This Row],[Sales]])</f>
        <v>0.10743801652892562</v>
      </c>
    </row>
    <row r="45" spans="1:25" ht="14.25" customHeight="1" x14ac:dyDescent="0.3">
      <c r="A45" s="1">
        <v>918</v>
      </c>
      <c r="B45" s="1">
        <v>54</v>
      </c>
      <c r="C45" s="2">
        <v>41214</v>
      </c>
      <c r="D45" s="1" t="s">
        <v>32</v>
      </c>
      <c r="E45" s="1" t="s">
        <v>23</v>
      </c>
      <c r="F45" s="1">
        <v>20</v>
      </c>
      <c r="G45" s="1" t="s">
        <v>18</v>
      </c>
      <c r="H45" s="1" t="s">
        <v>19</v>
      </c>
      <c r="I45" s="1" t="s">
        <v>50</v>
      </c>
      <c r="J45" s="19">
        <v>13</v>
      </c>
      <c r="K45" s="1">
        <v>121</v>
      </c>
      <c r="L45" s="1" t="s">
        <v>40</v>
      </c>
      <c r="M45" s="15" t="s">
        <v>88</v>
      </c>
      <c r="N45" s="1">
        <v>50</v>
      </c>
      <c r="O45" s="1">
        <v>20</v>
      </c>
      <c r="P45" s="1">
        <v>110</v>
      </c>
      <c r="Q45" s="1">
        <v>54</v>
      </c>
      <c r="R45" s="1">
        <f>SUM(Table1[[#This Row],[Cogs]],Table1[[#This Row],[Marketing]],Table1[[#This Row],[Other Expenses]])</f>
        <v>128</v>
      </c>
      <c r="S45" s="3">
        <f>Table1[[#This Row],[Sales]]-Table1[[#This Row],[Target Sales]]</f>
        <v>11</v>
      </c>
      <c r="T45" s="3">
        <f>Table1[[#This Row],[Profit]]-Table1[[#This Row],[Target Profit]]</f>
        <v>-7</v>
      </c>
      <c r="U45" s="3">
        <f>Table1[[#This Row],[Cogs]]-Table1[[#This Row],[Target COGS]]</f>
        <v>4</v>
      </c>
      <c r="V45" s="8">
        <f>YEAR(Table1[[#This Row],[Date]])</f>
        <v>2012</v>
      </c>
      <c r="W45" s="8">
        <f>DAY(Table1[[#This Row],[Date]])</f>
        <v>1</v>
      </c>
      <c r="X45" s="8">
        <f>MONTH(Table1[[#This Row],[Date]])</f>
        <v>11</v>
      </c>
      <c r="Y45" s="9">
        <f>(Table1[[#This Row],[Profit]]/Table1[[#This Row],[Sales]])</f>
        <v>0.10743801652892562</v>
      </c>
    </row>
    <row r="46" spans="1:25" ht="14.25" customHeight="1" x14ac:dyDescent="0.3">
      <c r="A46" s="1">
        <v>801</v>
      </c>
      <c r="B46" s="1">
        <v>46</v>
      </c>
      <c r="C46" s="2">
        <v>41214</v>
      </c>
      <c r="D46" s="1" t="s">
        <v>32</v>
      </c>
      <c r="E46" s="1" t="s">
        <v>29</v>
      </c>
      <c r="F46" s="1">
        <v>14</v>
      </c>
      <c r="G46" s="1" t="s">
        <v>18</v>
      </c>
      <c r="H46" s="1" t="s">
        <v>19</v>
      </c>
      <c r="I46" s="1" t="s">
        <v>50</v>
      </c>
      <c r="J46" s="19">
        <v>30</v>
      </c>
      <c r="K46" s="1">
        <v>113</v>
      </c>
      <c r="L46" s="1" t="s">
        <v>42</v>
      </c>
      <c r="M46" s="15" t="s">
        <v>88</v>
      </c>
      <c r="N46" s="1">
        <v>40</v>
      </c>
      <c r="O46" s="1">
        <v>30</v>
      </c>
      <c r="P46" s="1">
        <v>100</v>
      </c>
      <c r="Q46" s="1">
        <v>37</v>
      </c>
      <c r="R46" s="1">
        <f>SUM(Table1[[#This Row],[Cogs]],Table1[[#This Row],[Marketing]],Table1[[#This Row],[Other Expenses]])</f>
        <v>97</v>
      </c>
      <c r="S46" s="3">
        <f>Table1[[#This Row],[Sales]]-Table1[[#This Row],[Target Sales]]</f>
        <v>13</v>
      </c>
      <c r="T46" s="3">
        <f>Table1[[#This Row],[Profit]]-Table1[[#This Row],[Target Profit]]</f>
        <v>0</v>
      </c>
      <c r="U46" s="3">
        <f>Table1[[#This Row],[Cogs]]-Table1[[#This Row],[Target COGS]]</f>
        <v>6</v>
      </c>
      <c r="V46" s="8">
        <f>YEAR(Table1[[#This Row],[Date]])</f>
        <v>2012</v>
      </c>
      <c r="W46" s="8">
        <f>DAY(Table1[[#This Row],[Date]])</f>
        <v>1</v>
      </c>
      <c r="X46" s="8">
        <f>MONTH(Table1[[#This Row],[Date]])</f>
        <v>11</v>
      </c>
      <c r="Y46" s="9">
        <f>(Table1[[#This Row],[Profit]]/Table1[[#This Row],[Sales]])</f>
        <v>0.26548672566371684</v>
      </c>
    </row>
    <row r="47" spans="1:25" ht="14.25" customHeight="1" x14ac:dyDescent="0.3">
      <c r="A47" s="1">
        <v>435</v>
      </c>
      <c r="B47" s="1">
        <v>43</v>
      </c>
      <c r="C47" s="2">
        <v>41214</v>
      </c>
      <c r="D47" s="1" t="s">
        <v>32</v>
      </c>
      <c r="E47" s="1" t="s">
        <v>29</v>
      </c>
      <c r="F47" s="1">
        <v>14</v>
      </c>
      <c r="G47" s="1" t="s">
        <v>18</v>
      </c>
      <c r="H47" s="1" t="s">
        <v>19</v>
      </c>
      <c r="I47" s="1" t="s">
        <v>20</v>
      </c>
      <c r="J47" s="19">
        <v>20</v>
      </c>
      <c r="K47" s="1">
        <v>109</v>
      </c>
      <c r="L47" s="1" t="s">
        <v>42</v>
      </c>
      <c r="M47" s="15" t="s">
        <v>88</v>
      </c>
      <c r="N47" s="1">
        <v>40</v>
      </c>
      <c r="O47" s="1">
        <v>30</v>
      </c>
      <c r="P47" s="1">
        <v>100</v>
      </c>
      <c r="Q47" s="1">
        <v>46</v>
      </c>
      <c r="R47" s="1">
        <f>SUM(Table1[[#This Row],[Cogs]],Table1[[#This Row],[Marketing]],Table1[[#This Row],[Other Expenses]])</f>
        <v>103</v>
      </c>
      <c r="S47" s="3">
        <f>Table1[[#This Row],[Sales]]-Table1[[#This Row],[Target Sales]]</f>
        <v>9</v>
      </c>
      <c r="T47" s="3">
        <f>Table1[[#This Row],[Profit]]-Table1[[#This Row],[Target Profit]]</f>
        <v>-10</v>
      </c>
      <c r="U47" s="3">
        <f>Table1[[#This Row],[Cogs]]-Table1[[#This Row],[Target COGS]]</f>
        <v>3</v>
      </c>
      <c r="V47" s="8">
        <f>YEAR(Table1[[#This Row],[Date]])</f>
        <v>2012</v>
      </c>
      <c r="W47" s="8">
        <f>DAY(Table1[[#This Row],[Date]])</f>
        <v>1</v>
      </c>
      <c r="X47" s="8">
        <f>MONTH(Table1[[#This Row],[Date]])</f>
        <v>11</v>
      </c>
      <c r="Y47" s="9">
        <f>(Table1[[#This Row],[Profit]]/Table1[[#This Row],[Sales]])</f>
        <v>0.1834862385321101</v>
      </c>
    </row>
    <row r="48" spans="1:25" ht="14.25" customHeight="1" x14ac:dyDescent="0.3">
      <c r="A48" s="1">
        <v>509</v>
      </c>
      <c r="B48" s="1">
        <v>47</v>
      </c>
      <c r="C48" s="2">
        <v>41214</v>
      </c>
      <c r="D48" s="1" t="s">
        <v>32</v>
      </c>
      <c r="E48" s="1" t="s">
        <v>29</v>
      </c>
      <c r="F48" s="1">
        <v>13</v>
      </c>
      <c r="G48" s="1" t="s">
        <v>18</v>
      </c>
      <c r="H48" s="1" t="s">
        <v>19</v>
      </c>
      <c r="I48" s="1" t="s">
        <v>20</v>
      </c>
      <c r="J48" s="19">
        <v>44</v>
      </c>
      <c r="K48" s="1">
        <v>115</v>
      </c>
      <c r="L48" s="1" t="s">
        <v>53</v>
      </c>
      <c r="M48" s="15" t="s">
        <v>88</v>
      </c>
      <c r="N48" s="1">
        <v>40</v>
      </c>
      <c r="O48" s="1">
        <v>40</v>
      </c>
      <c r="P48" s="1">
        <v>100</v>
      </c>
      <c r="Q48" s="1">
        <v>24</v>
      </c>
      <c r="R48" s="1">
        <f>SUM(Table1[[#This Row],[Cogs]],Table1[[#This Row],[Marketing]],Table1[[#This Row],[Other Expenses]])</f>
        <v>84</v>
      </c>
      <c r="S48" s="3">
        <f>Table1[[#This Row],[Sales]]-Table1[[#This Row],[Target Sales]]</f>
        <v>15</v>
      </c>
      <c r="T48" s="3">
        <f>Table1[[#This Row],[Profit]]-Table1[[#This Row],[Target Profit]]</f>
        <v>4</v>
      </c>
      <c r="U48" s="3">
        <f>Table1[[#This Row],[Cogs]]-Table1[[#This Row],[Target COGS]]</f>
        <v>7</v>
      </c>
      <c r="V48" s="8">
        <f>YEAR(Table1[[#This Row],[Date]])</f>
        <v>2012</v>
      </c>
      <c r="W48" s="8">
        <f>DAY(Table1[[#This Row],[Date]])</f>
        <v>1</v>
      </c>
      <c r="X48" s="8">
        <f>MONTH(Table1[[#This Row],[Date]])</f>
        <v>11</v>
      </c>
      <c r="Y48" s="9">
        <f>(Table1[[#This Row],[Profit]]/Table1[[#This Row],[Sales]])</f>
        <v>0.38260869565217392</v>
      </c>
    </row>
    <row r="49" spans="1:25" ht="14.25" customHeight="1" x14ac:dyDescent="0.3">
      <c r="A49" s="1">
        <v>203</v>
      </c>
      <c r="B49" s="1">
        <v>36</v>
      </c>
      <c r="C49" s="2">
        <v>41214</v>
      </c>
      <c r="D49" s="1" t="s">
        <v>32</v>
      </c>
      <c r="E49" s="1" t="s">
        <v>25</v>
      </c>
      <c r="F49" s="1">
        <v>10</v>
      </c>
      <c r="G49" s="1" t="s">
        <v>18</v>
      </c>
      <c r="H49" s="1" t="s">
        <v>26</v>
      </c>
      <c r="I49" s="1" t="s">
        <v>30</v>
      </c>
      <c r="J49" s="19">
        <v>33</v>
      </c>
      <c r="K49" s="1">
        <v>90</v>
      </c>
      <c r="L49" s="1" t="s">
        <v>37</v>
      </c>
      <c r="M49" s="15" t="s">
        <v>88</v>
      </c>
      <c r="N49" s="1">
        <v>30</v>
      </c>
      <c r="O49" s="1">
        <v>40</v>
      </c>
      <c r="P49" s="1">
        <v>90</v>
      </c>
      <c r="Q49" s="1">
        <v>21</v>
      </c>
      <c r="R49" s="1">
        <f>SUM(Table1[[#This Row],[Cogs]],Table1[[#This Row],[Marketing]],Table1[[#This Row],[Other Expenses]])</f>
        <v>67</v>
      </c>
      <c r="S49" s="3">
        <f>Table1[[#This Row],[Sales]]-Table1[[#This Row],[Target Sales]]</f>
        <v>0</v>
      </c>
      <c r="T49" s="3">
        <f>Table1[[#This Row],[Profit]]-Table1[[#This Row],[Target Profit]]</f>
        <v>-7</v>
      </c>
      <c r="U49" s="3">
        <f>Table1[[#This Row],[Cogs]]-Table1[[#This Row],[Target COGS]]</f>
        <v>6</v>
      </c>
      <c r="V49" s="8">
        <f>YEAR(Table1[[#This Row],[Date]])</f>
        <v>2012</v>
      </c>
      <c r="W49" s="8">
        <f>DAY(Table1[[#This Row],[Date]])</f>
        <v>1</v>
      </c>
      <c r="X49" s="8">
        <f>MONTH(Table1[[#This Row],[Date]])</f>
        <v>11</v>
      </c>
      <c r="Y49" s="9">
        <f>(Table1[[#This Row],[Profit]]/Table1[[#This Row],[Sales]])</f>
        <v>0.36666666666666664</v>
      </c>
    </row>
    <row r="50" spans="1:25" ht="14.25" customHeight="1" x14ac:dyDescent="0.3">
      <c r="A50" s="1">
        <v>206</v>
      </c>
      <c r="B50" s="1">
        <v>61</v>
      </c>
      <c r="C50" s="2">
        <v>41214</v>
      </c>
      <c r="D50" s="1" t="s">
        <v>32</v>
      </c>
      <c r="E50" s="1" t="s">
        <v>29</v>
      </c>
      <c r="F50" s="1">
        <v>55</v>
      </c>
      <c r="G50" s="1" t="s">
        <v>18</v>
      </c>
      <c r="H50" s="1" t="s">
        <v>26</v>
      </c>
      <c r="I50" s="1" t="s">
        <v>30</v>
      </c>
      <c r="J50" s="19">
        <v>1</v>
      </c>
      <c r="K50" s="1">
        <v>147</v>
      </c>
      <c r="L50" s="1" t="s">
        <v>53</v>
      </c>
      <c r="M50" s="15" t="s">
        <v>88</v>
      </c>
      <c r="N50" s="1">
        <v>40</v>
      </c>
      <c r="O50" s="1">
        <v>0</v>
      </c>
      <c r="P50" s="1">
        <v>100</v>
      </c>
      <c r="Q50" s="1">
        <v>85</v>
      </c>
      <c r="R50" s="1">
        <f>SUM(Table1[[#This Row],[Cogs]],Table1[[#This Row],[Marketing]],Table1[[#This Row],[Other Expenses]])</f>
        <v>201</v>
      </c>
      <c r="S50" s="3">
        <f>Table1[[#This Row],[Sales]]-Table1[[#This Row],[Target Sales]]</f>
        <v>47</v>
      </c>
      <c r="T50" s="3">
        <f>Table1[[#This Row],[Profit]]-Table1[[#This Row],[Target Profit]]</f>
        <v>1</v>
      </c>
      <c r="U50" s="3">
        <f>Table1[[#This Row],[Cogs]]-Table1[[#This Row],[Target COGS]]</f>
        <v>21</v>
      </c>
      <c r="V50" s="8">
        <f>YEAR(Table1[[#This Row],[Date]])</f>
        <v>2012</v>
      </c>
      <c r="W50" s="8">
        <f>DAY(Table1[[#This Row],[Date]])</f>
        <v>1</v>
      </c>
      <c r="X50" s="8">
        <f>MONTH(Table1[[#This Row],[Date]])</f>
        <v>11</v>
      </c>
      <c r="Y50" s="9">
        <f>(Table1[[#This Row],[Profit]]/Table1[[#This Row],[Sales]])</f>
        <v>6.8027210884353739E-3</v>
      </c>
    </row>
    <row r="51" spans="1:25" ht="14.25" customHeight="1" x14ac:dyDescent="0.3">
      <c r="A51" s="1">
        <v>682</v>
      </c>
      <c r="B51" s="1">
        <v>43</v>
      </c>
      <c r="C51" s="2">
        <v>41244</v>
      </c>
      <c r="D51" s="1" t="s">
        <v>16</v>
      </c>
      <c r="E51" s="1" t="s">
        <v>23</v>
      </c>
      <c r="F51" s="1">
        <v>14</v>
      </c>
      <c r="G51" s="1" t="s">
        <v>33</v>
      </c>
      <c r="H51" s="1" t="s">
        <v>38</v>
      </c>
      <c r="I51" s="1" t="s">
        <v>39</v>
      </c>
      <c r="J51" s="19">
        <v>30</v>
      </c>
      <c r="K51" s="1">
        <v>99</v>
      </c>
      <c r="L51" s="1" t="s">
        <v>24</v>
      </c>
      <c r="M51" s="15" t="s">
        <v>88</v>
      </c>
      <c r="N51" s="1">
        <v>50</v>
      </c>
      <c r="O51" s="1">
        <v>40</v>
      </c>
      <c r="P51" s="1">
        <v>110</v>
      </c>
      <c r="Q51" s="1">
        <v>26</v>
      </c>
      <c r="R51" s="1">
        <f>SUM(Table1[[#This Row],[Cogs]],Table1[[#This Row],[Marketing]],Table1[[#This Row],[Other Expenses]])</f>
        <v>83</v>
      </c>
      <c r="S51" s="3">
        <f>Table1[[#This Row],[Sales]]-Table1[[#This Row],[Target Sales]]</f>
        <v>-11</v>
      </c>
      <c r="T51" s="3">
        <f>Table1[[#This Row],[Profit]]-Table1[[#This Row],[Target Profit]]</f>
        <v>-10</v>
      </c>
      <c r="U51" s="3">
        <f>Table1[[#This Row],[Cogs]]-Table1[[#This Row],[Target COGS]]</f>
        <v>-7</v>
      </c>
      <c r="V51" s="8">
        <f>YEAR(Table1[[#This Row],[Date]])</f>
        <v>2012</v>
      </c>
      <c r="W51" s="8">
        <f>DAY(Table1[[#This Row],[Date]])</f>
        <v>1</v>
      </c>
      <c r="X51" s="8">
        <f>MONTH(Table1[[#This Row],[Date]])</f>
        <v>12</v>
      </c>
      <c r="Y51" s="9">
        <f>(Table1[[#This Row],[Profit]]/Table1[[#This Row],[Sales]])</f>
        <v>0.30303030303030304</v>
      </c>
    </row>
    <row r="52" spans="1:25" ht="14.25" customHeight="1" x14ac:dyDescent="0.3">
      <c r="A52" s="1">
        <v>214</v>
      </c>
      <c r="B52" s="1">
        <v>54</v>
      </c>
      <c r="C52" s="2">
        <v>41244</v>
      </c>
      <c r="D52" s="1" t="s">
        <v>16</v>
      </c>
      <c r="E52" s="1" t="s">
        <v>23</v>
      </c>
      <c r="F52" s="1">
        <v>15</v>
      </c>
      <c r="G52" s="1" t="s">
        <v>33</v>
      </c>
      <c r="H52" s="1" t="s">
        <v>34</v>
      </c>
      <c r="I52" s="1" t="s">
        <v>35</v>
      </c>
      <c r="J52" s="19">
        <v>52</v>
      </c>
      <c r="K52" s="1">
        <v>133</v>
      </c>
      <c r="L52" s="1" t="s">
        <v>24</v>
      </c>
      <c r="M52" s="15" t="s">
        <v>88</v>
      </c>
      <c r="N52" s="1">
        <v>40</v>
      </c>
      <c r="O52" s="1">
        <v>40</v>
      </c>
      <c r="P52" s="1">
        <v>100</v>
      </c>
      <c r="Q52" s="1">
        <v>27</v>
      </c>
      <c r="R52" s="1">
        <f>SUM(Table1[[#This Row],[Cogs]],Table1[[#This Row],[Marketing]],Table1[[#This Row],[Other Expenses]])</f>
        <v>96</v>
      </c>
      <c r="S52" s="3">
        <f>Table1[[#This Row],[Sales]]-Table1[[#This Row],[Target Sales]]</f>
        <v>33</v>
      </c>
      <c r="T52" s="3">
        <f>Table1[[#This Row],[Profit]]-Table1[[#This Row],[Target Profit]]</f>
        <v>12</v>
      </c>
      <c r="U52" s="3">
        <f>Table1[[#This Row],[Cogs]]-Table1[[#This Row],[Target COGS]]</f>
        <v>14</v>
      </c>
      <c r="V52" s="8">
        <f>YEAR(Table1[[#This Row],[Date]])</f>
        <v>2012</v>
      </c>
      <c r="W52" s="8">
        <f>DAY(Table1[[#This Row],[Date]])</f>
        <v>1</v>
      </c>
      <c r="X52" s="8">
        <f>MONTH(Table1[[#This Row],[Date]])</f>
        <v>12</v>
      </c>
      <c r="Y52" s="9">
        <f>(Table1[[#This Row],[Profit]]/Table1[[#This Row],[Sales]])</f>
        <v>0.39097744360902253</v>
      </c>
    </row>
    <row r="53" spans="1:25" ht="14.25" customHeight="1" x14ac:dyDescent="0.3">
      <c r="A53" s="1">
        <v>970</v>
      </c>
      <c r="B53" s="1">
        <v>47</v>
      </c>
      <c r="C53" s="2">
        <v>41244</v>
      </c>
      <c r="D53" s="1" t="s">
        <v>16</v>
      </c>
      <c r="E53" s="1" t="s">
        <v>17</v>
      </c>
      <c r="F53" s="1">
        <v>42</v>
      </c>
      <c r="G53" s="1" t="s">
        <v>18</v>
      </c>
      <c r="H53" s="1" t="s">
        <v>19</v>
      </c>
      <c r="I53" s="1" t="s">
        <v>20</v>
      </c>
      <c r="J53" s="19">
        <v>-6</v>
      </c>
      <c r="K53" s="1">
        <v>112</v>
      </c>
      <c r="L53" s="1" t="s">
        <v>21</v>
      </c>
      <c r="M53" s="15" t="s">
        <v>88</v>
      </c>
      <c r="N53" s="1">
        <v>40</v>
      </c>
      <c r="O53" s="1">
        <v>0</v>
      </c>
      <c r="P53" s="1">
        <v>100</v>
      </c>
      <c r="Q53" s="1">
        <v>71</v>
      </c>
      <c r="R53" s="1">
        <f>SUM(Table1[[#This Row],[Cogs]],Table1[[#This Row],[Marketing]],Table1[[#This Row],[Other Expenses]])</f>
        <v>160</v>
      </c>
      <c r="S53" s="3">
        <f>Table1[[#This Row],[Sales]]-Table1[[#This Row],[Target Sales]]</f>
        <v>12</v>
      </c>
      <c r="T53" s="3">
        <f>Table1[[#This Row],[Profit]]-Table1[[#This Row],[Target Profit]]</f>
        <v>-6</v>
      </c>
      <c r="U53" s="3">
        <f>Table1[[#This Row],[Cogs]]-Table1[[#This Row],[Target COGS]]</f>
        <v>7</v>
      </c>
      <c r="V53" s="8">
        <f>YEAR(Table1[[#This Row],[Date]])</f>
        <v>2012</v>
      </c>
      <c r="W53" s="8">
        <f>DAY(Table1[[#This Row],[Date]])</f>
        <v>1</v>
      </c>
      <c r="X53" s="8">
        <f>MONTH(Table1[[#This Row],[Date]])</f>
        <v>12</v>
      </c>
      <c r="Y53" s="9">
        <f>(Table1[[#This Row],[Profit]]/Table1[[#This Row],[Sales]])</f>
        <v>-5.3571428571428568E-2</v>
      </c>
    </row>
    <row r="54" spans="1:25" ht="14.25" customHeight="1" x14ac:dyDescent="0.3">
      <c r="A54" s="1">
        <v>303</v>
      </c>
      <c r="B54" s="1">
        <v>54</v>
      </c>
      <c r="C54" s="2">
        <v>41244</v>
      </c>
      <c r="D54" s="1" t="s">
        <v>16</v>
      </c>
      <c r="E54" s="1" t="s">
        <v>17</v>
      </c>
      <c r="F54" s="1">
        <v>17</v>
      </c>
      <c r="G54" s="1" t="s">
        <v>18</v>
      </c>
      <c r="H54" s="1" t="s">
        <v>19</v>
      </c>
      <c r="I54" s="1" t="s">
        <v>22</v>
      </c>
      <c r="J54" s="19">
        <v>29</v>
      </c>
      <c r="K54" s="1">
        <v>127</v>
      </c>
      <c r="L54" s="1" t="s">
        <v>21</v>
      </c>
      <c r="M54" s="15" t="s">
        <v>88</v>
      </c>
      <c r="N54" s="1">
        <v>50</v>
      </c>
      <c r="O54" s="1">
        <v>30</v>
      </c>
      <c r="P54" s="1">
        <v>110</v>
      </c>
      <c r="Q54" s="1">
        <v>44</v>
      </c>
      <c r="R54" s="1">
        <f>SUM(Table1[[#This Row],[Cogs]],Table1[[#This Row],[Marketing]],Table1[[#This Row],[Other Expenses]])</f>
        <v>115</v>
      </c>
      <c r="S54" s="3">
        <f>Table1[[#This Row],[Sales]]-Table1[[#This Row],[Target Sales]]</f>
        <v>17</v>
      </c>
      <c r="T54" s="3">
        <f>Table1[[#This Row],[Profit]]-Table1[[#This Row],[Target Profit]]</f>
        <v>-1</v>
      </c>
      <c r="U54" s="3">
        <f>Table1[[#This Row],[Cogs]]-Table1[[#This Row],[Target COGS]]</f>
        <v>4</v>
      </c>
      <c r="V54" s="8">
        <f>YEAR(Table1[[#This Row],[Date]])</f>
        <v>2012</v>
      </c>
      <c r="W54" s="8">
        <f>DAY(Table1[[#This Row],[Date]])</f>
        <v>1</v>
      </c>
      <c r="X54" s="8">
        <f>MONTH(Table1[[#This Row],[Date]])</f>
        <v>12</v>
      </c>
      <c r="Y54" s="9">
        <f>(Table1[[#This Row],[Profit]]/Table1[[#This Row],[Sales]])</f>
        <v>0.2283464566929134</v>
      </c>
    </row>
    <row r="55" spans="1:25" ht="14.25" customHeight="1" x14ac:dyDescent="0.3">
      <c r="A55" s="1">
        <v>954</v>
      </c>
      <c r="B55" s="1">
        <v>65</v>
      </c>
      <c r="C55" s="2">
        <v>41244</v>
      </c>
      <c r="D55" s="1" t="s">
        <v>16</v>
      </c>
      <c r="E55" s="1" t="s">
        <v>25</v>
      </c>
      <c r="F55" s="1">
        <v>24</v>
      </c>
      <c r="G55" s="1" t="s">
        <v>18</v>
      </c>
      <c r="H55" s="1" t="s">
        <v>19</v>
      </c>
      <c r="I55" s="1" t="s">
        <v>20</v>
      </c>
      <c r="J55" s="19">
        <v>23</v>
      </c>
      <c r="K55" s="1">
        <v>145</v>
      </c>
      <c r="L55" s="1" t="s">
        <v>28</v>
      </c>
      <c r="M55" s="15" t="s">
        <v>88</v>
      </c>
      <c r="N55" s="1">
        <v>40</v>
      </c>
      <c r="O55" s="1">
        <v>20</v>
      </c>
      <c r="P55" s="1">
        <v>100</v>
      </c>
      <c r="Q55" s="1">
        <v>57</v>
      </c>
      <c r="R55" s="1">
        <f>SUM(Table1[[#This Row],[Cogs]],Table1[[#This Row],[Marketing]],Table1[[#This Row],[Other Expenses]])</f>
        <v>146</v>
      </c>
      <c r="S55" s="3">
        <f>Table1[[#This Row],[Sales]]-Table1[[#This Row],[Target Sales]]</f>
        <v>45</v>
      </c>
      <c r="T55" s="3">
        <f>Table1[[#This Row],[Profit]]-Table1[[#This Row],[Target Profit]]</f>
        <v>3</v>
      </c>
      <c r="U55" s="3">
        <f>Table1[[#This Row],[Cogs]]-Table1[[#This Row],[Target COGS]]</f>
        <v>25</v>
      </c>
      <c r="V55" s="8">
        <f>YEAR(Table1[[#This Row],[Date]])</f>
        <v>2012</v>
      </c>
      <c r="W55" s="8">
        <f>DAY(Table1[[#This Row],[Date]])</f>
        <v>1</v>
      </c>
      <c r="X55" s="8">
        <f>MONTH(Table1[[#This Row],[Date]])</f>
        <v>12</v>
      </c>
      <c r="Y55" s="9">
        <f>(Table1[[#This Row],[Profit]]/Table1[[#This Row],[Sales]])</f>
        <v>0.15862068965517243</v>
      </c>
    </row>
    <row r="56" spans="1:25" ht="14.25" customHeight="1" x14ac:dyDescent="0.3">
      <c r="A56" s="1">
        <v>561</v>
      </c>
      <c r="B56" s="1">
        <v>80</v>
      </c>
      <c r="C56" s="2">
        <v>41244</v>
      </c>
      <c r="D56" s="1" t="s">
        <v>16</v>
      </c>
      <c r="E56" s="1" t="s">
        <v>25</v>
      </c>
      <c r="F56" s="1">
        <v>24</v>
      </c>
      <c r="G56" s="1" t="s">
        <v>18</v>
      </c>
      <c r="H56" s="1" t="s">
        <v>19</v>
      </c>
      <c r="I56" s="1" t="s">
        <v>22</v>
      </c>
      <c r="J56" s="19">
        <v>50</v>
      </c>
      <c r="K56" s="1">
        <v>176</v>
      </c>
      <c r="L56" s="1" t="s">
        <v>28</v>
      </c>
      <c r="M56" s="15" t="s">
        <v>88</v>
      </c>
      <c r="N56" s="1">
        <v>60</v>
      </c>
      <c r="O56" s="1">
        <v>30</v>
      </c>
      <c r="P56" s="1">
        <v>120</v>
      </c>
      <c r="Q56" s="1">
        <v>46</v>
      </c>
      <c r="R56" s="1">
        <f>SUM(Table1[[#This Row],[Cogs]],Table1[[#This Row],[Marketing]],Table1[[#This Row],[Other Expenses]])</f>
        <v>150</v>
      </c>
      <c r="S56" s="3">
        <f>Table1[[#This Row],[Sales]]-Table1[[#This Row],[Target Sales]]</f>
        <v>56</v>
      </c>
      <c r="T56" s="3">
        <f>Table1[[#This Row],[Profit]]-Table1[[#This Row],[Target Profit]]</f>
        <v>20</v>
      </c>
      <c r="U56" s="3">
        <f>Table1[[#This Row],[Cogs]]-Table1[[#This Row],[Target COGS]]</f>
        <v>20</v>
      </c>
      <c r="V56" s="8">
        <f>YEAR(Table1[[#This Row],[Date]])</f>
        <v>2012</v>
      </c>
      <c r="W56" s="8">
        <f>DAY(Table1[[#This Row],[Date]])</f>
        <v>1</v>
      </c>
      <c r="X56" s="8">
        <f>MONTH(Table1[[#This Row],[Date]])</f>
        <v>12</v>
      </c>
      <c r="Y56" s="9">
        <f>(Table1[[#This Row],[Profit]]/Table1[[#This Row],[Sales]])</f>
        <v>0.28409090909090912</v>
      </c>
    </row>
    <row r="57" spans="1:25" ht="14.25" customHeight="1" x14ac:dyDescent="0.3">
      <c r="A57" s="1">
        <v>469</v>
      </c>
      <c r="B57" s="1">
        <v>54</v>
      </c>
      <c r="C57" s="2">
        <v>41244</v>
      </c>
      <c r="D57" s="1" t="s">
        <v>16</v>
      </c>
      <c r="E57" s="1" t="s">
        <v>23</v>
      </c>
      <c r="F57" s="1">
        <v>17</v>
      </c>
      <c r="G57" s="1" t="s">
        <v>18</v>
      </c>
      <c r="H57" s="1" t="s">
        <v>19</v>
      </c>
      <c r="I57" s="1" t="s">
        <v>50</v>
      </c>
      <c r="J57" s="19">
        <v>28</v>
      </c>
      <c r="K57" s="1">
        <v>127</v>
      </c>
      <c r="L57" s="1" t="s">
        <v>24</v>
      </c>
      <c r="M57" s="15" t="s">
        <v>88</v>
      </c>
      <c r="N57" s="1">
        <v>50</v>
      </c>
      <c r="O57" s="1">
        <v>30</v>
      </c>
      <c r="P57" s="1">
        <v>110</v>
      </c>
      <c r="Q57" s="1">
        <v>45</v>
      </c>
      <c r="R57" s="1">
        <f>SUM(Table1[[#This Row],[Cogs]],Table1[[#This Row],[Marketing]],Table1[[#This Row],[Other Expenses]])</f>
        <v>116</v>
      </c>
      <c r="S57" s="3">
        <f>Table1[[#This Row],[Sales]]-Table1[[#This Row],[Target Sales]]</f>
        <v>17</v>
      </c>
      <c r="T57" s="3">
        <f>Table1[[#This Row],[Profit]]-Table1[[#This Row],[Target Profit]]</f>
        <v>-2</v>
      </c>
      <c r="U57" s="3">
        <f>Table1[[#This Row],[Cogs]]-Table1[[#This Row],[Target COGS]]</f>
        <v>4</v>
      </c>
      <c r="V57" s="8">
        <f>YEAR(Table1[[#This Row],[Date]])</f>
        <v>2012</v>
      </c>
      <c r="W57" s="8">
        <f>DAY(Table1[[#This Row],[Date]])</f>
        <v>1</v>
      </c>
      <c r="X57" s="8">
        <f>MONTH(Table1[[#This Row],[Date]])</f>
        <v>12</v>
      </c>
      <c r="Y57" s="9">
        <f>(Table1[[#This Row],[Profit]]/Table1[[#This Row],[Sales]])</f>
        <v>0.22047244094488189</v>
      </c>
    </row>
    <row r="58" spans="1:25" ht="14.25" customHeight="1" x14ac:dyDescent="0.3">
      <c r="A58" s="1">
        <v>214</v>
      </c>
      <c r="B58" s="1">
        <v>41</v>
      </c>
      <c r="C58" s="2">
        <v>41244</v>
      </c>
      <c r="D58" s="1" t="s">
        <v>16</v>
      </c>
      <c r="E58" s="1" t="s">
        <v>23</v>
      </c>
      <c r="F58" s="1">
        <v>13</v>
      </c>
      <c r="G58" s="1" t="s">
        <v>18</v>
      </c>
      <c r="H58" s="1" t="s">
        <v>19</v>
      </c>
      <c r="I58" s="1" t="s">
        <v>20</v>
      </c>
      <c r="J58" s="19">
        <v>24</v>
      </c>
      <c r="K58" s="1">
        <v>101</v>
      </c>
      <c r="L58" s="1" t="s">
        <v>24</v>
      </c>
      <c r="M58" s="15" t="s">
        <v>88</v>
      </c>
      <c r="N58" s="1">
        <v>30</v>
      </c>
      <c r="O58" s="1">
        <v>30</v>
      </c>
      <c r="P58" s="1">
        <v>90</v>
      </c>
      <c r="Q58" s="1">
        <v>36</v>
      </c>
      <c r="R58" s="1">
        <f>SUM(Table1[[#This Row],[Cogs]],Table1[[#This Row],[Marketing]],Table1[[#This Row],[Other Expenses]])</f>
        <v>90</v>
      </c>
      <c r="S58" s="3">
        <f>Table1[[#This Row],[Sales]]-Table1[[#This Row],[Target Sales]]</f>
        <v>11</v>
      </c>
      <c r="T58" s="3">
        <f>Table1[[#This Row],[Profit]]-Table1[[#This Row],[Target Profit]]</f>
        <v>-6</v>
      </c>
      <c r="U58" s="3">
        <f>Table1[[#This Row],[Cogs]]-Table1[[#This Row],[Target COGS]]</f>
        <v>11</v>
      </c>
      <c r="V58" s="8">
        <f>YEAR(Table1[[#This Row],[Date]])</f>
        <v>2012</v>
      </c>
      <c r="W58" s="8">
        <f>DAY(Table1[[#This Row],[Date]])</f>
        <v>1</v>
      </c>
      <c r="X58" s="8">
        <f>MONTH(Table1[[#This Row],[Date]])</f>
        <v>12</v>
      </c>
      <c r="Y58" s="9">
        <f>(Table1[[#This Row],[Profit]]/Table1[[#This Row],[Sales]])</f>
        <v>0.23762376237623761</v>
      </c>
    </row>
    <row r="59" spans="1:25" ht="14.25" customHeight="1" x14ac:dyDescent="0.3">
      <c r="A59" s="1">
        <v>619</v>
      </c>
      <c r="B59" s="1">
        <v>54</v>
      </c>
      <c r="C59" s="2">
        <v>41244</v>
      </c>
      <c r="D59" s="1" t="s">
        <v>16</v>
      </c>
      <c r="E59" s="1" t="s">
        <v>29</v>
      </c>
      <c r="F59" s="1">
        <v>15</v>
      </c>
      <c r="G59" s="1" t="s">
        <v>18</v>
      </c>
      <c r="H59" s="1" t="s">
        <v>26</v>
      </c>
      <c r="I59" s="1" t="s">
        <v>54</v>
      </c>
      <c r="J59" s="19">
        <v>53</v>
      </c>
      <c r="K59" s="1">
        <v>133</v>
      </c>
      <c r="L59" s="1" t="s">
        <v>31</v>
      </c>
      <c r="M59" s="15" t="s">
        <v>88</v>
      </c>
      <c r="N59" s="1">
        <v>30</v>
      </c>
      <c r="O59" s="1">
        <v>50</v>
      </c>
      <c r="P59" s="1">
        <v>90</v>
      </c>
      <c r="Q59" s="1">
        <v>26</v>
      </c>
      <c r="R59" s="1">
        <f>SUM(Table1[[#This Row],[Cogs]],Table1[[#This Row],[Marketing]],Table1[[#This Row],[Other Expenses]])</f>
        <v>95</v>
      </c>
      <c r="S59" s="3">
        <f>Table1[[#This Row],[Sales]]-Table1[[#This Row],[Target Sales]]</f>
        <v>43</v>
      </c>
      <c r="T59" s="3">
        <f>Table1[[#This Row],[Profit]]-Table1[[#This Row],[Target Profit]]</f>
        <v>3</v>
      </c>
      <c r="U59" s="3">
        <f>Table1[[#This Row],[Cogs]]-Table1[[#This Row],[Target COGS]]</f>
        <v>24</v>
      </c>
      <c r="V59" s="8">
        <f>YEAR(Table1[[#This Row],[Date]])</f>
        <v>2012</v>
      </c>
      <c r="W59" s="8">
        <f>DAY(Table1[[#This Row],[Date]])</f>
        <v>1</v>
      </c>
      <c r="X59" s="8">
        <f>MONTH(Table1[[#This Row],[Date]])</f>
        <v>12</v>
      </c>
      <c r="Y59" s="9">
        <f>(Table1[[#This Row],[Profit]]/Table1[[#This Row],[Sales]])</f>
        <v>0.39849624060150374</v>
      </c>
    </row>
    <row r="60" spans="1:25" ht="14.25" customHeight="1" x14ac:dyDescent="0.3">
      <c r="A60" s="1">
        <v>314</v>
      </c>
      <c r="B60" s="1">
        <v>31</v>
      </c>
      <c r="C60" s="2">
        <v>41244</v>
      </c>
      <c r="D60" s="1" t="s">
        <v>32</v>
      </c>
      <c r="E60" s="1" t="s">
        <v>17</v>
      </c>
      <c r="F60" s="1">
        <v>8</v>
      </c>
      <c r="G60" s="1" t="s">
        <v>33</v>
      </c>
      <c r="H60" s="1" t="s">
        <v>34</v>
      </c>
      <c r="I60" s="1" t="s">
        <v>35</v>
      </c>
      <c r="J60" s="19">
        <v>27</v>
      </c>
      <c r="K60" s="1">
        <v>77</v>
      </c>
      <c r="L60" s="1" t="s">
        <v>51</v>
      </c>
      <c r="M60" s="15" t="s">
        <v>88</v>
      </c>
      <c r="N60" s="1">
        <v>30</v>
      </c>
      <c r="O60" s="1">
        <v>50</v>
      </c>
      <c r="P60" s="1">
        <v>90</v>
      </c>
      <c r="Q60" s="1">
        <v>19</v>
      </c>
      <c r="R60" s="1">
        <f>SUM(Table1[[#This Row],[Cogs]],Table1[[#This Row],[Marketing]],Table1[[#This Row],[Other Expenses]])</f>
        <v>58</v>
      </c>
      <c r="S60" s="3">
        <f>Table1[[#This Row],[Sales]]-Table1[[#This Row],[Target Sales]]</f>
        <v>-13</v>
      </c>
      <c r="T60" s="3">
        <f>Table1[[#This Row],[Profit]]-Table1[[#This Row],[Target Profit]]</f>
        <v>-23</v>
      </c>
      <c r="U60" s="3">
        <f>Table1[[#This Row],[Cogs]]-Table1[[#This Row],[Target COGS]]</f>
        <v>1</v>
      </c>
      <c r="V60" s="8">
        <f>YEAR(Table1[[#This Row],[Date]])</f>
        <v>2012</v>
      </c>
      <c r="W60" s="8">
        <f>DAY(Table1[[#This Row],[Date]])</f>
        <v>1</v>
      </c>
      <c r="X60" s="8">
        <f>MONTH(Table1[[#This Row],[Date]])</f>
        <v>12</v>
      </c>
      <c r="Y60" s="9">
        <f>(Table1[[#This Row],[Profit]]/Table1[[#This Row],[Sales]])</f>
        <v>0.35064935064935066</v>
      </c>
    </row>
    <row r="61" spans="1:25" ht="14.25" customHeight="1" x14ac:dyDescent="0.3">
      <c r="A61" s="1">
        <v>225</v>
      </c>
      <c r="B61" s="1">
        <v>34</v>
      </c>
      <c r="C61" s="2">
        <v>41244</v>
      </c>
      <c r="D61" s="1" t="s">
        <v>32</v>
      </c>
      <c r="E61" s="1" t="s">
        <v>23</v>
      </c>
      <c r="F61" s="1">
        <v>9</v>
      </c>
      <c r="G61" s="1" t="s">
        <v>33</v>
      </c>
      <c r="H61" s="1" t="s">
        <v>38</v>
      </c>
      <c r="I61" s="1" t="s">
        <v>39</v>
      </c>
      <c r="J61" s="19">
        <v>31</v>
      </c>
      <c r="K61" s="1">
        <v>85</v>
      </c>
      <c r="L61" s="1" t="s">
        <v>48</v>
      </c>
      <c r="M61" s="15" t="s">
        <v>88</v>
      </c>
      <c r="N61" s="1">
        <v>40</v>
      </c>
      <c r="O61" s="1">
        <v>50</v>
      </c>
      <c r="P61" s="1">
        <v>100</v>
      </c>
      <c r="Q61" s="1">
        <v>20</v>
      </c>
      <c r="R61" s="1">
        <f>SUM(Table1[[#This Row],[Cogs]],Table1[[#This Row],[Marketing]],Table1[[#This Row],[Other Expenses]])</f>
        <v>63</v>
      </c>
      <c r="S61" s="3">
        <f>Table1[[#This Row],[Sales]]-Table1[[#This Row],[Target Sales]]</f>
        <v>-15</v>
      </c>
      <c r="T61" s="3">
        <f>Table1[[#This Row],[Profit]]-Table1[[#This Row],[Target Profit]]</f>
        <v>-19</v>
      </c>
      <c r="U61" s="3">
        <f>Table1[[#This Row],[Cogs]]-Table1[[#This Row],[Target COGS]]</f>
        <v>-6</v>
      </c>
      <c r="V61" s="8">
        <f>YEAR(Table1[[#This Row],[Date]])</f>
        <v>2012</v>
      </c>
      <c r="W61" s="8">
        <f>DAY(Table1[[#This Row],[Date]])</f>
        <v>1</v>
      </c>
      <c r="X61" s="8">
        <f>MONTH(Table1[[#This Row],[Date]])</f>
        <v>12</v>
      </c>
      <c r="Y61" s="9">
        <f>(Table1[[#This Row],[Profit]]/Table1[[#This Row],[Sales]])</f>
        <v>0.36470588235294116</v>
      </c>
    </row>
    <row r="62" spans="1:25" ht="14.25" customHeight="1" x14ac:dyDescent="0.3">
      <c r="A62" s="1">
        <v>580</v>
      </c>
      <c r="B62" s="1">
        <v>33</v>
      </c>
      <c r="C62" s="2">
        <v>41244</v>
      </c>
      <c r="D62" s="1" t="s">
        <v>32</v>
      </c>
      <c r="E62" s="1" t="s">
        <v>23</v>
      </c>
      <c r="F62" s="1">
        <v>9</v>
      </c>
      <c r="G62" s="1" t="s">
        <v>33</v>
      </c>
      <c r="H62" s="1" t="s">
        <v>38</v>
      </c>
      <c r="I62" s="1" t="s">
        <v>39</v>
      </c>
      <c r="J62" s="19">
        <v>28</v>
      </c>
      <c r="K62" s="1">
        <v>82</v>
      </c>
      <c r="L62" s="1" t="s">
        <v>40</v>
      </c>
      <c r="M62" s="15" t="s">
        <v>88</v>
      </c>
      <c r="N62" s="1">
        <v>30</v>
      </c>
      <c r="O62" s="1">
        <v>50</v>
      </c>
      <c r="P62" s="1">
        <v>90</v>
      </c>
      <c r="Q62" s="1">
        <v>21</v>
      </c>
      <c r="R62" s="1">
        <f>SUM(Table1[[#This Row],[Cogs]],Table1[[#This Row],[Marketing]],Table1[[#This Row],[Other Expenses]])</f>
        <v>63</v>
      </c>
      <c r="S62" s="3">
        <f>Table1[[#This Row],[Sales]]-Table1[[#This Row],[Target Sales]]</f>
        <v>-8</v>
      </c>
      <c r="T62" s="3">
        <f>Table1[[#This Row],[Profit]]-Table1[[#This Row],[Target Profit]]</f>
        <v>-22</v>
      </c>
      <c r="U62" s="3">
        <f>Table1[[#This Row],[Cogs]]-Table1[[#This Row],[Target COGS]]</f>
        <v>3</v>
      </c>
      <c r="V62" s="8">
        <f>YEAR(Table1[[#This Row],[Date]])</f>
        <v>2012</v>
      </c>
      <c r="W62" s="8">
        <f>DAY(Table1[[#This Row],[Date]])</f>
        <v>1</v>
      </c>
      <c r="X62" s="8">
        <f>MONTH(Table1[[#This Row],[Date]])</f>
        <v>12</v>
      </c>
      <c r="Y62" s="9">
        <f>(Table1[[#This Row],[Profit]]/Table1[[#This Row],[Sales]])</f>
        <v>0.34146341463414637</v>
      </c>
    </row>
    <row r="63" spans="1:25" ht="14.25" customHeight="1" x14ac:dyDescent="0.3">
      <c r="A63" s="1">
        <v>603</v>
      </c>
      <c r="B63" s="1">
        <v>48</v>
      </c>
      <c r="C63" s="2">
        <v>41244</v>
      </c>
      <c r="D63" s="1" t="s">
        <v>32</v>
      </c>
      <c r="E63" s="1" t="s">
        <v>25</v>
      </c>
      <c r="F63" s="1">
        <v>15</v>
      </c>
      <c r="G63" s="1" t="s">
        <v>33</v>
      </c>
      <c r="H63" s="1" t="s">
        <v>38</v>
      </c>
      <c r="I63" s="1" t="s">
        <v>45</v>
      </c>
      <c r="J63" s="19">
        <v>28</v>
      </c>
      <c r="K63" s="1">
        <v>122</v>
      </c>
      <c r="L63" s="1" t="s">
        <v>44</v>
      </c>
      <c r="M63" s="15" t="s">
        <v>88</v>
      </c>
      <c r="N63" s="1">
        <v>40</v>
      </c>
      <c r="O63" s="1">
        <v>30</v>
      </c>
      <c r="P63" s="1">
        <v>100</v>
      </c>
      <c r="Q63" s="1">
        <v>46</v>
      </c>
      <c r="R63" s="1">
        <f>SUM(Table1[[#This Row],[Cogs]],Table1[[#This Row],[Marketing]],Table1[[#This Row],[Other Expenses]])</f>
        <v>109</v>
      </c>
      <c r="S63" s="3">
        <f>Table1[[#This Row],[Sales]]-Table1[[#This Row],[Target Sales]]</f>
        <v>22</v>
      </c>
      <c r="T63" s="3">
        <f>Table1[[#This Row],[Profit]]-Table1[[#This Row],[Target Profit]]</f>
        <v>-2</v>
      </c>
      <c r="U63" s="3">
        <f>Table1[[#This Row],[Cogs]]-Table1[[#This Row],[Target COGS]]</f>
        <v>8</v>
      </c>
      <c r="V63" s="8">
        <f>YEAR(Table1[[#This Row],[Date]])</f>
        <v>2012</v>
      </c>
      <c r="W63" s="8">
        <f>DAY(Table1[[#This Row],[Date]])</f>
        <v>1</v>
      </c>
      <c r="X63" s="8">
        <f>MONTH(Table1[[#This Row],[Date]])</f>
        <v>12</v>
      </c>
      <c r="Y63" s="9">
        <f>(Table1[[#This Row],[Profit]]/Table1[[#This Row],[Sales]])</f>
        <v>0.22950819672131148</v>
      </c>
    </row>
    <row r="64" spans="1:25" ht="14.25" customHeight="1" x14ac:dyDescent="0.3">
      <c r="A64" s="1">
        <v>985</v>
      </c>
      <c r="B64" s="1">
        <v>55</v>
      </c>
      <c r="C64" s="2">
        <v>41244</v>
      </c>
      <c r="D64" s="1" t="s">
        <v>32</v>
      </c>
      <c r="E64" s="1" t="s">
        <v>23</v>
      </c>
      <c r="F64" s="1">
        <v>49</v>
      </c>
      <c r="G64" s="1" t="s">
        <v>33</v>
      </c>
      <c r="H64" s="1" t="s">
        <v>34</v>
      </c>
      <c r="I64" s="1" t="s">
        <v>47</v>
      </c>
      <c r="J64" s="19">
        <v>-3</v>
      </c>
      <c r="K64" s="1">
        <v>131</v>
      </c>
      <c r="L64" s="1" t="s">
        <v>48</v>
      </c>
      <c r="M64" s="15" t="s">
        <v>88</v>
      </c>
      <c r="N64" s="1">
        <v>40</v>
      </c>
      <c r="O64" s="1">
        <v>0</v>
      </c>
      <c r="P64" s="1">
        <v>100</v>
      </c>
      <c r="Q64" s="1">
        <v>79</v>
      </c>
      <c r="R64" s="1">
        <f>SUM(Table1[[#This Row],[Cogs]],Table1[[#This Row],[Marketing]],Table1[[#This Row],[Other Expenses]])</f>
        <v>183</v>
      </c>
      <c r="S64" s="3">
        <f>Table1[[#This Row],[Sales]]-Table1[[#This Row],[Target Sales]]</f>
        <v>31</v>
      </c>
      <c r="T64" s="3">
        <f>Table1[[#This Row],[Profit]]-Table1[[#This Row],[Target Profit]]</f>
        <v>-3</v>
      </c>
      <c r="U64" s="3">
        <f>Table1[[#This Row],[Cogs]]-Table1[[#This Row],[Target COGS]]</f>
        <v>15</v>
      </c>
      <c r="V64" s="8">
        <f>YEAR(Table1[[#This Row],[Date]])</f>
        <v>2012</v>
      </c>
      <c r="W64" s="8">
        <f>DAY(Table1[[#This Row],[Date]])</f>
        <v>1</v>
      </c>
      <c r="X64" s="8">
        <f>MONTH(Table1[[#This Row],[Date]])</f>
        <v>12</v>
      </c>
      <c r="Y64" s="9">
        <f>(Table1[[#This Row],[Profit]]/Table1[[#This Row],[Sales]])</f>
        <v>-2.2900763358778626E-2</v>
      </c>
    </row>
    <row r="65" spans="1:25" ht="14.25" customHeight="1" x14ac:dyDescent="0.3">
      <c r="A65" s="1">
        <v>505</v>
      </c>
      <c r="B65" s="1">
        <v>49</v>
      </c>
      <c r="C65" s="2">
        <v>41244</v>
      </c>
      <c r="D65" s="1" t="s">
        <v>32</v>
      </c>
      <c r="E65" s="1" t="s">
        <v>23</v>
      </c>
      <c r="F65" s="1">
        <v>44</v>
      </c>
      <c r="G65" s="1" t="s">
        <v>33</v>
      </c>
      <c r="H65" s="1" t="s">
        <v>34</v>
      </c>
      <c r="I65" s="1" t="s">
        <v>46</v>
      </c>
      <c r="J65" s="19">
        <v>-5</v>
      </c>
      <c r="K65" s="1">
        <v>118</v>
      </c>
      <c r="L65" s="1" t="s">
        <v>57</v>
      </c>
      <c r="M65" s="15" t="s">
        <v>88</v>
      </c>
      <c r="N65" s="1">
        <v>30</v>
      </c>
      <c r="O65" s="1">
        <v>10</v>
      </c>
      <c r="P65" s="1">
        <v>90</v>
      </c>
      <c r="Q65" s="1">
        <v>74</v>
      </c>
      <c r="R65" s="1">
        <f>SUM(Table1[[#This Row],[Cogs]],Table1[[#This Row],[Marketing]],Table1[[#This Row],[Other Expenses]])</f>
        <v>167</v>
      </c>
      <c r="S65" s="3">
        <f>Table1[[#This Row],[Sales]]-Table1[[#This Row],[Target Sales]]</f>
        <v>28</v>
      </c>
      <c r="T65" s="3">
        <f>Table1[[#This Row],[Profit]]-Table1[[#This Row],[Target Profit]]</f>
        <v>-15</v>
      </c>
      <c r="U65" s="3">
        <f>Table1[[#This Row],[Cogs]]-Table1[[#This Row],[Target COGS]]</f>
        <v>19</v>
      </c>
      <c r="V65" s="8">
        <f>YEAR(Table1[[#This Row],[Date]])</f>
        <v>2012</v>
      </c>
      <c r="W65" s="8">
        <f>DAY(Table1[[#This Row],[Date]])</f>
        <v>1</v>
      </c>
      <c r="X65" s="8">
        <f>MONTH(Table1[[#This Row],[Date]])</f>
        <v>12</v>
      </c>
      <c r="Y65" s="9">
        <f>(Table1[[#This Row],[Profit]]/Table1[[#This Row],[Sales]])</f>
        <v>-4.2372881355932202E-2</v>
      </c>
    </row>
    <row r="66" spans="1:25" ht="14.25" customHeight="1" x14ac:dyDescent="0.3">
      <c r="A66" s="1">
        <v>775</v>
      </c>
      <c r="B66" s="1">
        <v>39</v>
      </c>
      <c r="C66" s="2">
        <v>41244</v>
      </c>
      <c r="D66" s="1" t="s">
        <v>32</v>
      </c>
      <c r="E66" s="1" t="s">
        <v>29</v>
      </c>
      <c r="F66" s="1">
        <v>14</v>
      </c>
      <c r="G66" s="1" t="s">
        <v>33</v>
      </c>
      <c r="H66" s="1" t="s">
        <v>38</v>
      </c>
      <c r="I66" s="1" t="s">
        <v>45</v>
      </c>
      <c r="J66" s="19">
        <v>1</v>
      </c>
      <c r="K66" s="1">
        <v>88</v>
      </c>
      <c r="L66" s="1" t="s">
        <v>41</v>
      </c>
      <c r="M66" s="15" t="s">
        <v>88</v>
      </c>
      <c r="N66" s="1">
        <v>40</v>
      </c>
      <c r="O66" s="1">
        <v>20</v>
      </c>
      <c r="P66" s="1">
        <v>100</v>
      </c>
      <c r="Q66" s="1">
        <v>48</v>
      </c>
      <c r="R66" s="1">
        <f>SUM(Table1[[#This Row],[Cogs]],Table1[[#This Row],[Marketing]],Table1[[#This Row],[Other Expenses]])</f>
        <v>101</v>
      </c>
      <c r="S66" s="3">
        <f>Table1[[#This Row],[Sales]]-Table1[[#This Row],[Target Sales]]</f>
        <v>-12</v>
      </c>
      <c r="T66" s="3">
        <f>Table1[[#This Row],[Profit]]-Table1[[#This Row],[Target Profit]]</f>
        <v>-19</v>
      </c>
      <c r="U66" s="3">
        <f>Table1[[#This Row],[Cogs]]-Table1[[#This Row],[Target COGS]]</f>
        <v>-1</v>
      </c>
      <c r="V66" s="8">
        <f>YEAR(Table1[[#This Row],[Date]])</f>
        <v>2012</v>
      </c>
      <c r="W66" s="8">
        <f>DAY(Table1[[#This Row],[Date]])</f>
        <v>1</v>
      </c>
      <c r="X66" s="8">
        <f>MONTH(Table1[[#This Row],[Date]])</f>
        <v>12</v>
      </c>
      <c r="Y66" s="9">
        <f>(Table1[[#This Row],[Profit]]/Table1[[#This Row],[Sales]])</f>
        <v>1.1363636363636364E-2</v>
      </c>
    </row>
    <row r="67" spans="1:25" ht="14.25" customHeight="1" x14ac:dyDescent="0.3">
      <c r="A67" s="1">
        <v>417</v>
      </c>
      <c r="B67" s="1">
        <v>49</v>
      </c>
      <c r="C67" s="2">
        <v>41244</v>
      </c>
      <c r="D67" s="1" t="s">
        <v>32</v>
      </c>
      <c r="E67" s="1" t="s">
        <v>17</v>
      </c>
      <c r="F67" s="1">
        <v>44</v>
      </c>
      <c r="G67" s="1" t="s">
        <v>18</v>
      </c>
      <c r="H67" s="1" t="s">
        <v>19</v>
      </c>
      <c r="I67" s="1" t="s">
        <v>50</v>
      </c>
      <c r="J67" s="19">
        <v>-5</v>
      </c>
      <c r="K67" s="1">
        <v>118</v>
      </c>
      <c r="L67" s="1" t="s">
        <v>51</v>
      </c>
      <c r="M67" s="15" t="s">
        <v>88</v>
      </c>
      <c r="N67" s="1">
        <v>40</v>
      </c>
      <c r="O67" s="1">
        <v>0</v>
      </c>
      <c r="P67" s="1">
        <v>100</v>
      </c>
      <c r="Q67" s="1">
        <v>74</v>
      </c>
      <c r="R67" s="1">
        <f>SUM(Table1[[#This Row],[Cogs]],Table1[[#This Row],[Marketing]],Table1[[#This Row],[Other Expenses]])</f>
        <v>167</v>
      </c>
      <c r="S67" s="3">
        <f>Table1[[#This Row],[Sales]]-Table1[[#This Row],[Target Sales]]</f>
        <v>18</v>
      </c>
      <c r="T67" s="3">
        <f>Table1[[#This Row],[Profit]]-Table1[[#This Row],[Target Profit]]</f>
        <v>-5</v>
      </c>
      <c r="U67" s="3">
        <f>Table1[[#This Row],[Cogs]]-Table1[[#This Row],[Target COGS]]</f>
        <v>9</v>
      </c>
      <c r="V67" s="8">
        <f>YEAR(Table1[[#This Row],[Date]])</f>
        <v>2012</v>
      </c>
      <c r="W67" s="8">
        <f>DAY(Table1[[#This Row],[Date]])</f>
        <v>1</v>
      </c>
      <c r="X67" s="8">
        <f>MONTH(Table1[[#This Row],[Date]])</f>
        <v>12</v>
      </c>
      <c r="Y67" s="9">
        <f>(Table1[[#This Row],[Profit]]/Table1[[#This Row],[Sales]])</f>
        <v>-4.2372881355932202E-2</v>
      </c>
    </row>
    <row r="68" spans="1:25" ht="14.25" customHeight="1" x14ac:dyDescent="0.3">
      <c r="A68" s="1">
        <v>920</v>
      </c>
      <c r="B68" s="1">
        <v>41</v>
      </c>
      <c r="C68" s="2">
        <v>41244</v>
      </c>
      <c r="D68" s="1" t="s">
        <v>32</v>
      </c>
      <c r="E68" s="1" t="s">
        <v>17</v>
      </c>
      <c r="F68" s="1">
        <v>12</v>
      </c>
      <c r="G68" s="1" t="s">
        <v>18</v>
      </c>
      <c r="H68" s="1" t="s">
        <v>19</v>
      </c>
      <c r="I68" s="1" t="s">
        <v>50</v>
      </c>
      <c r="J68" s="19">
        <v>30</v>
      </c>
      <c r="K68" s="1">
        <v>107</v>
      </c>
      <c r="L68" s="1" t="s">
        <v>52</v>
      </c>
      <c r="M68" s="15" t="s">
        <v>88</v>
      </c>
      <c r="N68" s="1">
        <v>30</v>
      </c>
      <c r="O68" s="1">
        <v>30</v>
      </c>
      <c r="P68" s="1">
        <v>90</v>
      </c>
      <c r="Q68" s="1">
        <v>36</v>
      </c>
      <c r="R68" s="1">
        <f>SUM(Table1[[#This Row],[Cogs]],Table1[[#This Row],[Marketing]],Table1[[#This Row],[Other Expenses]])</f>
        <v>89</v>
      </c>
      <c r="S68" s="3">
        <f>Table1[[#This Row],[Sales]]-Table1[[#This Row],[Target Sales]]</f>
        <v>17</v>
      </c>
      <c r="T68" s="3">
        <f>Table1[[#This Row],[Profit]]-Table1[[#This Row],[Target Profit]]</f>
        <v>0</v>
      </c>
      <c r="U68" s="3">
        <f>Table1[[#This Row],[Cogs]]-Table1[[#This Row],[Target COGS]]</f>
        <v>11</v>
      </c>
      <c r="V68" s="8">
        <f>YEAR(Table1[[#This Row],[Date]])</f>
        <v>2012</v>
      </c>
      <c r="W68" s="8">
        <f>DAY(Table1[[#This Row],[Date]])</f>
        <v>1</v>
      </c>
      <c r="X68" s="8">
        <f>MONTH(Table1[[#This Row],[Date]])</f>
        <v>12</v>
      </c>
      <c r="Y68" s="9">
        <f>(Table1[[#This Row],[Profit]]/Table1[[#This Row],[Sales]])</f>
        <v>0.28037383177570091</v>
      </c>
    </row>
    <row r="69" spans="1:25" ht="14.25" customHeight="1" x14ac:dyDescent="0.3">
      <c r="A69" s="1">
        <v>573</v>
      </c>
      <c r="B69" s="1">
        <v>92</v>
      </c>
      <c r="C69" s="2">
        <v>41244</v>
      </c>
      <c r="D69" s="1" t="s">
        <v>32</v>
      </c>
      <c r="E69" s="1" t="s">
        <v>17</v>
      </c>
      <c r="F69" s="1">
        <v>28</v>
      </c>
      <c r="G69" s="1" t="s">
        <v>18</v>
      </c>
      <c r="H69" s="1" t="s">
        <v>19</v>
      </c>
      <c r="I69" s="1" t="s">
        <v>20</v>
      </c>
      <c r="J69" s="19">
        <v>16</v>
      </c>
      <c r="K69" s="1">
        <v>160</v>
      </c>
      <c r="L69" s="1" t="s">
        <v>51</v>
      </c>
      <c r="M69" s="15" t="s">
        <v>88</v>
      </c>
      <c r="N69" s="1">
        <v>80</v>
      </c>
      <c r="O69" s="1">
        <v>20</v>
      </c>
      <c r="P69" s="1">
        <v>140</v>
      </c>
      <c r="Q69" s="1">
        <v>52</v>
      </c>
      <c r="R69" s="1">
        <f>SUM(Table1[[#This Row],[Cogs]],Table1[[#This Row],[Marketing]],Table1[[#This Row],[Other Expenses]])</f>
        <v>172</v>
      </c>
      <c r="S69" s="3">
        <f>Table1[[#This Row],[Sales]]-Table1[[#This Row],[Target Sales]]</f>
        <v>20</v>
      </c>
      <c r="T69" s="3">
        <f>Table1[[#This Row],[Profit]]-Table1[[#This Row],[Target Profit]]</f>
        <v>-4</v>
      </c>
      <c r="U69" s="3">
        <f>Table1[[#This Row],[Cogs]]-Table1[[#This Row],[Target COGS]]</f>
        <v>12</v>
      </c>
      <c r="V69" s="8">
        <f>YEAR(Table1[[#This Row],[Date]])</f>
        <v>2012</v>
      </c>
      <c r="W69" s="8">
        <f>DAY(Table1[[#This Row],[Date]])</f>
        <v>1</v>
      </c>
      <c r="X69" s="8">
        <f>MONTH(Table1[[#This Row],[Date]])</f>
        <v>12</v>
      </c>
      <c r="Y69" s="9">
        <f>(Table1[[#This Row],[Profit]]/Table1[[#This Row],[Sales]])</f>
        <v>0.1</v>
      </c>
    </row>
    <row r="70" spans="1:25" ht="14.25" customHeight="1" x14ac:dyDescent="0.3">
      <c r="A70" s="1">
        <v>475</v>
      </c>
      <c r="B70" s="1">
        <v>68</v>
      </c>
      <c r="C70" s="2">
        <v>41244</v>
      </c>
      <c r="D70" s="1" t="s">
        <v>32</v>
      </c>
      <c r="E70" s="1" t="s">
        <v>25</v>
      </c>
      <c r="F70" s="1">
        <v>25</v>
      </c>
      <c r="G70" s="1" t="s">
        <v>18</v>
      </c>
      <c r="H70" s="1" t="s">
        <v>19</v>
      </c>
      <c r="I70" s="1" t="s">
        <v>20</v>
      </c>
      <c r="J70" s="19">
        <v>27</v>
      </c>
      <c r="K70" s="1">
        <v>153</v>
      </c>
      <c r="L70" s="1" t="s">
        <v>37</v>
      </c>
      <c r="M70" s="15" t="s">
        <v>88</v>
      </c>
      <c r="N70" s="1">
        <v>50</v>
      </c>
      <c r="O70" s="1">
        <v>20</v>
      </c>
      <c r="P70" s="1">
        <v>110</v>
      </c>
      <c r="Q70" s="1">
        <v>58</v>
      </c>
      <c r="R70" s="1">
        <f>SUM(Table1[[#This Row],[Cogs]],Table1[[#This Row],[Marketing]],Table1[[#This Row],[Other Expenses]])</f>
        <v>151</v>
      </c>
      <c r="S70" s="3">
        <f>Table1[[#This Row],[Sales]]-Table1[[#This Row],[Target Sales]]</f>
        <v>43</v>
      </c>
      <c r="T70" s="3">
        <f>Table1[[#This Row],[Profit]]-Table1[[#This Row],[Target Profit]]</f>
        <v>7</v>
      </c>
      <c r="U70" s="3">
        <f>Table1[[#This Row],[Cogs]]-Table1[[#This Row],[Target COGS]]</f>
        <v>18</v>
      </c>
      <c r="V70" s="8">
        <f>YEAR(Table1[[#This Row],[Date]])</f>
        <v>2012</v>
      </c>
      <c r="W70" s="8">
        <f>DAY(Table1[[#This Row],[Date]])</f>
        <v>1</v>
      </c>
      <c r="X70" s="8">
        <f>MONTH(Table1[[#This Row],[Date]])</f>
        <v>12</v>
      </c>
      <c r="Y70" s="9">
        <f>(Table1[[#This Row],[Profit]]/Table1[[#This Row],[Sales]])</f>
        <v>0.17647058823529413</v>
      </c>
    </row>
    <row r="71" spans="1:25" ht="14.25" customHeight="1" x14ac:dyDescent="0.3">
      <c r="A71" s="1">
        <v>475</v>
      </c>
      <c r="B71" s="1">
        <v>63</v>
      </c>
      <c r="C71" s="2">
        <v>41244</v>
      </c>
      <c r="D71" s="1" t="s">
        <v>32</v>
      </c>
      <c r="E71" s="1" t="s">
        <v>25</v>
      </c>
      <c r="F71" s="1">
        <v>19</v>
      </c>
      <c r="G71" s="1" t="s">
        <v>18</v>
      </c>
      <c r="H71" s="1" t="s">
        <v>19</v>
      </c>
      <c r="I71" s="1" t="s">
        <v>22</v>
      </c>
      <c r="J71" s="19">
        <v>36</v>
      </c>
      <c r="K71" s="1">
        <v>139</v>
      </c>
      <c r="L71" s="1" t="s">
        <v>37</v>
      </c>
      <c r="M71" s="15" t="s">
        <v>88</v>
      </c>
      <c r="N71" s="1">
        <v>40</v>
      </c>
      <c r="O71" s="1">
        <v>40</v>
      </c>
      <c r="P71" s="1">
        <v>100</v>
      </c>
      <c r="Q71" s="1">
        <v>40</v>
      </c>
      <c r="R71" s="1">
        <f>SUM(Table1[[#This Row],[Cogs]],Table1[[#This Row],[Marketing]],Table1[[#This Row],[Other Expenses]])</f>
        <v>122</v>
      </c>
      <c r="S71" s="3">
        <f>Table1[[#This Row],[Sales]]-Table1[[#This Row],[Target Sales]]</f>
        <v>39</v>
      </c>
      <c r="T71" s="3">
        <f>Table1[[#This Row],[Profit]]-Table1[[#This Row],[Target Profit]]</f>
        <v>-4</v>
      </c>
      <c r="U71" s="3">
        <f>Table1[[#This Row],[Cogs]]-Table1[[#This Row],[Target COGS]]</f>
        <v>23</v>
      </c>
      <c r="V71" s="8">
        <f>YEAR(Table1[[#This Row],[Date]])</f>
        <v>2012</v>
      </c>
      <c r="W71" s="8">
        <f>DAY(Table1[[#This Row],[Date]])</f>
        <v>1</v>
      </c>
      <c r="X71" s="8">
        <f>MONTH(Table1[[#This Row],[Date]])</f>
        <v>12</v>
      </c>
      <c r="Y71" s="9">
        <f>(Table1[[#This Row],[Profit]]/Table1[[#This Row],[Sales]])</f>
        <v>0.25899280575539568</v>
      </c>
    </row>
    <row r="72" spans="1:25" ht="14.25" customHeight="1" x14ac:dyDescent="0.3">
      <c r="A72" s="1">
        <v>435</v>
      </c>
      <c r="B72" s="1">
        <v>92</v>
      </c>
      <c r="C72" s="2">
        <v>41244</v>
      </c>
      <c r="D72" s="1" t="s">
        <v>32</v>
      </c>
      <c r="E72" s="1" t="s">
        <v>29</v>
      </c>
      <c r="F72" s="1">
        <v>28</v>
      </c>
      <c r="G72" s="1" t="s">
        <v>18</v>
      </c>
      <c r="H72" s="1" t="s">
        <v>19</v>
      </c>
      <c r="I72" s="1" t="s">
        <v>22</v>
      </c>
      <c r="J72" s="19">
        <v>17</v>
      </c>
      <c r="K72" s="1">
        <v>160</v>
      </c>
      <c r="L72" s="1" t="s">
        <v>42</v>
      </c>
      <c r="M72" s="15" t="s">
        <v>88</v>
      </c>
      <c r="N72" s="1">
        <v>80</v>
      </c>
      <c r="O72" s="1">
        <v>20</v>
      </c>
      <c r="P72" s="1">
        <v>140</v>
      </c>
      <c r="Q72" s="1">
        <v>51</v>
      </c>
      <c r="R72" s="1">
        <f>SUM(Table1[[#This Row],[Cogs]],Table1[[#This Row],[Marketing]],Table1[[#This Row],[Other Expenses]])</f>
        <v>171</v>
      </c>
      <c r="S72" s="3">
        <f>Table1[[#This Row],[Sales]]-Table1[[#This Row],[Target Sales]]</f>
        <v>20</v>
      </c>
      <c r="T72" s="3">
        <f>Table1[[#This Row],[Profit]]-Table1[[#This Row],[Target Profit]]</f>
        <v>-3</v>
      </c>
      <c r="U72" s="3">
        <f>Table1[[#This Row],[Cogs]]-Table1[[#This Row],[Target COGS]]</f>
        <v>12</v>
      </c>
      <c r="V72" s="8">
        <f>YEAR(Table1[[#This Row],[Date]])</f>
        <v>2012</v>
      </c>
      <c r="W72" s="8">
        <f>DAY(Table1[[#This Row],[Date]])</f>
        <v>1</v>
      </c>
      <c r="X72" s="8">
        <f>MONTH(Table1[[#This Row],[Date]])</f>
        <v>12</v>
      </c>
      <c r="Y72" s="9">
        <f>(Table1[[#This Row],[Profit]]/Table1[[#This Row],[Sales]])</f>
        <v>0.10625</v>
      </c>
    </row>
    <row r="73" spans="1:25" ht="14.25" customHeight="1" x14ac:dyDescent="0.3">
      <c r="A73" s="1">
        <v>920</v>
      </c>
      <c r="B73" s="1">
        <v>55</v>
      </c>
      <c r="C73" s="2">
        <v>41244</v>
      </c>
      <c r="D73" s="1" t="s">
        <v>32</v>
      </c>
      <c r="E73" s="1" t="s">
        <v>17</v>
      </c>
      <c r="F73" s="1">
        <v>49</v>
      </c>
      <c r="G73" s="1" t="s">
        <v>18</v>
      </c>
      <c r="H73" s="1" t="s">
        <v>26</v>
      </c>
      <c r="I73" s="1" t="s">
        <v>54</v>
      </c>
      <c r="J73" s="19">
        <v>-3</v>
      </c>
      <c r="K73" s="1">
        <v>131</v>
      </c>
      <c r="L73" s="1" t="s">
        <v>52</v>
      </c>
      <c r="M73" s="15" t="s">
        <v>88</v>
      </c>
      <c r="N73" s="1">
        <v>40</v>
      </c>
      <c r="O73" s="1">
        <v>0</v>
      </c>
      <c r="P73" s="1">
        <v>100</v>
      </c>
      <c r="Q73" s="1">
        <v>79</v>
      </c>
      <c r="R73" s="1">
        <f>SUM(Table1[[#This Row],[Cogs]],Table1[[#This Row],[Marketing]],Table1[[#This Row],[Other Expenses]])</f>
        <v>183</v>
      </c>
      <c r="S73" s="3">
        <f>Table1[[#This Row],[Sales]]-Table1[[#This Row],[Target Sales]]</f>
        <v>31</v>
      </c>
      <c r="T73" s="3">
        <f>Table1[[#This Row],[Profit]]-Table1[[#This Row],[Target Profit]]</f>
        <v>-3</v>
      </c>
      <c r="U73" s="3">
        <f>Table1[[#This Row],[Cogs]]-Table1[[#This Row],[Target COGS]]</f>
        <v>15</v>
      </c>
      <c r="V73" s="8">
        <f>YEAR(Table1[[#This Row],[Date]])</f>
        <v>2012</v>
      </c>
      <c r="W73" s="8">
        <f>DAY(Table1[[#This Row],[Date]])</f>
        <v>1</v>
      </c>
      <c r="X73" s="8">
        <f>MONTH(Table1[[#This Row],[Date]])</f>
        <v>12</v>
      </c>
      <c r="Y73" s="9">
        <f>(Table1[[#This Row],[Profit]]/Table1[[#This Row],[Sales]])</f>
        <v>-2.2900763358778626E-2</v>
      </c>
    </row>
    <row r="74" spans="1:25" ht="14.25" customHeight="1" x14ac:dyDescent="0.3">
      <c r="A74" s="1">
        <v>720</v>
      </c>
      <c r="B74" s="1">
        <v>51</v>
      </c>
      <c r="C74" s="2">
        <v>41548</v>
      </c>
      <c r="D74" s="1" t="s">
        <v>16</v>
      </c>
      <c r="E74" s="1" t="s">
        <v>17</v>
      </c>
      <c r="F74" s="1">
        <v>46</v>
      </c>
      <c r="G74" s="1" t="s">
        <v>18</v>
      </c>
      <c r="H74" s="1" t="s">
        <v>19</v>
      </c>
      <c r="I74" s="1" t="s">
        <v>20</v>
      </c>
      <c r="J74" s="19">
        <v>-7</v>
      </c>
      <c r="K74" s="1">
        <v>130</v>
      </c>
      <c r="L74" s="1" t="s">
        <v>21</v>
      </c>
      <c r="M74" s="15" t="s">
        <v>88</v>
      </c>
      <c r="N74" s="1">
        <v>30</v>
      </c>
      <c r="O74" s="1">
        <v>30</v>
      </c>
      <c r="P74" s="1">
        <v>90</v>
      </c>
      <c r="Q74" s="1">
        <v>76</v>
      </c>
      <c r="R74" s="1">
        <f>SUM(Table1[[#This Row],[Cogs]],Table1[[#This Row],[Marketing]],Table1[[#This Row],[Other Expenses]])</f>
        <v>173</v>
      </c>
      <c r="S74" s="3">
        <f>Table1[[#This Row],[Sales]]-Table1[[#This Row],[Target Sales]]</f>
        <v>40</v>
      </c>
      <c r="T74" s="3">
        <f>Table1[[#This Row],[Profit]]-Table1[[#This Row],[Target Profit]]</f>
        <v>-37</v>
      </c>
      <c r="U74" s="3">
        <f>Table1[[#This Row],[Cogs]]-Table1[[#This Row],[Target COGS]]</f>
        <v>21</v>
      </c>
      <c r="V74" s="8">
        <f>YEAR(Table1[[#This Row],[Date]])</f>
        <v>2013</v>
      </c>
      <c r="W74" s="8">
        <f>DAY(Table1[[#This Row],[Date]])</f>
        <v>1</v>
      </c>
      <c r="X74" s="8">
        <f>MONTH(Table1[[#This Row],[Date]])</f>
        <v>10</v>
      </c>
      <c r="Y74" s="9">
        <f>(Table1[[#This Row],[Profit]]/Table1[[#This Row],[Sales]])</f>
        <v>-5.3846153846153849E-2</v>
      </c>
    </row>
    <row r="75" spans="1:25" ht="14.25" customHeight="1" x14ac:dyDescent="0.3">
      <c r="A75" s="1">
        <v>970</v>
      </c>
      <c r="B75" s="1">
        <v>52</v>
      </c>
      <c r="C75" s="2">
        <v>41548</v>
      </c>
      <c r="D75" s="1" t="s">
        <v>16</v>
      </c>
      <c r="E75" s="1" t="s">
        <v>17</v>
      </c>
      <c r="F75" s="1">
        <v>17</v>
      </c>
      <c r="G75" s="1" t="s">
        <v>18</v>
      </c>
      <c r="H75" s="1" t="s">
        <v>19</v>
      </c>
      <c r="I75" s="1" t="s">
        <v>22</v>
      </c>
      <c r="J75" s="19">
        <v>39</v>
      </c>
      <c r="K75" s="1">
        <v>131</v>
      </c>
      <c r="L75" s="1" t="s">
        <v>21</v>
      </c>
      <c r="M75" s="15" t="s">
        <v>88</v>
      </c>
      <c r="N75" s="1">
        <v>30</v>
      </c>
      <c r="O75" s="1">
        <v>50</v>
      </c>
      <c r="P75" s="1">
        <v>90</v>
      </c>
      <c r="Q75" s="1">
        <v>45</v>
      </c>
      <c r="R75" s="1">
        <f>SUM(Table1[[#This Row],[Cogs]],Table1[[#This Row],[Marketing]],Table1[[#This Row],[Other Expenses]])</f>
        <v>114</v>
      </c>
      <c r="S75" s="3">
        <f>Table1[[#This Row],[Sales]]-Table1[[#This Row],[Target Sales]]</f>
        <v>41</v>
      </c>
      <c r="T75" s="3">
        <f>Table1[[#This Row],[Profit]]-Table1[[#This Row],[Target Profit]]</f>
        <v>-11</v>
      </c>
      <c r="U75" s="3">
        <f>Table1[[#This Row],[Cogs]]-Table1[[#This Row],[Target COGS]]</f>
        <v>22</v>
      </c>
      <c r="V75" s="8">
        <f>YEAR(Table1[[#This Row],[Date]])</f>
        <v>2013</v>
      </c>
      <c r="W75" s="8">
        <f>DAY(Table1[[#This Row],[Date]])</f>
        <v>1</v>
      </c>
      <c r="X75" s="8">
        <f>MONTH(Table1[[#This Row],[Date]])</f>
        <v>10</v>
      </c>
      <c r="Y75" s="9">
        <f>(Table1[[#This Row],[Profit]]/Table1[[#This Row],[Sales]])</f>
        <v>0.29770992366412213</v>
      </c>
    </row>
    <row r="76" spans="1:25" ht="14.25" customHeight="1" x14ac:dyDescent="0.3">
      <c r="A76" s="1">
        <v>430</v>
      </c>
      <c r="B76" s="1">
        <v>43</v>
      </c>
      <c r="C76" s="2">
        <v>41548</v>
      </c>
      <c r="D76" s="1" t="s">
        <v>16</v>
      </c>
      <c r="E76" s="1" t="s">
        <v>23</v>
      </c>
      <c r="F76" s="1">
        <v>13</v>
      </c>
      <c r="G76" s="1" t="s">
        <v>18</v>
      </c>
      <c r="H76" s="1" t="s">
        <v>19</v>
      </c>
      <c r="I76" s="1" t="s">
        <v>20</v>
      </c>
      <c r="J76" s="19">
        <v>42</v>
      </c>
      <c r="K76" s="1">
        <v>114</v>
      </c>
      <c r="L76" s="1" t="s">
        <v>24</v>
      </c>
      <c r="M76" s="15" t="s">
        <v>88</v>
      </c>
      <c r="N76" s="1">
        <v>30</v>
      </c>
      <c r="O76" s="1">
        <v>50</v>
      </c>
      <c r="P76" s="1">
        <v>90</v>
      </c>
      <c r="Q76" s="1">
        <v>36</v>
      </c>
      <c r="R76" s="1">
        <f>SUM(Table1[[#This Row],[Cogs]],Table1[[#This Row],[Marketing]],Table1[[#This Row],[Other Expenses]])</f>
        <v>92</v>
      </c>
      <c r="S76" s="3">
        <f>Table1[[#This Row],[Sales]]-Table1[[#This Row],[Target Sales]]</f>
        <v>24</v>
      </c>
      <c r="T76" s="3">
        <f>Table1[[#This Row],[Profit]]-Table1[[#This Row],[Target Profit]]</f>
        <v>-8</v>
      </c>
      <c r="U76" s="3">
        <f>Table1[[#This Row],[Cogs]]-Table1[[#This Row],[Target COGS]]</f>
        <v>13</v>
      </c>
      <c r="V76" s="8">
        <f>YEAR(Table1[[#This Row],[Date]])</f>
        <v>2013</v>
      </c>
      <c r="W76" s="8">
        <f>DAY(Table1[[#This Row],[Date]])</f>
        <v>1</v>
      </c>
      <c r="X76" s="8">
        <f>MONTH(Table1[[#This Row],[Date]])</f>
        <v>10</v>
      </c>
      <c r="Y76" s="9">
        <f>(Table1[[#This Row],[Profit]]/Table1[[#This Row],[Sales]])</f>
        <v>0.36842105263157893</v>
      </c>
    </row>
    <row r="77" spans="1:25" ht="14.25" customHeight="1" x14ac:dyDescent="0.3">
      <c r="A77" s="1">
        <v>561</v>
      </c>
      <c r="B77" s="1">
        <v>38</v>
      </c>
      <c r="C77" s="2">
        <v>41548</v>
      </c>
      <c r="D77" s="1" t="s">
        <v>16</v>
      </c>
      <c r="E77" s="1" t="s">
        <v>25</v>
      </c>
      <c r="F77" s="1">
        <v>10</v>
      </c>
      <c r="G77" s="1" t="s">
        <v>18</v>
      </c>
      <c r="H77" s="1" t="s">
        <v>26</v>
      </c>
      <c r="I77" s="1" t="s">
        <v>27</v>
      </c>
      <c r="J77" s="19">
        <v>52</v>
      </c>
      <c r="K77" s="1">
        <v>100</v>
      </c>
      <c r="L77" s="1" t="s">
        <v>28</v>
      </c>
      <c r="M77" s="15" t="s">
        <v>88</v>
      </c>
      <c r="N77" s="1">
        <v>40</v>
      </c>
      <c r="O77" s="1">
        <v>50</v>
      </c>
      <c r="P77" s="1">
        <v>100</v>
      </c>
      <c r="Q77" s="1">
        <v>21</v>
      </c>
      <c r="R77" s="1">
        <f>SUM(Table1[[#This Row],[Cogs]],Table1[[#This Row],[Marketing]],Table1[[#This Row],[Other Expenses]])</f>
        <v>69</v>
      </c>
      <c r="S77" s="3">
        <f>Table1[[#This Row],[Sales]]-Table1[[#This Row],[Target Sales]]</f>
        <v>0</v>
      </c>
      <c r="T77" s="3">
        <f>Table1[[#This Row],[Profit]]-Table1[[#This Row],[Target Profit]]</f>
        <v>2</v>
      </c>
      <c r="U77" s="3">
        <f>Table1[[#This Row],[Cogs]]-Table1[[#This Row],[Target COGS]]</f>
        <v>-2</v>
      </c>
      <c r="V77" s="8">
        <f>YEAR(Table1[[#This Row],[Date]])</f>
        <v>2013</v>
      </c>
      <c r="W77" s="8">
        <f>DAY(Table1[[#This Row],[Date]])</f>
        <v>1</v>
      </c>
      <c r="X77" s="8">
        <f>MONTH(Table1[[#This Row],[Date]])</f>
        <v>10</v>
      </c>
      <c r="Y77" s="9">
        <f>(Table1[[#This Row],[Profit]]/Table1[[#This Row],[Sales]])</f>
        <v>0.52</v>
      </c>
    </row>
    <row r="78" spans="1:25" ht="14.25" customHeight="1" x14ac:dyDescent="0.3">
      <c r="A78" s="1">
        <v>510</v>
      </c>
      <c r="B78" s="1">
        <v>72</v>
      </c>
      <c r="C78" s="2">
        <v>41548</v>
      </c>
      <c r="D78" s="1" t="s">
        <v>16</v>
      </c>
      <c r="E78" s="1" t="s">
        <v>29</v>
      </c>
      <c r="F78" s="1">
        <v>23</v>
      </c>
      <c r="G78" s="1" t="s">
        <v>18</v>
      </c>
      <c r="H78" s="1" t="s">
        <v>26</v>
      </c>
      <c r="I78" s="1" t="s">
        <v>30</v>
      </c>
      <c r="J78" s="19">
        <v>83</v>
      </c>
      <c r="K78" s="1">
        <v>194</v>
      </c>
      <c r="L78" s="1" t="s">
        <v>31</v>
      </c>
      <c r="M78" s="15" t="s">
        <v>88</v>
      </c>
      <c r="N78" s="1">
        <v>20</v>
      </c>
      <c r="O78" s="1">
        <v>50</v>
      </c>
      <c r="P78" s="1">
        <v>80</v>
      </c>
      <c r="Q78" s="1">
        <v>54</v>
      </c>
      <c r="R78" s="1">
        <f>SUM(Table1[[#This Row],[Cogs]],Table1[[#This Row],[Marketing]],Table1[[#This Row],[Other Expenses]])</f>
        <v>149</v>
      </c>
      <c r="S78" s="3">
        <f>Table1[[#This Row],[Sales]]-Table1[[#This Row],[Target Sales]]</f>
        <v>114</v>
      </c>
      <c r="T78" s="3">
        <f>Table1[[#This Row],[Profit]]-Table1[[#This Row],[Target Profit]]</f>
        <v>33</v>
      </c>
      <c r="U78" s="3">
        <f>Table1[[#This Row],[Cogs]]-Table1[[#This Row],[Target COGS]]</f>
        <v>52</v>
      </c>
      <c r="V78" s="8">
        <f>YEAR(Table1[[#This Row],[Date]])</f>
        <v>2013</v>
      </c>
      <c r="W78" s="8">
        <f>DAY(Table1[[#This Row],[Date]])</f>
        <v>1</v>
      </c>
      <c r="X78" s="8">
        <f>MONTH(Table1[[#This Row],[Date]])</f>
        <v>10</v>
      </c>
      <c r="Y78" s="9">
        <f>(Table1[[#This Row],[Profit]]/Table1[[#This Row],[Sales]])</f>
        <v>0.42783505154639173</v>
      </c>
    </row>
    <row r="79" spans="1:25" ht="14.25" customHeight="1" x14ac:dyDescent="0.3">
      <c r="A79" s="1">
        <v>563</v>
      </c>
      <c r="B79" s="1">
        <v>0</v>
      </c>
      <c r="C79" s="2">
        <v>41548</v>
      </c>
      <c r="D79" s="1" t="s">
        <v>32</v>
      </c>
      <c r="E79" s="1" t="s">
        <v>17</v>
      </c>
      <c r="F79" s="1">
        <v>0</v>
      </c>
      <c r="G79" s="1" t="s">
        <v>33</v>
      </c>
      <c r="H79" s="1" t="s">
        <v>34</v>
      </c>
      <c r="I79" s="1" t="s">
        <v>35</v>
      </c>
      <c r="J79" s="19">
        <v>46</v>
      </c>
      <c r="K79" s="1">
        <v>46</v>
      </c>
      <c r="L79" s="1" t="s">
        <v>36</v>
      </c>
      <c r="M79" s="15" t="s">
        <v>88</v>
      </c>
      <c r="N79" s="1">
        <v>0</v>
      </c>
      <c r="O79" s="1">
        <v>60</v>
      </c>
      <c r="P79" s="1">
        <v>60</v>
      </c>
      <c r="Q79" s="1">
        <v>12</v>
      </c>
      <c r="R79" s="1">
        <f>SUM(Table1[[#This Row],[Cogs]],Table1[[#This Row],[Marketing]],Table1[[#This Row],[Other Expenses]])</f>
        <v>12</v>
      </c>
      <c r="S79" s="3">
        <f>Table1[[#This Row],[Sales]]-Table1[[#This Row],[Target Sales]]</f>
        <v>-14</v>
      </c>
      <c r="T79" s="3">
        <f>Table1[[#This Row],[Profit]]-Table1[[#This Row],[Target Profit]]</f>
        <v>-14</v>
      </c>
      <c r="U79" s="3">
        <f>Table1[[#This Row],[Cogs]]-Table1[[#This Row],[Target COGS]]</f>
        <v>0</v>
      </c>
      <c r="V79" s="8">
        <f>YEAR(Table1[[#This Row],[Date]])</f>
        <v>2013</v>
      </c>
      <c r="W79" s="8">
        <f>DAY(Table1[[#This Row],[Date]])</f>
        <v>1</v>
      </c>
      <c r="X79" s="8">
        <f>MONTH(Table1[[#This Row],[Date]])</f>
        <v>10</v>
      </c>
      <c r="Y79" s="9">
        <f>(Table1[[#This Row],[Profit]]/Table1[[#This Row],[Sales]])</f>
        <v>1</v>
      </c>
    </row>
    <row r="80" spans="1:25" ht="14.25" customHeight="1" x14ac:dyDescent="0.3">
      <c r="A80" s="1">
        <v>203</v>
      </c>
      <c r="B80" s="1">
        <v>47</v>
      </c>
      <c r="C80" s="2">
        <v>41548</v>
      </c>
      <c r="D80" s="1" t="s">
        <v>32</v>
      </c>
      <c r="E80" s="1" t="s">
        <v>25</v>
      </c>
      <c r="F80" s="1">
        <v>15</v>
      </c>
      <c r="G80" s="1" t="s">
        <v>33</v>
      </c>
      <c r="H80" s="1" t="s">
        <v>34</v>
      </c>
      <c r="I80" s="1" t="s">
        <v>35</v>
      </c>
      <c r="J80" s="19">
        <v>31</v>
      </c>
      <c r="K80" s="1">
        <v>118</v>
      </c>
      <c r="L80" s="1" t="s">
        <v>37</v>
      </c>
      <c r="M80" s="15" t="s">
        <v>88</v>
      </c>
      <c r="N80" s="1">
        <v>30</v>
      </c>
      <c r="O80" s="1">
        <v>50</v>
      </c>
      <c r="P80" s="1">
        <v>90</v>
      </c>
      <c r="Q80" s="1">
        <v>43</v>
      </c>
      <c r="R80" s="1">
        <f>SUM(Table1[[#This Row],[Cogs]],Table1[[#This Row],[Marketing]],Table1[[#This Row],[Other Expenses]])</f>
        <v>105</v>
      </c>
      <c r="S80" s="3">
        <f>Table1[[#This Row],[Sales]]-Table1[[#This Row],[Target Sales]]</f>
        <v>28</v>
      </c>
      <c r="T80" s="3">
        <f>Table1[[#This Row],[Profit]]-Table1[[#This Row],[Target Profit]]</f>
        <v>-19</v>
      </c>
      <c r="U80" s="3">
        <f>Table1[[#This Row],[Cogs]]-Table1[[#This Row],[Target COGS]]</f>
        <v>17</v>
      </c>
      <c r="V80" s="8">
        <f>YEAR(Table1[[#This Row],[Date]])</f>
        <v>2013</v>
      </c>
      <c r="W80" s="8">
        <f>DAY(Table1[[#This Row],[Date]])</f>
        <v>1</v>
      </c>
      <c r="X80" s="8">
        <f>MONTH(Table1[[#This Row],[Date]])</f>
        <v>10</v>
      </c>
      <c r="Y80" s="9">
        <f>(Table1[[#This Row],[Profit]]/Table1[[#This Row],[Sales]])</f>
        <v>0.26271186440677968</v>
      </c>
    </row>
    <row r="81" spans="1:25" ht="14.25" customHeight="1" x14ac:dyDescent="0.3">
      <c r="A81" s="1">
        <v>405</v>
      </c>
      <c r="B81" s="1">
        <v>27</v>
      </c>
      <c r="C81" s="2">
        <v>41548</v>
      </c>
      <c r="D81" s="1" t="s">
        <v>32</v>
      </c>
      <c r="E81" s="1" t="s">
        <v>23</v>
      </c>
      <c r="F81" s="1">
        <v>7</v>
      </c>
      <c r="G81" s="1" t="s">
        <v>33</v>
      </c>
      <c r="H81" s="1" t="s">
        <v>38</v>
      </c>
      <c r="I81" s="1" t="s">
        <v>39</v>
      </c>
      <c r="J81" s="19">
        <v>31</v>
      </c>
      <c r="K81" s="1">
        <v>70</v>
      </c>
      <c r="L81" s="1" t="s">
        <v>40</v>
      </c>
      <c r="M81" s="15" t="s">
        <v>88</v>
      </c>
      <c r="N81" s="1">
        <v>30</v>
      </c>
      <c r="O81" s="1">
        <v>60</v>
      </c>
      <c r="P81" s="1">
        <v>90</v>
      </c>
      <c r="Q81" s="1">
        <v>18</v>
      </c>
      <c r="R81" s="1">
        <f>SUM(Table1[[#This Row],[Cogs]],Table1[[#This Row],[Marketing]],Table1[[#This Row],[Other Expenses]])</f>
        <v>52</v>
      </c>
      <c r="S81" s="3">
        <f>Table1[[#This Row],[Sales]]-Table1[[#This Row],[Target Sales]]</f>
        <v>-20</v>
      </c>
      <c r="T81" s="3">
        <f>Table1[[#This Row],[Profit]]-Table1[[#This Row],[Target Profit]]</f>
        <v>-29</v>
      </c>
      <c r="U81" s="3">
        <f>Table1[[#This Row],[Cogs]]-Table1[[#This Row],[Target COGS]]</f>
        <v>-3</v>
      </c>
      <c r="V81" s="8">
        <f>YEAR(Table1[[#This Row],[Date]])</f>
        <v>2013</v>
      </c>
      <c r="W81" s="8">
        <f>DAY(Table1[[#This Row],[Date]])</f>
        <v>1</v>
      </c>
      <c r="X81" s="8">
        <f>MONTH(Table1[[#This Row],[Date]])</f>
        <v>10</v>
      </c>
      <c r="Y81" s="9">
        <f>(Table1[[#This Row],[Profit]]/Table1[[#This Row],[Sales]])</f>
        <v>0.44285714285714284</v>
      </c>
    </row>
    <row r="82" spans="1:25" ht="14.25" customHeight="1" x14ac:dyDescent="0.3">
      <c r="A82" s="1">
        <v>775</v>
      </c>
      <c r="B82" s="1">
        <v>31</v>
      </c>
      <c r="C82" s="2">
        <v>41548</v>
      </c>
      <c r="D82" s="1" t="s">
        <v>32</v>
      </c>
      <c r="E82" s="1" t="s">
        <v>29</v>
      </c>
      <c r="F82" s="1">
        <v>9</v>
      </c>
      <c r="G82" s="1" t="s">
        <v>33</v>
      </c>
      <c r="H82" s="1" t="s">
        <v>38</v>
      </c>
      <c r="I82" s="1" t="s">
        <v>39</v>
      </c>
      <c r="J82" s="19">
        <v>10</v>
      </c>
      <c r="K82" s="1">
        <v>72</v>
      </c>
      <c r="L82" s="1" t="s">
        <v>41</v>
      </c>
      <c r="M82" s="15" t="s">
        <v>88</v>
      </c>
      <c r="N82" s="1">
        <v>30</v>
      </c>
      <c r="O82" s="1">
        <v>50</v>
      </c>
      <c r="P82" s="1">
        <v>90</v>
      </c>
      <c r="Q82" s="1">
        <v>30</v>
      </c>
      <c r="R82" s="1">
        <f>SUM(Table1[[#This Row],[Cogs]],Table1[[#This Row],[Marketing]],Table1[[#This Row],[Other Expenses]])</f>
        <v>70</v>
      </c>
      <c r="S82" s="3">
        <f>Table1[[#This Row],[Sales]]-Table1[[#This Row],[Target Sales]]</f>
        <v>-18</v>
      </c>
      <c r="T82" s="3">
        <f>Table1[[#This Row],[Profit]]-Table1[[#This Row],[Target Profit]]</f>
        <v>-40</v>
      </c>
      <c r="U82" s="3">
        <f>Table1[[#This Row],[Cogs]]-Table1[[#This Row],[Target COGS]]</f>
        <v>1</v>
      </c>
      <c r="V82" s="8">
        <f>YEAR(Table1[[#This Row],[Date]])</f>
        <v>2013</v>
      </c>
      <c r="W82" s="8">
        <f>DAY(Table1[[#This Row],[Date]])</f>
        <v>1</v>
      </c>
      <c r="X82" s="8">
        <f>MONTH(Table1[[#This Row],[Date]])</f>
        <v>10</v>
      </c>
      <c r="Y82" s="9">
        <f>(Table1[[#This Row],[Profit]]/Table1[[#This Row],[Sales]])</f>
        <v>0.1388888888888889</v>
      </c>
    </row>
    <row r="83" spans="1:25" ht="14.25" customHeight="1" x14ac:dyDescent="0.3">
      <c r="A83" s="1">
        <v>435</v>
      </c>
      <c r="B83" s="1">
        <v>40</v>
      </c>
      <c r="C83" s="2">
        <v>41548</v>
      </c>
      <c r="D83" s="1" t="s">
        <v>32</v>
      </c>
      <c r="E83" s="1" t="s">
        <v>29</v>
      </c>
      <c r="F83" s="1">
        <v>11</v>
      </c>
      <c r="G83" s="1" t="s">
        <v>33</v>
      </c>
      <c r="H83" s="1" t="s">
        <v>34</v>
      </c>
      <c r="I83" s="1" t="s">
        <v>35</v>
      </c>
      <c r="J83" s="19">
        <v>55</v>
      </c>
      <c r="K83" s="1">
        <v>106</v>
      </c>
      <c r="L83" s="1" t="s">
        <v>42</v>
      </c>
      <c r="M83" s="15" t="s">
        <v>88</v>
      </c>
      <c r="N83" s="1">
        <v>20</v>
      </c>
      <c r="O83" s="1">
        <v>60</v>
      </c>
      <c r="P83" s="1">
        <v>80</v>
      </c>
      <c r="Q83" s="1">
        <v>22</v>
      </c>
      <c r="R83" s="1">
        <f>SUM(Table1[[#This Row],[Cogs]],Table1[[#This Row],[Marketing]],Table1[[#This Row],[Other Expenses]])</f>
        <v>73</v>
      </c>
      <c r="S83" s="3">
        <f>Table1[[#This Row],[Sales]]-Table1[[#This Row],[Target Sales]]</f>
        <v>26</v>
      </c>
      <c r="T83" s="3">
        <f>Table1[[#This Row],[Profit]]-Table1[[#This Row],[Target Profit]]</f>
        <v>-5</v>
      </c>
      <c r="U83" s="3">
        <f>Table1[[#This Row],[Cogs]]-Table1[[#This Row],[Target COGS]]</f>
        <v>20</v>
      </c>
      <c r="V83" s="8">
        <f>YEAR(Table1[[#This Row],[Date]])</f>
        <v>2013</v>
      </c>
      <c r="W83" s="8">
        <f>DAY(Table1[[#This Row],[Date]])</f>
        <v>1</v>
      </c>
      <c r="X83" s="8">
        <f>MONTH(Table1[[#This Row],[Date]])</f>
        <v>10</v>
      </c>
      <c r="Y83" s="9">
        <f>(Table1[[#This Row],[Profit]]/Table1[[#This Row],[Sales]])</f>
        <v>0.51886792452830188</v>
      </c>
    </row>
    <row r="84" spans="1:25" ht="14.25" customHeight="1" x14ac:dyDescent="0.3">
      <c r="A84" s="1">
        <v>603</v>
      </c>
      <c r="B84" s="1">
        <v>49</v>
      </c>
      <c r="C84" s="2">
        <v>41548</v>
      </c>
      <c r="D84" s="1" t="s">
        <v>32</v>
      </c>
      <c r="E84" s="1" t="s">
        <v>25</v>
      </c>
      <c r="F84" s="1">
        <v>15</v>
      </c>
      <c r="G84" s="1" t="s">
        <v>33</v>
      </c>
      <c r="H84" s="1" t="s">
        <v>38</v>
      </c>
      <c r="I84" s="1" t="s">
        <v>43</v>
      </c>
      <c r="J84" s="19">
        <v>49</v>
      </c>
      <c r="K84" s="1">
        <v>128</v>
      </c>
      <c r="L84" s="1" t="s">
        <v>44</v>
      </c>
      <c r="M84" s="15" t="s">
        <v>88</v>
      </c>
      <c r="N84" s="1">
        <v>30</v>
      </c>
      <c r="O84" s="1">
        <v>60</v>
      </c>
      <c r="P84" s="1">
        <v>90</v>
      </c>
      <c r="Q84" s="1">
        <v>38</v>
      </c>
      <c r="R84" s="1">
        <f>SUM(Table1[[#This Row],[Cogs]],Table1[[#This Row],[Marketing]],Table1[[#This Row],[Other Expenses]])</f>
        <v>102</v>
      </c>
      <c r="S84" s="3">
        <f>Table1[[#This Row],[Sales]]-Table1[[#This Row],[Target Sales]]</f>
        <v>38</v>
      </c>
      <c r="T84" s="3">
        <f>Table1[[#This Row],[Profit]]-Table1[[#This Row],[Target Profit]]</f>
        <v>-11</v>
      </c>
      <c r="U84" s="3">
        <f>Table1[[#This Row],[Cogs]]-Table1[[#This Row],[Target COGS]]</f>
        <v>19</v>
      </c>
      <c r="V84" s="8">
        <f>YEAR(Table1[[#This Row],[Date]])</f>
        <v>2013</v>
      </c>
      <c r="W84" s="8">
        <f>DAY(Table1[[#This Row],[Date]])</f>
        <v>1</v>
      </c>
      <c r="X84" s="8">
        <f>MONTH(Table1[[#This Row],[Date]])</f>
        <v>10</v>
      </c>
      <c r="Y84" s="9">
        <f>(Table1[[#This Row],[Profit]]/Table1[[#This Row],[Sales]])</f>
        <v>0.3828125</v>
      </c>
    </row>
    <row r="85" spans="1:25" ht="14.25" customHeight="1" x14ac:dyDescent="0.3">
      <c r="A85" s="1">
        <v>603</v>
      </c>
      <c r="B85" s="1">
        <v>45</v>
      </c>
      <c r="C85" s="2">
        <v>41548</v>
      </c>
      <c r="D85" s="1" t="s">
        <v>32</v>
      </c>
      <c r="E85" s="1" t="s">
        <v>25</v>
      </c>
      <c r="F85" s="1">
        <v>14</v>
      </c>
      <c r="G85" s="1" t="s">
        <v>33</v>
      </c>
      <c r="H85" s="1" t="s">
        <v>38</v>
      </c>
      <c r="I85" s="1" t="s">
        <v>45</v>
      </c>
      <c r="J85" s="19">
        <v>36</v>
      </c>
      <c r="K85" s="1">
        <v>121</v>
      </c>
      <c r="L85" s="1" t="s">
        <v>44</v>
      </c>
      <c r="M85" s="15" t="s">
        <v>88</v>
      </c>
      <c r="N85" s="1">
        <v>30</v>
      </c>
      <c r="O85" s="1">
        <v>50</v>
      </c>
      <c r="P85" s="1">
        <v>90</v>
      </c>
      <c r="Q85" s="1">
        <v>45</v>
      </c>
      <c r="R85" s="1">
        <f>SUM(Table1[[#This Row],[Cogs]],Table1[[#This Row],[Marketing]],Table1[[#This Row],[Other Expenses]])</f>
        <v>104</v>
      </c>
      <c r="S85" s="3">
        <f>Table1[[#This Row],[Sales]]-Table1[[#This Row],[Target Sales]]</f>
        <v>31</v>
      </c>
      <c r="T85" s="3">
        <f>Table1[[#This Row],[Profit]]-Table1[[#This Row],[Target Profit]]</f>
        <v>-14</v>
      </c>
      <c r="U85" s="3">
        <f>Table1[[#This Row],[Cogs]]-Table1[[#This Row],[Target COGS]]</f>
        <v>15</v>
      </c>
      <c r="V85" s="8">
        <f>YEAR(Table1[[#This Row],[Date]])</f>
        <v>2013</v>
      </c>
      <c r="W85" s="8">
        <f>DAY(Table1[[#This Row],[Date]])</f>
        <v>1</v>
      </c>
      <c r="X85" s="8">
        <f>MONTH(Table1[[#This Row],[Date]])</f>
        <v>10</v>
      </c>
      <c r="Y85" s="9">
        <f>(Table1[[#This Row],[Profit]]/Table1[[#This Row],[Sales]])</f>
        <v>0.2975206611570248</v>
      </c>
    </row>
    <row r="86" spans="1:25" ht="14.25" customHeight="1" x14ac:dyDescent="0.3">
      <c r="A86" s="1">
        <v>603</v>
      </c>
      <c r="B86" s="1">
        <v>45</v>
      </c>
      <c r="C86" s="2">
        <v>41548</v>
      </c>
      <c r="D86" s="1" t="s">
        <v>32</v>
      </c>
      <c r="E86" s="1" t="s">
        <v>25</v>
      </c>
      <c r="F86" s="1">
        <v>41</v>
      </c>
      <c r="G86" s="1" t="s">
        <v>33</v>
      </c>
      <c r="H86" s="1" t="s">
        <v>34</v>
      </c>
      <c r="I86" s="1" t="s">
        <v>46</v>
      </c>
      <c r="J86" s="19">
        <v>-10</v>
      </c>
      <c r="K86" s="1">
        <v>116</v>
      </c>
      <c r="L86" s="1" t="s">
        <v>44</v>
      </c>
      <c r="M86" s="15" t="s">
        <v>88</v>
      </c>
      <c r="N86" s="1">
        <v>30</v>
      </c>
      <c r="O86" s="1">
        <v>30</v>
      </c>
      <c r="P86" s="1">
        <v>90</v>
      </c>
      <c r="Q86" s="1">
        <v>71</v>
      </c>
      <c r="R86" s="1">
        <f>SUM(Table1[[#This Row],[Cogs]],Table1[[#This Row],[Marketing]],Table1[[#This Row],[Other Expenses]])</f>
        <v>157</v>
      </c>
      <c r="S86" s="3">
        <f>Table1[[#This Row],[Sales]]-Table1[[#This Row],[Target Sales]]</f>
        <v>26</v>
      </c>
      <c r="T86" s="3">
        <f>Table1[[#This Row],[Profit]]-Table1[[#This Row],[Target Profit]]</f>
        <v>-40</v>
      </c>
      <c r="U86" s="3">
        <f>Table1[[#This Row],[Cogs]]-Table1[[#This Row],[Target COGS]]</f>
        <v>15</v>
      </c>
      <c r="V86" s="8">
        <f>YEAR(Table1[[#This Row],[Date]])</f>
        <v>2013</v>
      </c>
      <c r="W86" s="8">
        <f>DAY(Table1[[#This Row],[Date]])</f>
        <v>1</v>
      </c>
      <c r="X86" s="8">
        <f>MONTH(Table1[[#This Row],[Date]])</f>
        <v>10</v>
      </c>
      <c r="Y86" s="9">
        <f>(Table1[[#This Row],[Profit]]/Table1[[#This Row],[Sales]])</f>
        <v>-8.6206896551724144E-2</v>
      </c>
    </row>
    <row r="87" spans="1:25" ht="14.25" customHeight="1" x14ac:dyDescent="0.3">
      <c r="A87" s="1">
        <v>504</v>
      </c>
      <c r="B87" s="1">
        <v>60</v>
      </c>
      <c r="C87" s="2">
        <v>41548</v>
      </c>
      <c r="D87" s="1" t="s">
        <v>32</v>
      </c>
      <c r="E87" s="1" t="s">
        <v>23</v>
      </c>
      <c r="F87" s="1">
        <v>54</v>
      </c>
      <c r="G87" s="1" t="s">
        <v>33</v>
      </c>
      <c r="H87" s="1" t="s">
        <v>34</v>
      </c>
      <c r="I87" s="1" t="s">
        <v>47</v>
      </c>
      <c r="J87" s="19">
        <v>1</v>
      </c>
      <c r="K87" s="1">
        <v>153</v>
      </c>
      <c r="L87" s="1" t="s">
        <v>48</v>
      </c>
      <c r="M87" s="15" t="s">
        <v>88</v>
      </c>
      <c r="N87" s="1">
        <v>30</v>
      </c>
      <c r="O87" s="1">
        <v>10</v>
      </c>
      <c r="P87" s="1">
        <v>90</v>
      </c>
      <c r="Q87" s="1">
        <v>83</v>
      </c>
      <c r="R87" s="1">
        <f>SUM(Table1[[#This Row],[Cogs]],Table1[[#This Row],[Marketing]],Table1[[#This Row],[Other Expenses]])</f>
        <v>197</v>
      </c>
      <c r="S87" s="3">
        <f>Table1[[#This Row],[Sales]]-Table1[[#This Row],[Target Sales]]</f>
        <v>63</v>
      </c>
      <c r="T87" s="3">
        <f>Table1[[#This Row],[Profit]]-Table1[[#This Row],[Target Profit]]</f>
        <v>-9</v>
      </c>
      <c r="U87" s="3">
        <f>Table1[[#This Row],[Cogs]]-Table1[[#This Row],[Target COGS]]</f>
        <v>30</v>
      </c>
      <c r="V87" s="8">
        <f>YEAR(Table1[[#This Row],[Date]])</f>
        <v>2013</v>
      </c>
      <c r="W87" s="8">
        <f>DAY(Table1[[#This Row],[Date]])</f>
        <v>1</v>
      </c>
      <c r="X87" s="8">
        <f>MONTH(Table1[[#This Row],[Date]])</f>
        <v>10</v>
      </c>
      <c r="Y87" s="9">
        <f>(Table1[[#This Row],[Profit]]/Table1[[#This Row],[Sales]])</f>
        <v>6.5359477124183009E-3</v>
      </c>
    </row>
    <row r="88" spans="1:25" ht="14.25" customHeight="1" x14ac:dyDescent="0.3">
      <c r="A88" s="1">
        <v>702</v>
      </c>
      <c r="B88" s="1">
        <v>34</v>
      </c>
      <c r="C88" s="2">
        <v>41548</v>
      </c>
      <c r="D88" s="1" t="s">
        <v>32</v>
      </c>
      <c r="E88" s="1" t="s">
        <v>29</v>
      </c>
      <c r="F88" s="1">
        <v>12</v>
      </c>
      <c r="G88" s="1" t="s">
        <v>33</v>
      </c>
      <c r="H88" s="1" t="s">
        <v>38</v>
      </c>
      <c r="I88" s="1" t="s">
        <v>45</v>
      </c>
      <c r="J88" s="19">
        <v>-3</v>
      </c>
      <c r="K88" s="1">
        <v>82</v>
      </c>
      <c r="L88" s="1" t="s">
        <v>41</v>
      </c>
      <c r="M88" s="15" t="s">
        <v>88</v>
      </c>
      <c r="N88" s="1">
        <v>40</v>
      </c>
      <c r="O88" s="1">
        <v>30</v>
      </c>
      <c r="P88" s="1">
        <v>100</v>
      </c>
      <c r="Q88" s="1">
        <v>45</v>
      </c>
      <c r="R88" s="1">
        <f>SUM(Table1[[#This Row],[Cogs]],Table1[[#This Row],[Marketing]],Table1[[#This Row],[Other Expenses]])</f>
        <v>91</v>
      </c>
      <c r="S88" s="3">
        <f>Table1[[#This Row],[Sales]]-Table1[[#This Row],[Target Sales]]</f>
        <v>-18</v>
      </c>
      <c r="T88" s="3">
        <f>Table1[[#This Row],[Profit]]-Table1[[#This Row],[Target Profit]]</f>
        <v>-33</v>
      </c>
      <c r="U88" s="3">
        <f>Table1[[#This Row],[Cogs]]-Table1[[#This Row],[Target COGS]]</f>
        <v>-6</v>
      </c>
      <c r="V88" s="8">
        <f>YEAR(Table1[[#This Row],[Date]])</f>
        <v>2013</v>
      </c>
      <c r="W88" s="8">
        <f>DAY(Table1[[#This Row],[Date]])</f>
        <v>1</v>
      </c>
      <c r="X88" s="8">
        <f>MONTH(Table1[[#This Row],[Date]])</f>
        <v>10</v>
      </c>
      <c r="Y88" s="9">
        <f>(Table1[[#This Row],[Profit]]/Table1[[#This Row],[Sales]])</f>
        <v>-3.6585365853658534E-2</v>
      </c>
    </row>
    <row r="89" spans="1:25" ht="14.25" customHeight="1" x14ac:dyDescent="0.3">
      <c r="A89" s="1">
        <v>971</v>
      </c>
      <c r="B89" s="1">
        <v>54</v>
      </c>
      <c r="C89" s="2">
        <v>41548</v>
      </c>
      <c r="D89" s="1" t="s">
        <v>32</v>
      </c>
      <c r="E89" s="1" t="s">
        <v>29</v>
      </c>
      <c r="F89" s="1">
        <v>20</v>
      </c>
      <c r="G89" s="1" t="s">
        <v>33</v>
      </c>
      <c r="H89" s="1" t="s">
        <v>34</v>
      </c>
      <c r="I89" s="1" t="s">
        <v>47</v>
      </c>
      <c r="J89" s="19">
        <v>18</v>
      </c>
      <c r="K89" s="1">
        <v>128</v>
      </c>
      <c r="L89" s="1" t="s">
        <v>49</v>
      </c>
      <c r="M89" s="15" t="s">
        <v>88</v>
      </c>
      <c r="N89" s="1">
        <v>40</v>
      </c>
      <c r="O89" s="1">
        <v>40</v>
      </c>
      <c r="P89" s="1">
        <v>100</v>
      </c>
      <c r="Q89" s="1">
        <v>54</v>
      </c>
      <c r="R89" s="1">
        <f>SUM(Table1[[#This Row],[Cogs]],Table1[[#This Row],[Marketing]],Table1[[#This Row],[Other Expenses]])</f>
        <v>128</v>
      </c>
      <c r="S89" s="3">
        <f>Table1[[#This Row],[Sales]]-Table1[[#This Row],[Target Sales]]</f>
        <v>28</v>
      </c>
      <c r="T89" s="3">
        <f>Table1[[#This Row],[Profit]]-Table1[[#This Row],[Target Profit]]</f>
        <v>-22</v>
      </c>
      <c r="U89" s="3">
        <f>Table1[[#This Row],[Cogs]]-Table1[[#This Row],[Target COGS]]</f>
        <v>14</v>
      </c>
      <c r="V89" s="8">
        <f>YEAR(Table1[[#This Row],[Date]])</f>
        <v>2013</v>
      </c>
      <c r="W89" s="8">
        <f>DAY(Table1[[#This Row],[Date]])</f>
        <v>1</v>
      </c>
      <c r="X89" s="8">
        <f>MONTH(Table1[[#This Row],[Date]])</f>
        <v>10</v>
      </c>
      <c r="Y89" s="9">
        <f>(Table1[[#This Row],[Profit]]/Table1[[#This Row],[Sales]])</f>
        <v>0.140625</v>
      </c>
    </row>
    <row r="90" spans="1:25" ht="14.25" customHeight="1" x14ac:dyDescent="0.3">
      <c r="A90" s="1">
        <v>573</v>
      </c>
      <c r="B90" s="1">
        <v>45</v>
      </c>
      <c r="C90" s="2">
        <v>41548</v>
      </c>
      <c r="D90" s="1" t="s">
        <v>32</v>
      </c>
      <c r="E90" s="1" t="s">
        <v>17</v>
      </c>
      <c r="F90" s="1">
        <v>41</v>
      </c>
      <c r="G90" s="1" t="s">
        <v>18</v>
      </c>
      <c r="H90" s="1" t="s">
        <v>19</v>
      </c>
      <c r="I90" s="1" t="s">
        <v>50</v>
      </c>
      <c r="J90" s="19">
        <v>-9</v>
      </c>
      <c r="K90" s="1">
        <v>116</v>
      </c>
      <c r="L90" s="1" t="s">
        <v>51</v>
      </c>
      <c r="M90" s="15" t="s">
        <v>88</v>
      </c>
      <c r="N90" s="1">
        <v>20</v>
      </c>
      <c r="O90" s="1">
        <v>30</v>
      </c>
      <c r="P90" s="1">
        <v>80</v>
      </c>
      <c r="Q90" s="1">
        <v>70</v>
      </c>
      <c r="R90" s="1">
        <f>SUM(Table1[[#This Row],[Cogs]],Table1[[#This Row],[Marketing]],Table1[[#This Row],[Other Expenses]])</f>
        <v>156</v>
      </c>
      <c r="S90" s="3">
        <f>Table1[[#This Row],[Sales]]-Table1[[#This Row],[Target Sales]]</f>
        <v>36</v>
      </c>
      <c r="T90" s="3">
        <f>Table1[[#This Row],[Profit]]-Table1[[#This Row],[Target Profit]]</f>
        <v>-39</v>
      </c>
      <c r="U90" s="3">
        <f>Table1[[#This Row],[Cogs]]-Table1[[#This Row],[Target COGS]]</f>
        <v>25</v>
      </c>
      <c r="V90" s="8">
        <f>YEAR(Table1[[#This Row],[Date]])</f>
        <v>2013</v>
      </c>
      <c r="W90" s="8">
        <f>DAY(Table1[[#This Row],[Date]])</f>
        <v>1</v>
      </c>
      <c r="X90" s="8">
        <f>MONTH(Table1[[#This Row],[Date]])</f>
        <v>10</v>
      </c>
      <c r="Y90" s="9">
        <f>(Table1[[#This Row],[Profit]]/Table1[[#This Row],[Sales]])</f>
        <v>-7.7586206896551727E-2</v>
      </c>
    </row>
    <row r="91" spans="1:25" ht="14.25" customHeight="1" x14ac:dyDescent="0.3">
      <c r="A91" s="1">
        <v>262</v>
      </c>
      <c r="B91" s="1">
        <v>48</v>
      </c>
      <c r="C91" s="2">
        <v>41548</v>
      </c>
      <c r="D91" s="1" t="s">
        <v>32</v>
      </c>
      <c r="E91" s="1" t="s">
        <v>17</v>
      </c>
      <c r="F91" s="1">
        <v>13</v>
      </c>
      <c r="G91" s="1" t="s">
        <v>18</v>
      </c>
      <c r="H91" s="1" t="s">
        <v>19</v>
      </c>
      <c r="I91" s="1" t="s">
        <v>20</v>
      </c>
      <c r="J91" s="19">
        <v>67</v>
      </c>
      <c r="K91" s="1">
        <v>126</v>
      </c>
      <c r="L91" s="1" t="s">
        <v>52</v>
      </c>
      <c r="M91" s="15" t="s">
        <v>88</v>
      </c>
      <c r="N91" s="1">
        <v>30</v>
      </c>
      <c r="O91" s="1">
        <v>60</v>
      </c>
      <c r="P91" s="1">
        <v>90</v>
      </c>
      <c r="Q91" s="1">
        <v>25</v>
      </c>
      <c r="R91" s="1">
        <f>SUM(Table1[[#This Row],[Cogs]],Table1[[#This Row],[Marketing]],Table1[[#This Row],[Other Expenses]])</f>
        <v>86</v>
      </c>
      <c r="S91" s="3">
        <f>Table1[[#This Row],[Sales]]-Table1[[#This Row],[Target Sales]]</f>
        <v>36</v>
      </c>
      <c r="T91" s="3">
        <f>Table1[[#This Row],[Profit]]-Table1[[#This Row],[Target Profit]]</f>
        <v>7</v>
      </c>
      <c r="U91" s="3">
        <f>Table1[[#This Row],[Cogs]]-Table1[[#This Row],[Target COGS]]</f>
        <v>18</v>
      </c>
      <c r="V91" s="8">
        <f>YEAR(Table1[[#This Row],[Date]])</f>
        <v>2013</v>
      </c>
      <c r="W91" s="8">
        <f>DAY(Table1[[#This Row],[Date]])</f>
        <v>1</v>
      </c>
      <c r="X91" s="8">
        <f>MONTH(Table1[[#This Row],[Date]])</f>
        <v>10</v>
      </c>
      <c r="Y91" s="9">
        <f>(Table1[[#This Row],[Profit]]/Table1[[#This Row],[Sales]])</f>
        <v>0.53174603174603174</v>
      </c>
    </row>
    <row r="92" spans="1:25" ht="14.25" customHeight="1" x14ac:dyDescent="0.3">
      <c r="A92" s="1">
        <v>801</v>
      </c>
      <c r="B92" s="1">
        <v>49</v>
      </c>
      <c r="C92" s="2">
        <v>41548</v>
      </c>
      <c r="D92" s="1" t="s">
        <v>32</v>
      </c>
      <c r="E92" s="1" t="s">
        <v>29</v>
      </c>
      <c r="F92" s="1">
        <v>15</v>
      </c>
      <c r="G92" s="1" t="s">
        <v>18</v>
      </c>
      <c r="H92" s="1" t="s">
        <v>19</v>
      </c>
      <c r="I92" s="1" t="s">
        <v>50</v>
      </c>
      <c r="J92" s="19">
        <v>49</v>
      </c>
      <c r="K92" s="1">
        <v>128</v>
      </c>
      <c r="L92" s="1" t="s">
        <v>42</v>
      </c>
      <c r="M92" s="15" t="s">
        <v>88</v>
      </c>
      <c r="N92" s="1">
        <v>30</v>
      </c>
      <c r="O92" s="1">
        <v>60</v>
      </c>
      <c r="P92" s="1">
        <v>90</v>
      </c>
      <c r="Q92" s="1">
        <v>38</v>
      </c>
      <c r="R92" s="1">
        <f>SUM(Table1[[#This Row],[Cogs]],Table1[[#This Row],[Marketing]],Table1[[#This Row],[Other Expenses]])</f>
        <v>102</v>
      </c>
      <c r="S92" s="3">
        <f>Table1[[#This Row],[Sales]]-Table1[[#This Row],[Target Sales]]</f>
        <v>38</v>
      </c>
      <c r="T92" s="3">
        <f>Table1[[#This Row],[Profit]]-Table1[[#This Row],[Target Profit]]</f>
        <v>-11</v>
      </c>
      <c r="U92" s="3">
        <f>Table1[[#This Row],[Cogs]]-Table1[[#This Row],[Target COGS]]</f>
        <v>19</v>
      </c>
      <c r="V92" s="8">
        <f>YEAR(Table1[[#This Row],[Date]])</f>
        <v>2013</v>
      </c>
      <c r="W92" s="8">
        <f>DAY(Table1[[#This Row],[Date]])</f>
        <v>1</v>
      </c>
      <c r="X92" s="8">
        <f>MONTH(Table1[[#This Row],[Date]])</f>
        <v>10</v>
      </c>
      <c r="Y92" s="9">
        <f>(Table1[[#This Row],[Profit]]/Table1[[#This Row],[Sales]])</f>
        <v>0.3828125</v>
      </c>
    </row>
    <row r="93" spans="1:25" ht="14.25" customHeight="1" x14ac:dyDescent="0.3">
      <c r="A93" s="1">
        <v>509</v>
      </c>
      <c r="B93" s="1">
        <v>48</v>
      </c>
      <c r="C93" s="2">
        <v>41548</v>
      </c>
      <c r="D93" s="1" t="s">
        <v>32</v>
      </c>
      <c r="E93" s="1" t="s">
        <v>29</v>
      </c>
      <c r="F93" s="1">
        <v>13</v>
      </c>
      <c r="G93" s="1" t="s">
        <v>18</v>
      </c>
      <c r="H93" s="1" t="s">
        <v>19</v>
      </c>
      <c r="I93" s="1" t="s">
        <v>20</v>
      </c>
      <c r="J93" s="19">
        <v>70</v>
      </c>
      <c r="K93" s="1">
        <v>127</v>
      </c>
      <c r="L93" s="1" t="s">
        <v>53</v>
      </c>
      <c r="M93" s="15" t="s">
        <v>88</v>
      </c>
      <c r="N93" s="1">
        <v>30</v>
      </c>
      <c r="O93" s="1">
        <v>60</v>
      </c>
      <c r="P93" s="1">
        <v>90</v>
      </c>
      <c r="Q93" s="1">
        <v>24</v>
      </c>
      <c r="R93" s="1">
        <f>SUM(Table1[[#This Row],[Cogs]],Table1[[#This Row],[Marketing]],Table1[[#This Row],[Other Expenses]])</f>
        <v>85</v>
      </c>
      <c r="S93" s="3">
        <f>Table1[[#This Row],[Sales]]-Table1[[#This Row],[Target Sales]]</f>
        <v>37</v>
      </c>
      <c r="T93" s="3">
        <f>Table1[[#This Row],[Profit]]-Table1[[#This Row],[Target Profit]]</f>
        <v>10</v>
      </c>
      <c r="U93" s="3">
        <f>Table1[[#This Row],[Cogs]]-Table1[[#This Row],[Target COGS]]</f>
        <v>18</v>
      </c>
      <c r="V93" s="8">
        <f>YEAR(Table1[[#This Row],[Date]])</f>
        <v>2013</v>
      </c>
      <c r="W93" s="8">
        <f>DAY(Table1[[#This Row],[Date]])</f>
        <v>1</v>
      </c>
      <c r="X93" s="8">
        <f>MONTH(Table1[[#This Row],[Date]])</f>
        <v>10</v>
      </c>
      <c r="Y93" s="9">
        <f>(Table1[[#This Row],[Profit]]/Table1[[#This Row],[Sales]])</f>
        <v>0.55118110236220474</v>
      </c>
    </row>
    <row r="94" spans="1:25" ht="14.25" customHeight="1" x14ac:dyDescent="0.3">
      <c r="A94" s="1">
        <v>475</v>
      </c>
      <c r="B94" s="1">
        <v>40</v>
      </c>
      <c r="C94" s="2">
        <v>41548</v>
      </c>
      <c r="D94" s="1" t="s">
        <v>32</v>
      </c>
      <c r="E94" s="1" t="s">
        <v>25</v>
      </c>
      <c r="F94" s="1">
        <v>11</v>
      </c>
      <c r="G94" s="1" t="s">
        <v>18</v>
      </c>
      <c r="H94" s="1" t="s">
        <v>26</v>
      </c>
      <c r="I94" s="1" t="s">
        <v>27</v>
      </c>
      <c r="J94" s="19">
        <v>53</v>
      </c>
      <c r="K94" s="1">
        <v>106</v>
      </c>
      <c r="L94" s="1" t="s">
        <v>37</v>
      </c>
      <c r="M94" s="15" t="s">
        <v>88</v>
      </c>
      <c r="N94" s="1">
        <v>40</v>
      </c>
      <c r="O94" s="1">
        <v>50</v>
      </c>
      <c r="P94" s="1">
        <v>100</v>
      </c>
      <c r="Q94" s="1">
        <v>23</v>
      </c>
      <c r="R94" s="1">
        <f>SUM(Table1[[#This Row],[Cogs]],Table1[[#This Row],[Marketing]],Table1[[#This Row],[Other Expenses]])</f>
        <v>74</v>
      </c>
      <c r="S94" s="3">
        <f>Table1[[#This Row],[Sales]]-Table1[[#This Row],[Target Sales]]</f>
        <v>6</v>
      </c>
      <c r="T94" s="3">
        <f>Table1[[#This Row],[Profit]]-Table1[[#This Row],[Target Profit]]</f>
        <v>3</v>
      </c>
      <c r="U94" s="3">
        <f>Table1[[#This Row],[Cogs]]-Table1[[#This Row],[Target COGS]]</f>
        <v>0</v>
      </c>
      <c r="V94" s="8">
        <f>YEAR(Table1[[#This Row],[Date]])</f>
        <v>2013</v>
      </c>
      <c r="W94" s="8">
        <f>DAY(Table1[[#This Row],[Date]])</f>
        <v>1</v>
      </c>
      <c r="X94" s="8">
        <f>MONTH(Table1[[#This Row],[Date]])</f>
        <v>10</v>
      </c>
      <c r="Y94" s="9">
        <f>(Table1[[#This Row],[Profit]]/Table1[[#This Row],[Sales]])</f>
        <v>0.5</v>
      </c>
    </row>
    <row r="95" spans="1:25" ht="14.25" customHeight="1" x14ac:dyDescent="0.3">
      <c r="A95" s="1">
        <v>503</v>
      </c>
      <c r="B95" s="1">
        <v>82</v>
      </c>
      <c r="C95" s="2">
        <v>41548</v>
      </c>
      <c r="D95" s="1" t="s">
        <v>32</v>
      </c>
      <c r="E95" s="1" t="s">
        <v>29</v>
      </c>
      <c r="F95" s="1">
        <v>27</v>
      </c>
      <c r="G95" s="1" t="s">
        <v>18</v>
      </c>
      <c r="H95" s="1" t="s">
        <v>26</v>
      </c>
      <c r="I95" s="1" t="s">
        <v>54</v>
      </c>
      <c r="J95" s="19">
        <v>95</v>
      </c>
      <c r="K95" s="1">
        <v>218</v>
      </c>
      <c r="L95" s="1" t="s">
        <v>49</v>
      </c>
      <c r="M95" s="15" t="s">
        <v>88</v>
      </c>
      <c r="N95" s="1">
        <v>30</v>
      </c>
      <c r="O95" s="1">
        <v>50</v>
      </c>
      <c r="P95" s="1">
        <v>90</v>
      </c>
      <c r="Q95" s="1">
        <v>59</v>
      </c>
      <c r="R95" s="1">
        <f>SUM(Table1[[#This Row],[Cogs]],Table1[[#This Row],[Marketing]],Table1[[#This Row],[Other Expenses]])</f>
        <v>168</v>
      </c>
      <c r="S95" s="3">
        <f>Table1[[#This Row],[Sales]]-Table1[[#This Row],[Target Sales]]</f>
        <v>128</v>
      </c>
      <c r="T95" s="3">
        <f>Table1[[#This Row],[Profit]]-Table1[[#This Row],[Target Profit]]</f>
        <v>45</v>
      </c>
      <c r="U95" s="3">
        <f>Table1[[#This Row],[Cogs]]-Table1[[#This Row],[Target COGS]]</f>
        <v>52</v>
      </c>
      <c r="V95" s="8">
        <f>YEAR(Table1[[#This Row],[Date]])</f>
        <v>2013</v>
      </c>
      <c r="W95" s="8">
        <f>DAY(Table1[[#This Row],[Date]])</f>
        <v>1</v>
      </c>
      <c r="X95" s="8">
        <f>MONTH(Table1[[#This Row],[Date]])</f>
        <v>10</v>
      </c>
      <c r="Y95" s="9">
        <f>(Table1[[#This Row],[Profit]]/Table1[[#This Row],[Sales]])</f>
        <v>0.43577981651376146</v>
      </c>
    </row>
    <row r="96" spans="1:25" ht="14.25" customHeight="1" x14ac:dyDescent="0.3">
      <c r="A96" s="1">
        <v>541</v>
      </c>
      <c r="B96" s="1">
        <v>91</v>
      </c>
      <c r="C96" s="2">
        <v>41548</v>
      </c>
      <c r="D96" s="1" t="s">
        <v>32</v>
      </c>
      <c r="E96" s="1" t="s">
        <v>29</v>
      </c>
      <c r="F96" s="1">
        <v>28</v>
      </c>
      <c r="G96" s="1" t="s">
        <v>18</v>
      </c>
      <c r="H96" s="1" t="s">
        <v>26</v>
      </c>
      <c r="I96" s="1" t="s">
        <v>30</v>
      </c>
      <c r="J96" s="19">
        <v>113</v>
      </c>
      <c r="K96" s="1">
        <v>232</v>
      </c>
      <c r="L96" s="1" t="s">
        <v>49</v>
      </c>
      <c r="M96" s="15" t="s">
        <v>88</v>
      </c>
      <c r="N96" s="1">
        <v>40</v>
      </c>
      <c r="O96" s="1">
        <v>50</v>
      </c>
      <c r="P96" s="1">
        <v>100</v>
      </c>
      <c r="Q96" s="1">
        <v>51</v>
      </c>
      <c r="R96" s="1">
        <f>SUM(Table1[[#This Row],[Cogs]],Table1[[#This Row],[Marketing]],Table1[[#This Row],[Other Expenses]])</f>
        <v>170</v>
      </c>
      <c r="S96" s="3">
        <f>Table1[[#This Row],[Sales]]-Table1[[#This Row],[Target Sales]]</f>
        <v>132</v>
      </c>
      <c r="T96" s="3">
        <f>Table1[[#This Row],[Profit]]-Table1[[#This Row],[Target Profit]]</f>
        <v>63</v>
      </c>
      <c r="U96" s="3">
        <f>Table1[[#This Row],[Cogs]]-Table1[[#This Row],[Target COGS]]</f>
        <v>51</v>
      </c>
      <c r="V96" s="8">
        <f>YEAR(Table1[[#This Row],[Date]])</f>
        <v>2013</v>
      </c>
      <c r="W96" s="8">
        <f>DAY(Table1[[#This Row],[Date]])</f>
        <v>1</v>
      </c>
      <c r="X96" s="8">
        <f>MONTH(Table1[[#This Row],[Date]])</f>
        <v>10</v>
      </c>
      <c r="Y96" s="9">
        <f>(Table1[[#This Row],[Profit]]/Table1[[#This Row],[Sales]])</f>
        <v>0.48706896551724138</v>
      </c>
    </row>
    <row r="97" spans="1:25" ht="14.25" customHeight="1" x14ac:dyDescent="0.3">
      <c r="A97" s="1">
        <v>936</v>
      </c>
      <c r="B97" s="1">
        <v>40</v>
      </c>
      <c r="C97" s="2">
        <v>41579</v>
      </c>
      <c r="D97" s="1" t="s">
        <v>16</v>
      </c>
      <c r="E97" s="1" t="s">
        <v>23</v>
      </c>
      <c r="F97" s="1">
        <v>13</v>
      </c>
      <c r="G97" s="1" t="s">
        <v>33</v>
      </c>
      <c r="H97" s="1" t="s">
        <v>38</v>
      </c>
      <c r="I97" s="1" t="s">
        <v>39</v>
      </c>
      <c r="J97" s="19">
        <v>39</v>
      </c>
      <c r="K97" s="1">
        <v>98</v>
      </c>
      <c r="L97" s="1" t="s">
        <v>24</v>
      </c>
      <c r="M97" s="15" t="s">
        <v>88</v>
      </c>
      <c r="N97" s="1">
        <v>40</v>
      </c>
      <c r="O97" s="1">
        <v>40</v>
      </c>
      <c r="P97" s="1">
        <v>100</v>
      </c>
      <c r="Q97" s="1">
        <v>26</v>
      </c>
      <c r="R97" s="1">
        <f>SUM(Table1[[#This Row],[Cogs]],Table1[[#This Row],[Marketing]],Table1[[#This Row],[Other Expenses]])</f>
        <v>79</v>
      </c>
      <c r="S97" s="3">
        <f>Table1[[#This Row],[Sales]]-Table1[[#This Row],[Target Sales]]</f>
        <v>-2</v>
      </c>
      <c r="T97" s="3">
        <f>Table1[[#This Row],[Profit]]-Table1[[#This Row],[Target Profit]]</f>
        <v>-1</v>
      </c>
      <c r="U97" s="3">
        <f>Table1[[#This Row],[Cogs]]-Table1[[#This Row],[Target COGS]]</f>
        <v>0</v>
      </c>
      <c r="V97" s="8">
        <f>YEAR(Table1[[#This Row],[Date]])</f>
        <v>2013</v>
      </c>
      <c r="W97" s="8">
        <f>DAY(Table1[[#This Row],[Date]])</f>
        <v>1</v>
      </c>
      <c r="X97" s="8">
        <f>MONTH(Table1[[#This Row],[Date]])</f>
        <v>11</v>
      </c>
      <c r="Y97" s="9">
        <f>(Table1[[#This Row],[Profit]]/Table1[[#This Row],[Sales]])</f>
        <v>0.39795918367346939</v>
      </c>
    </row>
    <row r="98" spans="1:25" ht="14.25" customHeight="1" x14ac:dyDescent="0.3">
      <c r="A98" s="1">
        <v>254</v>
      </c>
      <c r="B98" s="1">
        <v>50</v>
      </c>
      <c r="C98" s="2">
        <v>41579</v>
      </c>
      <c r="D98" s="1" t="s">
        <v>16</v>
      </c>
      <c r="E98" s="1" t="s">
        <v>23</v>
      </c>
      <c r="F98" s="1">
        <v>14</v>
      </c>
      <c r="G98" s="1" t="s">
        <v>33</v>
      </c>
      <c r="H98" s="1" t="s">
        <v>34</v>
      </c>
      <c r="I98" s="1" t="s">
        <v>35</v>
      </c>
      <c r="J98" s="19">
        <v>71</v>
      </c>
      <c r="K98" s="1">
        <v>131</v>
      </c>
      <c r="L98" s="1" t="s">
        <v>24</v>
      </c>
      <c r="M98" s="15" t="s">
        <v>88</v>
      </c>
      <c r="N98" s="1">
        <v>30</v>
      </c>
      <c r="O98" s="1">
        <v>40</v>
      </c>
      <c r="P98" s="1">
        <v>90</v>
      </c>
      <c r="Q98" s="1">
        <v>25</v>
      </c>
      <c r="R98" s="1">
        <f>SUM(Table1[[#This Row],[Cogs]],Table1[[#This Row],[Marketing]],Table1[[#This Row],[Other Expenses]])</f>
        <v>89</v>
      </c>
      <c r="S98" s="3">
        <f>Table1[[#This Row],[Sales]]-Table1[[#This Row],[Target Sales]]</f>
        <v>41</v>
      </c>
      <c r="T98" s="3">
        <f>Table1[[#This Row],[Profit]]-Table1[[#This Row],[Target Profit]]</f>
        <v>31</v>
      </c>
      <c r="U98" s="3">
        <f>Table1[[#This Row],[Cogs]]-Table1[[#This Row],[Target COGS]]</f>
        <v>20</v>
      </c>
      <c r="V98" s="8">
        <f>YEAR(Table1[[#This Row],[Date]])</f>
        <v>2013</v>
      </c>
      <c r="W98" s="8">
        <f>DAY(Table1[[#This Row],[Date]])</f>
        <v>1</v>
      </c>
      <c r="X98" s="8">
        <f>MONTH(Table1[[#This Row],[Date]])</f>
        <v>11</v>
      </c>
      <c r="Y98" s="9">
        <f>(Table1[[#This Row],[Profit]]/Table1[[#This Row],[Sales]])</f>
        <v>0.5419847328244275</v>
      </c>
    </row>
    <row r="99" spans="1:25" ht="14.25" customHeight="1" x14ac:dyDescent="0.3">
      <c r="A99" s="1">
        <v>719</v>
      </c>
      <c r="B99" s="1">
        <v>40</v>
      </c>
      <c r="C99" s="2">
        <v>41579</v>
      </c>
      <c r="D99" s="1" t="s">
        <v>16</v>
      </c>
      <c r="E99" s="1" t="s">
        <v>17</v>
      </c>
      <c r="F99" s="1">
        <v>13</v>
      </c>
      <c r="G99" s="1" t="s">
        <v>33</v>
      </c>
      <c r="H99" s="1" t="s">
        <v>38</v>
      </c>
      <c r="I99" s="1" t="s">
        <v>45</v>
      </c>
      <c r="J99" s="19">
        <v>40</v>
      </c>
      <c r="K99" s="1">
        <v>98</v>
      </c>
      <c r="L99" s="1" t="s">
        <v>21</v>
      </c>
      <c r="M99" s="15" t="s">
        <v>88</v>
      </c>
      <c r="N99" s="1">
        <v>30</v>
      </c>
      <c r="O99" s="1">
        <v>40</v>
      </c>
      <c r="P99" s="1">
        <v>90</v>
      </c>
      <c r="Q99" s="1">
        <v>25</v>
      </c>
      <c r="R99" s="1">
        <f>SUM(Table1[[#This Row],[Cogs]],Table1[[#This Row],[Marketing]],Table1[[#This Row],[Other Expenses]])</f>
        <v>78</v>
      </c>
      <c r="S99" s="3">
        <f>Table1[[#This Row],[Sales]]-Table1[[#This Row],[Target Sales]]</f>
        <v>8</v>
      </c>
      <c r="T99" s="3">
        <f>Table1[[#This Row],[Profit]]-Table1[[#This Row],[Target Profit]]</f>
        <v>0</v>
      </c>
      <c r="U99" s="3">
        <f>Table1[[#This Row],[Cogs]]-Table1[[#This Row],[Target COGS]]</f>
        <v>10</v>
      </c>
      <c r="V99" s="8">
        <f>YEAR(Table1[[#This Row],[Date]])</f>
        <v>2013</v>
      </c>
      <c r="W99" s="8">
        <f>DAY(Table1[[#This Row],[Date]])</f>
        <v>1</v>
      </c>
      <c r="X99" s="8">
        <f>MONTH(Table1[[#This Row],[Date]])</f>
        <v>11</v>
      </c>
      <c r="Y99" s="9">
        <f>(Table1[[#This Row],[Profit]]/Table1[[#This Row],[Sales]])</f>
        <v>0.40816326530612246</v>
      </c>
    </row>
    <row r="100" spans="1:25" ht="14.25" customHeight="1" x14ac:dyDescent="0.3">
      <c r="A100" s="1">
        <v>339</v>
      </c>
      <c r="B100" s="1">
        <v>52</v>
      </c>
      <c r="C100" s="2">
        <v>41579</v>
      </c>
      <c r="D100" s="1" t="s">
        <v>16</v>
      </c>
      <c r="E100" s="1" t="s">
        <v>25</v>
      </c>
      <c r="F100" s="1">
        <v>47</v>
      </c>
      <c r="G100" s="1" t="s">
        <v>33</v>
      </c>
      <c r="H100" s="1" t="s">
        <v>34</v>
      </c>
      <c r="I100" s="1" t="s">
        <v>46</v>
      </c>
      <c r="J100" s="19">
        <v>-12</v>
      </c>
      <c r="K100" s="1">
        <v>128</v>
      </c>
      <c r="L100" s="1" t="s">
        <v>55</v>
      </c>
      <c r="M100" s="15" t="s">
        <v>88</v>
      </c>
      <c r="N100" s="1">
        <v>50</v>
      </c>
      <c r="O100" s="1">
        <v>0</v>
      </c>
      <c r="P100" s="1">
        <v>110</v>
      </c>
      <c r="Q100" s="1">
        <v>76</v>
      </c>
      <c r="R100" s="1">
        <f>SUM(Table1[[#This Row],[Cogs]],Table1[[#This Row],[Marketing]],Table1[[#This Row],[Other Expenses]])</f>
        <v>175</v>
      </c>
      <c r="S100" s="3">
        <f>Table1[[#This Row],[Sales]]-Table1[[#This Row],[Target Sales]]</f>
        <v>18</v>
      </c>
      <c r="T100" s="3">
        <f>Table1[[#This Row],[Profit]]-Table1[[#This Row],[Target Profit]]</f>
        <v>-12</v>
      </c>
      <c r="U100" s="3">
        <f>Table1[[#This Row],[Cogs]]-Table1[[#This Row],[Target COGS]]</f>
        <v>2</v>
      </c>
      <c r="V100" s="8">
        <f>YEAR(Table1[[#This Row],[Date]])</f>
        <v>2013</v>
      </c>
      <c r="W100" s="8">
        <f>DAY(Table1[[#This Row],[Date]])</f>
        <v>1</v>
      </c>
      <c r="X100" s="8">
        <f>MONTH(Table1[[#This Row],[Date]])</f>
        <v>11</v>
      </c>
      <c r="Y100" s="9">
        <f>(Table1[[#This Row],[Profit]]/Table1[[#This Row],[Sales]])</f>
        <v>-9.375E-2</v>
      </c>
    </row>
    <row r="101" spans="1:25" ht="14.25" customHeight="1" x14ac:dyDescent="0.3">
      <c r="A101" s="1">
        <v>561</v>
      </c>
      <c r="B101" s="1">
        <v>75</v>
      </c>
      <c r="C101" s="2">
        <v>41579</v>
      </c>
      <c r="D101" s="1" t="s">
        <v>16</v>
      </c>
      <c r="E101" s="1" t="s">
        <v>25</v>
      </c>
      <c r="F101" s="1">
        <v>23</v>
      </c>
      <c r="G101" s="1" t="s">
        <v>18</v>
      </c>
      <c r="H101" s="1" t="s">
        <v>19</v>
      </c>
      <c r="I101" s="1" t="s">
        <v>22</v>
      </c>
      <c r="J101" s="19">
        <v>65</v>
      </c>
      <c r="K101" s="1">
        <v>175</v>
      </c>
      <c r="L101" s="1" t="s">
        <v>28</v>
      </c>
      <c r="M101" s="15" t="s">
        <v>88</v>
      </c>
      <c r="N101" s="1">
        <v>50</v>
      </c>
      <c r="O101" s="1">
        <v>30</v>
      </c>
      <c r="P101" s="1">
        <v>110</v>
      </c>
      <c r="Q101" s="1">
        <v>45</v>
      </c>
      <c r="R101" s="1">
        <f>SUM(Table1[[#This Row],[Cogs]],Table1[[#This Row],[Marketing]],Table1[[#This Row],[Other Expenses]])</f>
        <v>143</v>
      </c>
      <c r="S101" s="3">
        <f>Table1[[#This Row],[Sales]]-Table1[[#This Row],[Target Sales]]</f>
        <v>65</v>
      </c>
      <c r="T101" s="3">
        <f>Table1[[#This Row],[Profit]]-Table1[[#This Row],[Target Profit]]</f>
        <v>35</v>
      </c>
      <c r="U101" s="3">
        <f>Table1[[#This Row],[Cogs]]-Table1[[#This Row],[Target COGS]]</f>
        <v>25</v>
      </c>
      <c r="V101" s="8">
        <f>YEAR(Table1[[#This Row],[Date]])</f>
        <v>2013</v>
      </c>
      <c r="W101" s="8">
        <f>DAY(Table1[[#This Row],[Date]])</f>
        <v>1</v>
      </c>
      <c r="X101" s="8">
        <f>MONTH(Table1[[#This Row],[Date]])</f>
        <v>11</v>
      </c>
      <c r="Y101" s="9">
        <f>(Table1[[#This Row],[Profit]]/Table1[[#This Row],[Sales]])</f>
        <v>0.37142857142857144</v>
      </c>
    </row>
    <row r="102" spans="1:25" ht="14.25" customHeight="1" x14ac:dyDescent="0.3">
      <c r="A102" s="1">
        <v>806</v>
      </c>
      <c r="B102" s="1">
        <v>46</v>
      </c>
      <c r="C102" s="2">
        <v>41579</v>
      </c>
      <c r="D102" s="1" t="s">
        <v>16</v>
      </c>
      <c r="E102" s="1" t="s">
        <v>23</v>
      </c>
      <c r="F102" s="1">
        <v>14</v>
      </c>
      <c r="G102" s="1" t="s">
        <v>18</v>
      </c>
      <c r="H102" s="1" t="s">
        <v>19</v>
      </c>
      <c r="I102" s="1" t="s">
        <v>20</v>
      </c>
      <c r="J102" s="19">
        <v>46</v>
      </c>
      <c r="K102" s="1">
        <v>121</v>
      </c>
      <c r="L102" s="1" t="s">
        <v>24</v>
      </c>
      <c r="M102" s="15" t="s">
        <v>88</v>
      </c>
      <c r="N102" s="1">
        <v>40</v>
      </c>
      <c r="O102" s="1">
        <v>30</v>
      </c>
      <c r="P102" s="1">
        <v>100</v>
      </c>
      <c r="Q102" s="1">
        <v>37</v>
      </c>
      <c r="R102" s="1">
        <f>SUM(Table1[[#This Row],[Cogs]],Table1[[#This Row],[Marketing]],Table1[[#This Row],[Other Expenses]])</f>
        <v>97</v>
      </c>
      <c r="S102" s="3">
        <f>Table1[[#This Row],[Sales]]-Table1[[#This Row],[Target Sales]]</f>
        <v>21</v>
      </c>
      <c r="T102" s="3">
        <f>Table1[[#This Row],[Profit]]-Table1[[#This Row],[Target Profit]]</f>
        <v>16</v>
      </c>
      <c r="U102" s="3">
        <f>Table1[[#This Row],[Cogs]]-Table1[[#This Row],[Target COGS]]</f>
        <v>6</v>
      </c>
      <c r="V102" s="8">
        <f>YEAR(Table1[[#This Row],[Date]])</f>
        <v>2013</v>
      </c>
      <c r="W102" s="8">
        <f>DAY(Table1[[#This Row],[Date]])</f>
        <v>1</v>
      </c>
      <c r="X102" s="8">
        <f>MONTH(Table1[[#This Row],[Date]])</f>
        <v>11</v>
      </c>
      <c r="Y102" s="9">
        <f>(Table1[[#This Row],[Profit]]/Table1[[#This Row],[Sales]])</f>
        <v>0.38016528925619836</v>
      </c>
    </row>
    <row r="103" spans="1:25" ht="14.25" customHeight="1" x14ac:dyDescent="0.3">
      <c r="A103" s="1">
        <v>719</v>
      </c>
      <c r="B103" s="1">
        <v>55</v>
      </c>
      <c r="C103" s="2">
        <v>41579</v>
      </c>
      <c r="D103" s="1" t="s">
        <v>16</v>
      </c>
      <c r="E103" s="1" t="s">
        <v>17</v>
      </c>
      <c r="F103" s="1">
        <v>20</v>
      </c>
      <c r="G103" s="1" t="s">
        <v>18</v>
      </c>
      <c r="H103" s="1" t="s">
        <v>26</v>
      </c>
      <c r="I103" s="1" t="s">
        <v>27</v>
      </c>
      <c r="J103" s="19">
        <v>22</v>
      </c>
      <c r="K103" s="1">
        <v>132</v>
      </c>
      <c r="L103" s="1" t="s">
        <v>21</v>
      </c>
      <c r="M103" s="15" t="s">
        <v>88</v>
      </c>
      <c r="N103" s="1">
        <v>40</v>
      </c>
      <c r="O103" s="1">
        <v>20</v>
      </c>
      <c r="P103" s="1">
        <v>100</v>
      </c>
      <c r="Q103" s="1">
        <v>54</v>
      </c>
      <c r="R103" s="1">
        <f>SUM(Table1[[#This Row],[Cogs]],Table1[[#This Row],[Marketing]],Table1[[#This Row],[Other Expenses]])</f>
        <v>129</v>
      </c>
      <c r="S103" s="3">
        <f>Table1[[#This Row],[Sales]]-Table1[[#This Row],[Target Sales]]</f>
        <v>32</v>
      </c>
      <c r="T103" s="3">
        <f>Table1[[#This Row],[Profit]]-Table1[[#This Row],[Target Profit]]</f>
        <v>2</v>
      </c>
      <c r="U103" s="3">
        <f>Table1[[#This Row],[Cogs]]-Table1[[#This Row],[Target COGS]]</f>
        <v>15</v>
      </c>
      <c r="V103" s="8">
        <f>YEAR(Table1[[#This Row],[Date]])</f>
        <v>2013</v>
      </c>
      <c r="W103" s="8">
        <f>DAY(Table1[[#This Row],[Date]])</f>
        <v>1</v>
      </c>
      <c r="X103" s="8">
        <f>MONTH(Table1[[#This Row],[Date]])</f>
        <v>11</v>
      </c>
      <c r="Y103" s="9">
        <f>(Table1[[#This Row],[Profit]]/Table1[[#This Row],[Sales]])</f>
        <v>0.16666666666666666</v>
      </c>
    </row>
    <row r="104" spans="1:25" ht="14.25" customHeight="1" x14ac:dyDescent="0.3">
      <c r="A104" s="1">
        <v>708</v>
      </c>
      <c r="B104" s="1">
        <v>50</v>
      </c>
      <c r="C104" s="2">
        <v>41579</v>
      </c>
      <c r="D104" s="1" t="s">
        <v>16</v>
      </c>
      <c r="E104" s="1" t="s">
        <v>17</v>
      </c>
      <c r="F104" s="1">
        <v>14</v>
      </c>
      <c r="G104" s="1" t="s">
        <v>18</v>
      </c>
      <c r="H104" s="1" t="s">
        <v>26</v>
      </c>
      <c r="I104" s="1" t="s">
        <v>27</v>
      </c>
      <c r="J104" s="19">
        <v>71</v>
      </c>
      <c r="K104" s="1">
        <v>131</v>
      </c>
      <c r="L104" s="1" t="s">
        <v>56</v>
      </c>
      <c r="M104" s="15" t="s">
        <v>88</v>
      </c>
      <c r="N104" s="1">
        <v>40</v>
      </c>
      <c r="O104" s="1">
        <v>40</v>
      </c>
      <c r="P104" s="1">
        <v>100</v>
      </c>
      <c r="Q104" s="1">
        <v>25</v>
      </c>
      <c r="R104" s="1">
        <f>SUM(Table1[[#This Row],[Cogs]],Table1[[#This Row],[Marketing]],Table1[[#This Row],[Other Expenses]])</f>
        <v>89</v>
      </c>
      <c r="S104" s="3">
        <f>Table1[[#This Row],[Sales]]-Table1[[#This Row],[Target Sales]]</f>
        <v>31</v>
      </c>
      <c r="T104" s="3">
        <f>Table1[[#This Row],[Profit]]-Table1[[#This Row],[Target Profit]]</f>
        <v>31</v>
      </c>
      <c r="U104" s="3">
        <f>Table1[[#This Row],[Cogs]]-Table1[[#This Row],[Target COGS]]</f>
        <v>10</v>
      </c>
      <c r="V104" s="8">
        <f>YEAR(Table1[[#This Row],[Date]])</f>
        <v>2013</v>
      </c>
      <c r="W104" s="8">
        <f>DAY(Table1[[#This Row],[Date]])</f>
        <v>1</v>
      </c>
      <c r="X104" s="8">
        <f>MONTH(Table1[[#This Row],[Date]])</f>
        <v>11</v>
      </c>
      <c r="Y104" s="9">
        <f>(Table1[[#This Row],[Profit]]/Table1[[#This Row],[Sales]])</f>
        <v>0.5419847328244275</v>
      </c>
    </row>
    <row r="105" spans="1:25" ht="14.25" customHeight="1" x14ac:dyDescent="0.3">
      <c r="A105" s="1">
        <v>719</v>
      </c>
      <c r="B105" s="1">
        <v>57</v>
      </c>
      <c r="C105" s="2">
        <v>41579</v>
      </c>
      <c r="D105" s="1" t="s">
        <v>16</v>
      </c>
      <c r="E105" s="1" t="s">
        <v>17</v>
      </c>
      <c r="F105" s="1">
        <v>17</v>
      </c>
      <c r="G105" s="1" t="s">
        <v>18</v>
      </c>
      <c r="H105" s="1" t="s">
        <v>26</v>
      </c>
      <c r="I105" s="1" t="s">
        <v>54</v>
      </c>
      <c r="J105" s="19">
        <v>43</v>
      </c>
      <c r="K105" s="1">
        <v>133</v>
      </c>
      <c r="L105" s="1" t="s">
        <v>21</v>
      </c>
      <c r="M105" s="15" t="s">
        <v>88</v>
      </c>
      <c r="N105" s="1">
        <v>40</v>
      </c>
      <c r="O105" s="1">
        <v>30</v>
      </c>
      <c r="P105" s="1">
        <v>100</v>
      </c>
      <c r="Q105" s="1">
        <v>39</v>
      </c>
      <c r="R105" s="1">
        <f>SUM(Table1[[#This Row],[Cogs]],Table1[[#This Row],[Marketing]],Table1[[#This Row],[Other Expenses]])</f>
        <v>113</v>
      </c>
      <c r="S105" s="3">
        <f>Table1[[#This Row],[Sales]]-Table1[[#This Row],[Target Sales]]</f>
        <v>33</v>
      </c>
      <c r="T105" s="3">
        <f>Table1[[#This Row],[Profit]]-Table1[[#This Row],[Target Profit]]</f>
        <v>13</v>
      </c>
      <c r="U105" s="3">
        <f>Table1[[#This Row],[Cogs]]-Table1[[#This Row],[Target COGS]]</f>
        <v>17</v>
      </c>
      <c r="V105" s="8">
        <f>YEAR(Table1[[#This Row],[Date]])</f>
        <v>2013</v>
      </c>
      <c r="W105" s="8">
        <f>DAY(Table1[[#This Row],[Date]])</f>
        <v>1</v>
      </c>
      <c r="X105" s="8">
        <f>MONTH(Table1[[#This Row],[Date]])</f>
        <v>11</v>
      </c>
      <c r="Y105" s="9">
        <f>(Table1[[#This Row],[Profit]]/Table1[[#This Row],[Sales]])</f>
        <v>0.32330827067669171</v>
      </c>
    </row>
    <row r="106" spans="1:25" ht="14.25" customHeight="1" x14ac:dyDescent="0.3">
      <c r="A106" s="1">
        <v>351</v>
      </c>
      <c r="B106" s="1">
        <v>36</v>
      </c>
      <c r="C106" s="2">
        <v>41579</v>
      </c>
      <c r="D106" s="1" t="s">
        <v>16</v>
      </c>
      <c r="E106" s="1" t="s">
        <v>25</v>
      </c>
      <c r="F106" s="1">
        <v>10</v>
      </c>
      <c r="G106" s="1" t="s">
        <v>18</v>
      </c>
      <c r="H106" s="1" t="s">
        <v>26</v>
      </c>
      <c r="I106" s="1" t="s">
        <v>27</v>
      </c>
      <c r="J106" s="19">
        <v>46</v>
      </c>
      <c r="K106" s="1">
        <v>94</v>
      </c>
      <c r="L106" s="1" t="s">
        <v>55</v>
      </c>
      <c r="M106" s="15" t="s">
        <v>88</v>
      </c>
      <c r="N106" s="1">
        <v>30</v>
      </c>
      <c r="O106" s="1">
        <v>40</v>
      </c>
      <c r="P106" s="1">
        <v>90</v>
      </c>
      <c r="Q106" s="1">
        <v>21</v>
      </c>
      <c r="R106" s="1">
        <f>SUM(Table1[[#This Row],[Cogs]],Table1[[#This Row],[Marketing]],Table1[[#This Row],[Other Expenses]])</f>
        <v>67</v>
      </c>
      <c r="S106" s="3">
        <f>Table1[[#This Row],[Sales]]-Table1[[#This Row],[Target Sales]]</f>
        <v>4</v>
      </c>
      <c r="T106" s="3">
        <f>Table1[[#This Row],[Profit]]-Table1[[#This Row],[Target Profit]]</f>
        <v>6</v>
      </c>
      <c r="U106" s="3">
        <f>Table1[[#This Row],[Cogs]]-Table1[[#This Row],[Target COGS]]</f>
        <v>6</v>
      </c>
      <c r="V106" s="8">
        <f>YEAR(Table1[[#This Row],[Date]])</f>
        <v>2013</v>
      </c>
      <c r="W106" s="8">
        <f>DAY(Table1[[#This Row],[Date]])</f>
        <v>1</v>
      </c>
      <c r="X106" s="8">
        <f>MONTH(Table1[[#This Row],[Date]])</f>
        <v>11</v>
      </c>
      <c r="Y106" s="9">
        <f>(Table1[[#This Row],[Profit]]/Table1[[#This Row],[Sales]])</f>
        <v>0.48936170212765956</v>
      </c>
    </row>
    <row r="107" spans="1:25" ht="14.25" customHeight="1" x14ac:dyDescent="0.3">
      <c r="A107" s="1">
        <v>636</v>
      </c>
      <c r="B107" s="1">
        <v>33</v>
      </c>
      <c r="C107" s="2">
        <v>41579</v>
      </c>
      <c r="D107" s="1" t="s">
        <v>32</v>
      </c>
      <c r="E107" s="1" t="s">
        <v>17</v>
      </c>
      <c r="F107" s="1">
        <v>9</v>
      </c>
      <c r="G107" s="1" t="s">
        <v>33</v>
      </c>
      <c r="H107" s="1" t="s">
        <v>34</v>
      </c>
      <c r="I107" s="1" t="s">
        <v>35</v>
      </c>
      <c r="J107" s="19">
        <v>40</v>
      </c>
      <c r="K107" s="1">
        <v>86</v>
      </c>
      <c r="L107" s="1" t="s">
        <v>51</v>
      </c>
      <c r="M107" s="15" t="s">
        <v>88</v>
      </c>
      <c r="N107" s="1">
        <v>40</v>
      </c>
      <c r="O107" s="1">
        <v>50</v>
      </c>
      <c r="P107" s="1">
        <v>100</v>
      </c>
      <c r="Q107" s="1">
        <v>21</v>
      </c>
      <c r="R107" s="1">
        <f>SUM(Table1[[#This Row],[Cogs]],Table1[[#This Row],[Marketing]],Table1[[#This Row],[Other Expenses]])</f>
        <v>63</v>
      </c>
      <c r="S107" s="3">
        <f>Table1[[#This Row],[Sales]]-Table1[[#This Row],[Target Sales]]</f>
        <v>-14</v>
      </c>
      <c r="T107" s="3">
        <f>Table1[[#This Row],[Profit]]-Table1[[#This Row],[Target Profit]]</f>
        <v>-10</v>
      </c>
      <c r="U107" s="3">
        <f>Table1[[#This Row],[Cogs]]-Table1[[#This Row],[Target COGS]]</f>
        <v>-7</v>
      </c>
      <c r="V107" s="8">
        <f>YEAR(Table1[[#This Row],[Date]])</f>
        <v>2013</v>
      </c>
      <c r="W107" s="8">
        <f>DAY(Table1[[#This Row],[Date]])</f>
        <v>1</v>
      </c>
      <c r="X107" s="8">
        <f>MONTH(Table1[[#This Row],[Date]])</f>
        <v>11</v>
      </c>
      <c r="Y107" s="9">
        <f>(Table1[[#This Row],[Profit]]/Table1[[#This Row],[Sales]])</f>
        <v>0.46511627906976744</v>
      </c>
    </row>
    <row r="108" spans="1:25" ht="14.25" customHeight="1" x14ac:dyDescent="0.3">
      <c r="A108" s="1">
        <v>504</v>
      </c>
      <c r="B108" s="1">
        <v>31</v>
      </c>
      <c r="C108" s="2">
        <v>41579</v>
      </c>
      <c r="D108" s="1" t="s">
        <v>32</v>
      </c>
      <c r="E108" s="1" t="s">
        <v>23</v>
      </c>
      <c r="F108" s="1">
        <v>8</v>
      </c>
      <c r="G108" s="1" t="s">
        <v>33</v>
      </c>
      <c r="H108" s="1" t="s">
        <v>38</v>
      </c>
      <c r="I108" s="1" t="s">
        <v>39</v>
      </c>
      <c r="J108" s="19">
        <v>42</v>
      </c>
      <c r="K108" s="1">
        <v>83</v>
      </c>
      <c r="L108" s="1" t="s">
        <v>48</v>
      </c>
      <c r="M108" s="15" t="s">
        <v>88</v>
      </c>
      <c r="N108" s="1">
        <v>30</v>
      </c>
      <c r="O108" s="1">
        <v>50</v>
      </c>
      <c r="P108" s="1">
        <v>90</v>
      </c>
      <c r="Q108" s="1">
        <v>19</v>
      </c>
      <c r="R108" s="1">
        <f>SUM(Table1[[#This Row],[Cogs]],Table1[[#This Row],[Marketing]],Table1[[#This Row],[Other Expenses]])</f>
        <v>58</v>
      </c>
      <c r="S108" s="3">
        <f>Table1[[#This Row],[Sales]]-Table1[[#This Row],[Target Sales]]</f>
        <v>-7</v>
      </c>
      <c r="T108" s="3">
        <f>Table1[[#This Row],[Profit]]-Table1[[#This Row],[Target Profit]]</f>
        <v>-8</v>
      </c>
      <c r="U108" s="3">
        <f>Table1[[#This Row],[Cogs]]-Table1[[#This Row],[Target COGS]]</f>
        <v>1</v>
      </c>
      <c r="V108" s="8">
        <f>YEAR(Table1[[#This Row],[Date]])</f>
        <v>2013</v>
      </c>
      <c r="W108" s="8">
        <f>DAY(Table1[[#This Row],[Date]])</f>
        <v>1</v>
      </c>
      <c r="X108" s="8">
        <f>MONTH(Table1[[#This Row],[Date]])</f>
        <v>11</v>
      </c>
      <c r="Y108" s="9">
        <f>(Table1[[#This Row],[Profit]]/Table1[[#This Row],[Sales]])</f>
        <v>0.50602409638554213</v>
      </c>
    </row>
    <row r="109" spans="1:25" ht="14.25" customHeight="1" x14ac:dyDescent="0.3">
      <c r="A109" s="1">
        <v>580</v>
      </c>
      <c r="B109" s="1">
        <v>36</v>
      </c>
      <c r="C109" s="2">
        <v>41579</v>
      </c>
      <c r="D109" s="1" t="s">
        <v>32</v>
      </c>
      <c r="E109" s="1" t="s">
        <v>23</v>
      </c>
      <c r="F109" s="1">
        <v>10</v>
      </c>
      <c r="G109" s="1" t="s">
        <v>33</v>
      </c>
      <c r="H109" s="1" t="s">
        <v>38</v>
      </c>
      <c r="I109" s="1" t="s">
        <v>39</v>
      </c>
      <c r="J109" s="19">
        <v>45</v>
      </c>
      <c r="K109" s="1">
        <v>94</v>
      </c>
      <c r="L109" s="1" t="s">
        <v>40</v>
      </c>
      <c r="M109" s="15" t="s">
        <v>88</v>
      </c>
      <c r="N109" s="1">
        <v>40</v>
      </c>
      <c r="O109" s="1">
        <v>40</v>
      </c>
      <c r="P109" s="1">
        <v>100</v>
      </c>
      <c r="Q109" s="1">
        <v>22</v>
      </c>
      <c r="R109" s="1">
        <f>SUM(Table1[[#This Row],[Cogs]],Table1[[#This Row],[Marketing]],Table1[[#This Row],[Other Expenses]])</f>
        <v>68</v>
      </c>
      <c r="S109" s="3">
        <f>Table1[[#This Row],[Sales]]-Table1[[#This Row],[Target Sales]]</f>
        <v>-6</v>
      </c>
      <c r="T109" s="3">
        <f>Table1[[#This Row],[Profit]]-Table1[[#This Row],[Target Profit]]</f>
        <v>5</v>
      </c>
      <c r="U109" s="3">
        <f>Table1[[#This Row],[Cogs]]-Table1[[#This Row],[Target COGS]]</f>
        <v>-4</v>
      </c>
      <c r="V109" s="8">
        <f>YEAR(Table1[[#This Row],[Date]])</f>
        <v>2013</v>
      </c>
      <c r="W109" s="8">
        <f>DAY(Table1[[#This Row],[Date]])</f>
        <v>1</v>
      </c>
      <c r="X109" s="8">
        <f>MONTH(Table1[[#This Row],[Date]])</f>
        <v>11</v>
      </c>
      <c r="Y109" s="9">
        <f>(Table1[[#This Row],[Profit]]/Table1[[#This Row],[Sales]])</f>
        <v>0.47872340425531917</v>
      </c>
    </row>
    <row r="110" spans="1:25" ht="14.25" customHeight="1" x14ac:dyDescent="0.3">
      <c r="A110" s="1">
        <v>337</v>
      </c>
      <c r="B110" s="1">
        <v>49</v>
      </c>
      <c r="C110" s="2">
        <v>41579</v>
      </c>
      <c r="D110" s="1" t="s">
        <v>32</v>
      </c>
      <c r="E110" s="1" t="s">
        <v>23</v>
      </c>
      <c r="F110" s="1">
        <v>15</v>
      </c>
      <c r="G110" s="1" t="s">
        <v>33</v>
      </c>
      <c r="H110" s="1" t="s">
        <v>34</v>
      </c>
      <c r="I110" s="1" t="s">
        <v>35</v>
      </c>
      <c r="J110" s="19">
        <v>50</v>
      </c>
      <c r="K110" s="1">
        <v>128</v>
      </c>
      <c r="L110" s="1" t="s">
        <v>48</v>
      </c>
      <c r="M110" s="15" t="s">
        <v>88</v>
      </c>
      <c r="N110" s="1">
        <v>30</v>
      </c>
      <c r="O110" s="1">
        <v>30</v>
      </c>
      <c r="P110" s="1">
        <v>90</v>
      </c>
      <c r="Q110" s="1">
        <v>37</v>
      </c>
      <c r="R110" s="1">
        <f>SUM(Table1[[#This Row],[Cogs]],Table1[[#This Row],[Marketing]],Table1[[#This Row],[Other Expenses]])</f>
        <v>101</v>
      </c>
      <c r="S110" s="3">
        <f>Table1[[#This Row],[Sales]]-Table1[[#This Row],[Target Sales]]</f>
        <v>38</v>
      </c>
      <c r="T110" s="3">
        <f>Table1[[#This Row],[Profit]]-Table1[[#This Row],[Target Profit]]</f>
        <v>20</v>
      </c>
      <c r="U110" s="3">
        <f>Table1[[#This Row],[Cogs]]-Table1[[#This Row],[Target COGS]]</f>
        <v>19</v>
      </c>
      <c r="V110" s="8">
        <f>YEAR(Table1[[#This Row],[Date]])</f>
        <v>2013</v>
      </c>
      <c r="W110" s="8">
        <f>DAY(Table1[[#This Row],[Date]])</f>
        <v>1</v>
      </c>
      <c r="X110" s="8">
        <f>MONTH(Table1[[#This Row],[Date]])</f>
        <v>11</v>
      </c>
      <c r="Y110" s="9">
        <f>(Table1[[#This Row],[Profit]]/Table1[[#This Row],[Sales]])</f>
        <v>0.390625</v>
      </c>
    </row>
    <row r="111" spans="1:25" ht="14.25" customHeight="1" x14ac:dyDescent="0.3">
      <c r="A111" s="1">
        <v>262</v>
      </c>
      <c r="B111" s="1">
        <v>54</v>
      </c>
      <c r="C111" s="2">
        <v>41579</v>
      </c>
      <c r="D111" s="1" t="s">
        <v>32</v>
      </c>
      <c r="E111" s="1" t="s">
        <v>17</v>
      </c>
      <c r="F111" s="1">
        <v>20</v>
      </c>
      <c r="G111" s="1" t="s">
        <v>33</v>
      </c>
      <c r="H111" s="1" t="s">
        <v>38</v>
      </c>
      <c r="I111" s="1" t="s">
        <v>43</v>
      </c>
      <c r="J111" s="19">
        <v>21</v>
      </c>
      <c r="K111" s="1">
        <v>129</v>
      </c>
      <c r="L111" s="1" t="s">
        <v>52</v>
      </c>
      <c r="M111" s="15" t="s">
        <v>88</v>
      </c>
      <c r="N111" s="1">
        <v>50</v>
      </c>
      <c r="O111" s="1">
        <v>20</v>
      </c>
      <c r="P111" s="1">
        <v>110</v>
      </c>
      <c r="Q111" s="1">
        <v>53</v>
      </c>
      <c r="R111" s="1">
        <f>SUM(Table1[[#This Row],[Cogs]],Table1[[#This Row],[Marketing]],Table1[[#This Row],[Other Expenses]])</f>
        <v>127</v>
      </c>
      <c r="S111" s="3">
        <f>Table1[[#This Row],[Sales]]-Table1[[#This Row],[Target Sales]]</f>
        <v>19</v>
      </c>
      <c r="T111" s="3">
        <f>Table1[[#This Row],[Profit]]-Table1[[#This Row],[Target Profit]]</f>
        <v>1</v>
      </c>
      <c r="U111" s="3">
        <f>Table1[[#This Row],[Cogs]]-Table1[[#This Row],[Target COGS]]</f>
        <v>4</v>
      </c>
      <c r="V111" s="8">
        <f>YEAR(Table1[[#This Row],[Date]])</f>
        <v>2013</v>
      </c>
      <c r="W111" s="8">
        <f>DAY(Table1[[#This Row],[Date]])</f>
        <v>1</v>
      </c>
      <c r="X111" s="8">
        <f>MONTH(Table1[[#This Row],[Date]])</f>
        <v>11</v>
      </c>
      <c r="Y111" s="9">
        <f>(Table1[[#This Row],[Profit]]/Table1[[#This Row],[Sales]])</f>
        <v>0.16279069767441862</v>
      </c>
    </row>
    <row r="112" spans="1:25" ht="14.25" customHeight="1" x14ac:dyDescent="0.3">
      <c r="A112" s="1">
        <v>603</v>
      </c>
      <c r="B112" s="1">
        <v>46</v>
      </c>
      <c r="C112" s="2">
        <v>41579</v>
      </c>
      <c r="D112" s="1" t="s">
        <v>32</v>
      </c>
      <c r="E112" s="1" t="s">
        <v>25</v>
      </c>
      <c r="F112" s="1">
        <v>14</v>
      </c>
      <c r="G112" s="1" t="s">
        <v>33</v>
      </c>
      <c r="H112" s="1" t="s">
        <v>38</v>
      </c>
      <c r="I112" s="1" t="s">
        <v>43</v>
      </c>
      <c r="J112" s="19">
        <v>45</v>
      </c>
      <c r="K112" s="1">
        <v>120</v>
      </c>
      <c r="L112" s="1" t="s">
        <v>44</v>
      </c>
      <c r="M112" s="15" t="s">
        <v>88</v>
      </c>
      <c r="N112" s="1">
        <v>40</v>
      </c>
      <c r="O112" s="1">
        <v>40</v>
      </c>
      <c r="P112" s="1">
        <v>100</v>
      </c>
      <c r="Q112" s="1">
        <v>37</v>
      </c>
      <c r="R112" s="1">
        <f>SUM(Table1[[#This Row],[Cogs]],Table1[[#This Row],[Marketing]],Table1[[#This Row],[Other Expenses]])</f>
        <v>97</v>
      </c>
      <c r="S112" s="3">
        <f>Table1[[#This Row],[Sales]]-Table1[[#This Row],[Target Sales]]</f>
        <v>20</v>
      </c>
      <c r="T112" s="3">
        <f>Table1[[#This Row],[Profit]]-Table1[[#This Row],[Target Profit]]</f>
        <v>5</v>
      </c>
      <c r="U112" s="3">
        <f>Table1[[#This Row],[Cogs]]-Table1[[#This Row],[Target COGS]]</f>
        <v>6</v>
      </c>
      <c r="V112" s="8">
        <f>YEAR(Table1[[#This Row],[Date]])</f>
        <v>2013</v>
      </c>
      <c r="W112" s="8">
        <f>DAY(Table1[[#This Row],[Date]])</f>
        <v>1</v>
      </c>
      <c r="X112" s="8">
        <f>MONTH(Table1[[#This Row],[Date]])</f>
        <v>11</v>
      </c>
      <c r="Y112" s="9">
        <f>(Table1[[#This Row],[Profit]]/Table1[[#This Row],[Sales]])</f>
        <v>0.375</v>
      </c>
    </row>
    <row r="113" spans="1:25" ht="14.25" customHeight="1" x14ac:dyDescent="0.3">
      <c r="A113" s="1">
        <v>603</v>
      </c>
      <c r="B113" s="1">
        <v>43</v>
      </c>
      <c r="C113" s="2">
        <v>41579</v>
      </c>
      <c r="D113" s="1" t="s">
        <v>32</v>
      </c>
      <c r="E113" s="1" t="s">
        <v>25</v>
      </c>
      <c r="F113" s="1">
        <v>14</v>
      </c>
      <c r="G113" s="1" t="s">
        <v>33</v>
      </c>
      <c r="H113" s="1" t="s">
        <v>38</v>
      </c>
      <c r="I113" s="1" t="s">
        <v>45</v>
      </c>
      <c r="J113" s="19">
        <v>30</v>
      </c>
      <c r="K113" s="1">
        <v>116</v>
      </c>
      <c r="L113" s="1" t="s">
        <v>44</v>
      </c>
      <c r="M113" s="15" t="s">
        <v>88</v>
      </c>
      <c r="N113" s="1">
        <v>30</v>
      </c>
      <c r="O113" s="1">
        <v>30</v>
      </c>
      <c r="P113" s="1">
        <v>90</v>
      </c>
      <c r="Q113" s="1">
        <v>46</v>
      </c>
      <c r="R113" s="1">
        <f>SUM(Table1[[#This Row],[Cogs]],Table1[[#This Row],[Marketing]],Table1[[#This Row],[Other Expenses]])</f>
        <v>103</v>
      </c>
      <c r="S113" s="3">
        <f>Table1[[#This Row],[Sales]]-Table1[[#This Row],[Target Sales]]</f>
        <v>26</v>
      </c>
      <c r="T113" s="3">
        <f>Table1[[#This Row],[Profit]]-Table1[[#This Row],[Target Profit]]</f>
        <v>0</v>
      </c>
      <c r="U113" s="3">
        <f>Table1[[#This Row],[Cogs]]-Table1[[#This Row],[Target COGS]]</f>
        <v>13</v>
      </c>
      <c r="V113" s="8">
        <f>YEAR(Table1[[#This Row],[Date]])</f>
        <v>2013</v>
      </c>
      <c r="W113" s="8">
        <f>DAY(Table1[[#This Row],[Date]])</f>
        <v>1</v>
      </c>
      <c r="X113" s="8">
        <f>MONTH(Table1[[#This Row],[Date]])</f>
        <v>11</v>
      </c>
      <c r="Y113" s="9">
        <f>(Table1[[#This Row],[Profit]]/Table1[[#This Row],[Sales]])</f>
        <v>0.25862068965517243</v>
      </c>
    </row>
    <row r="114" spans="1:25" ht="14.25" customHeight="1" x14ac:dyDescent="0.3">
      <c r="A114" s="1">
        <v>603</v>
      </c>
      <c r="B114" s="1">
        <v>44</v>
      </c>
      <c r="C114" s="2">
        <v>41579</v>
      </c>
      <c r="D114" s="1" t="s">
        <v>32</v>
      </c>
      <c r="E114" s="1" t="s">
        <v>25</v>
      </c>
      <c r="F114" s="1">
        <v>40</v>
      </c>
      <c r="G114" s="1" t="s">
        <v>33</v>
      </c>
      <c r="H114" s="1" t="s">
        <v>34</v>
      </c>
      <c r="I114" s="1" t="s">
        <v>46</v>
      </c>
      <c r="J114" s="19">
        <v>-12</v>
      </c>
      <c r="K114" s="1">
        <v>113</v>
      </c>
      <c r="L114" s="1" t="s">
        <v>44</v>
      </c>
      <c r="M114" s="15" t="s">
        <v>88</v>
      </c>
      <c r="N114" s="1">
        <v>40</v>
      </c>
      <c r="O114" s="1">
        <v>10</v>
      </c>
      <c r="P114" s="1">
        <v>100</v>
      </c>
      <c r="Q114" s="1">
        <v>70</v>
      </c>
      <c r="R114" s="1">
        <f>SUM(Table1[[#This Row],[Cogs]],Table1[[#This Row],[Marketing]],Table1[[#This Row],[Other Expenses]])</f>
        <v>154</v>
      </c>
      <c r="S114" s="3">
        <f>Table1[[#This Row],[Sales]]-Table1[[#This Row],[Target Sales]]</f>
        <v>13</v>
      </c>
      <c r="T114" s="3">
        <f>Table1[[#This Row],[Profit]]-Table1[[#This Row],[Target Profit]]</f>
        <v>-22</v>
      </c>
      <c r="U114" s="3">
        <f>Table1[[#This Row],[Cogs]]-Table1[[#This Row],[Target COGS]]</f>
        <v>4</v>
      </c>
      <c r="V114" s="8">
        <f>YEAR(Table1[[#This Row],[Date]])</f>
        <v>2013</v>
      </c>
      <c r="W114" s="8">
        <f>DAY(Table1[[#This Row],[Date]])</f>
        <v>1</v>
      </c>
      <c r="X114" s="8">
        <f>MONTH(Table1[[#This Row],[Date]])</f>
        <v>11</v>
      </c>
      <c r="Y114" s="9">
        <f>(Table1[[#This Row],[Profit]]/Table1[[#This Row],[Sales]])</f>
        <v>-0.10619469026548672</v>
      </c>
    </row>
    <row r="115" spans="1:25" ht="14.25" customHeight="1" x14ac:dyDescent="0.3">
      <c r="A115" s="1">
        <v>318</v>
      </c>
      <c r="B115" s="1">
        <v>53</v>
      </c>
      <c r="C115" s="2">
        <v>41579</v>
      </c>
      <c r="D115" s="1" t="s">
        <v>32</v>
      </c>
      <c r="E115" s="1" t="s">
        <v>23</v>
      </c>
      <c r="F115" s="1">
        <v>16</v>
      </c>
      <c r="G115" s="1" t="s">
        <v>33</v>
      </c>
      <c r="H115" s="1" t="s">
        <v>34</v>
      </c>
      <c r="I115" s="1" t="s">
        <v>46</v>
      </c>
      <c r="J115" s="19">
        <v>73</v>
      </c>
      <c r="K115" s="1">
        <v>150</v>
      </c>
      <c r="L115" s="1" t="s">
        <v>48</v>
      </c>
      <c r="M115" s="15" t="s">
        <v>88</v>
      </c>
      <c r="N115" s="1">
        <v>40</v>
      </c>
      <c r="O115" s="1">
        <v>30</v>
      </c>
      <c r="P115" s="1">
        <v>100</v>
      </c>
      <c r="Q115" s="1">
        <v>39</v>
      </c>
      <c r="R115" s="1">
        <f>SUM(Table1[[#This Row],[Cogs]],Table1[[#This Row],[Marketing]],Table1[[#This Row],[Other Expenses]])</f>
        <v>108</v>
      </c>
      <c r="S115" s="3">
        <f>Table1[[#This Row],[Sales]]-Table1[[#This Row],[Target Sales]]</f>
        <v>50</v>
      </c>
      <c r="T115" s="3">
        <f>Table1[[#This Row],[Profit]]-Table1[[#This Row],[Target Profit]]</f>
        <v>43</v>
      </c>
      <c r="U115" s="3">
        <f>Table1[[#This Row],[Cogs]]-Table1[[#This Row],[Target COGS]]</f>
        <v>13</v>
      </c>
      <c r="V115" s="8">
        <f>YEAR(Table1[[#This Row],[Date]])</f>
        <v>2013</v>
      </c>
      <c r="W115" s="8">
        <f>DAY(Table1[[#This Row],[Date]])</f>
        <v>1</v>
      </c>
      <c r="X115" s="8">
        <f>MONTH(Table1[[#This Row],[Date]])</f>
        <v>11</v>
      </c>
      <c r="Y115" s="9">
        <f>(Table1[[#This Row],[Profit]]/Table1[[#This Row],[Sales]])</f>
        <v>0.48666666666666669</v>
      </c>
    </row>
    <row r="116" spans="1:25" ht="14.25" customHeight="1" x14ac:dyDescent="0.3">
      <c r="A116" s="1">
        <v>206</v>
      </c>
      <c r="B116" s="1">
        <v>54</v>
      </c>
      <c r="C116" s="2">
        <v>41579</v>
      </c>
      <c r="D116" s="1" t="s">
        <v>32</v>
      </c>
      <c r="E116" s="1" t="s">
        <v>29</v>
      </c>
      <c r="F116" s="1">
        <v>20</v>
      </c>
      <c r="G116" s="1" t="s">
        <v>33</v>
      </c>
      <c r="H116" s="1" t="s">
        <v>34</v>
      </c>
      <c r="I116" s="1" t="s">
        <v>46</v>
      </c>
      <c r="J116" s="19">
        <v>19</v>
      </c>
      <c r="K116" s="1">
        <v>129</v>
      </c>
      <c r="L116" s="1" t="s">
        <v>53</v>
      </c>
      <c r="M116" s="15" t="s">
        <v>88</v>
      </c>
      <c r="N116" s="1">
        <v>50</v>
      </c>
      <c r="O116" s="1">
        <v>20</v>
      </c>
      <c r="P116" s="1">
        <v>110</v>
      </c>
      <c r="Q116" s="1">
        <v>54</v>
      </c>
      <c r="R116" s="1">
        <f>SUM(Table1[[#This Row],[Cogs]],Table1[[#This Row],[Marketing]],Table1[[#This Row],[Other Expenses]])</f>
        <v>128</v>
      </c>
      <c r="S116" s="3">
        <f>Table1[[#This Row],[Sales]]-Table1[[#This Row],[Target Sales]]</f>
        <v>19</v>
      </c>
      <c r="T116" s="3">
        <f>Table1[[#This Row],[Profit]]-Table1[[#This Row],[Target Profit]]</f>
        <v>-1</v>
      </c>
      <c r="U116" s="3">
        <f>Table1[[#This Row],[Cogs]]-Table1[[#This Row],[Target COGS]]</f>
        <v>4</v>
      </c>
      <c r="V116" s="8">
        <f>YEAR(Table1[[#This Row],[Date]])</f>
        <v>2013</v>
      </c>
      <c r="W116" s="8">
        <f>DAY(Table1[[#This Row],[Date]])</f>
        <v>1</v>
      </c>
      <c r="X116" s="8">
        <f>MONTH(Table1[[#This Row],[Date]])</f>
        <v>11</v>
      </c>
      <c r="Y116" s="9">
        <f>(Table1[[#This Row],[Profit]]/Table1[[#This Row],[Sales]])</f>
        <v>0.14728682170542637</v>
      </c>
    </row>
    <row r="117" spans="1:25" ht="14.25" customHeight="1" x14ac:dyDescent="0.3">
      <c r="A117" s="1">
        <v>580</v>
      </c>
      <c r="B117" s="1">
        <v>54</v>
      </c>
      <c r="C117" s="2">
        <v>41579</v>
      </c>
      <c r="D117" s="1" t="s">
        <v>32</v>
      </c>
      <c r="E117" s="1" t="s">
        <v>23</v>
      </c>
      <c r="F117" s="1">
        <v>20</v>
      </c>
      <c r="G117" s="1" t="s">
        <v>18</v>
      </c>
      <c r="H117" s="1" t="s">
        <v>19</v>
      </c>
      <c r="I117" s="1" t="s">
        <v>50</v>
      </c>
      <c r="J117" s="19">
        <v>19</v>
      </c>
      <c r="K117" s="1">
        <v>129</v>
      </c>
      <c r="L117" s="1" t="s">
        <v>40</v>
      </c>
      <c r="M117" s="15" t="s">
        <v>88</v>
      </c>
      <c r="N117" s="1">
        <v>50</v>
      </c>
      <c r="O117" s="1">
        <v>20</v>
      </c>
      <c r="P117" s="1">
        <v>110</v>
      </c>
      <c r="Q117" s="1">
        <v>54</v>
      </c>
      <c r="R117" s="1">
        <f>SUM(Table1[[#This Row],[Cogs]],Table1[[#This Row],[Marketing]],Table1[[#This Row],[Other Expenses]])</f>
        <v>128</v>
      </c>
      <c r="S117" s="3">
        <f>Table1[[#This Row],[Sales]]-Table1[[#This Row],[Target Sales]]</f>
        <v>19</v>
      </c>
      <c r="T117" s="3">
        <f>Table1[[#This Row],[Profit]]-Table1[[#This Row],[Target Profit]]</f>
        <v>-1</v>
      </c>
      <c r="U117" s="3">
        <f>Table1[[#This Row],[Cogs]]-Table1[[#This Row],[Target COGS]]</f>
        <v>4</v>
      </c>
      <c r="V117" s="8">
        <f>YEAR(Table1[[#This Row],[Date]])</f>
        <v>2013</v>
      </c>
      <c r="W117" s="8">
        <f>DAY(Table1[[#This Row],[Date]])</f>
        <v>1</v>
      </c>
      <c r="X117" s="8">
        <f>MONTH(Table1[[#This Row],[Date]])</f>
        <v>11</v>
      </c>
      <c r="Y117" s="9">
        <f>(Table1[[#This Row],[Profit]]/Table1[[#This Row],[Sales]])</f>
        <v>0.14728682170542637</v>
      </c>
    </row>
    <row r="118" spans="1:25" ht="14.25" customHeight="1" x14ac:dyDescent="0.3">
      <c r="A118" s="1">
        <v>435</v>
      </c>
      <c r="B118" s="1">
        <v>46</v>
      </c>
      <c r="C118" s="2">
        <v>41579</v>
      </c>
      <c r="D118" s="1" t="s">
        <v>32</v>
      </c>
      <c r="E118" s="1" t="s">
        <v>29</v>
      </c>
      <c r="F118" s="1">
        <v>14</v>
      </c>
      <c r="G118" s="1" t="s">
        <v>18</v>
      </c>
      <c r="H118" s="1" t="s">
        <v>19</v>
      </c>
      <c r="I118" s="1" t="s">
        <v>50</v>
      </c>
      <c r="J118" s="19">
        <v>45</v>
      </c>
      <c r="K118" s="1">
        <v>120</v>
      </c>
      <c r="L118" s="1" t="s">
        <v>42</v>
      </c>
      <c r="M118" s="15" t="s">
        <v>88</v>
      </c>
      <c r="N118" s="1">
        <v>40</v>
      </c>
      <c r="O118" s="1">
        <v>30</v>
      </c>
      <c r="P118" s="1">
        <v>100</v>
      </c>
      <c r="Q118" s="1">
        <v>37</v>
      </c>
      <c r="R118" s="1">
        <f>SUM(Table1[[#This Row],[Cogs]],Table1[[#This Row],[Marketing]],Table1[[#This Row],[Other Expenses]])</f>
        <v>97</v>
      </c>
      <c r="S118" s="3">
        <f>Table1[[#This Row],[Sales]]-Table1[[#This Row],[Target Sales]]</f>
        <v>20</v>
      </c>
      <c r="T118" s="3">
        <f>Table1[[#This Row],[Profit]]-Table1[[#This Row],[Target Profit]]</f>
        <v>15</v>
      </c>
      <c r="U118" s="3">
        <f>Table1[[#This Row],[Cogs]]-Table1[[#This Row],[Target COGS]]</f>
        <v>6</v>
      </c>
      <c r="V118" s="8">
        <f>YEAR(Table1[[#This Row],[Date]])</f>
        <v>2013</v>
      </c>
      <c r="W118" s="8">
        <f>DAY(Table1[[#This Row],[Date]])</f>
        <v>1</v>
      </c>
      <c r="X118" s="8">
        <f>MONTH(Table1[[#This Row],[Date]])</f>
        <v>11</v>
      </c>
      <c r="Y118" s="9">
        <f>(Table1[[#This Row],[Profit]]/Table1[[#This Row],[Sales]])</f>
        <v>0.375</v>
      </c>
    </row>
    <row r="119" spans="1:25" ht="14.25" customHeight="1" x14ac:dyDescent="0.3">
      <c r="A119" s="1">
        <v>435</v>
      </c>
      <c r="B119" s="1">
        <v>43</v>
      </c>
      <c r="C119" s="2">
        <v>41579</v>
      </c>
      <c r="D119" s="1" t="s">
        <v>32</v>
      </c>
      <c r="E119" s="1" t="s">
        <v>29</v>
      </c>
      <c r="F119" s="1">
        <v>14</v>
      </c>
      <c r="G119" s="1" t="s">
        <v>18</v>
      </c>
      <c r="H119" s="1" t="s">
        <v>19</v>
      </c>
      <c r="I119" s="1" t="s">
        <v>20</v>
      </c>
      <c r="J119" s="19">
        <v>30</v>
      </c>
      <c r="K119" s="1">
        <v>116</v>
      </c>
      <c r="L119" s="1" t="s">
        <v>42</v>
      </c>
      <c r="M119" s="15" t="s">
        <v>88</v>
      </c>
      <c r="N119" s="1">
        <v>40</v>
      </c>
      <c r="O119" s="1">
        <v>30</v>
      </c>
      <c r="P119" s="1">
        <v>100</v>
      </c>
      <c r="Q119" s="1">
        <v>46</v>
      </c>
      <c r="R119" s="1">
        <f>SUM(Table1[[#This Row],[Cogs]],Table1[[#This Row],[Marketing]],Table1[[#This Row],[Other Expenses]])</f>
        <v>103</v>
      </c>
      <c r="S119" s="3">
        <f>Table1[[#This Row],[Sales]]-Table1[[#This Row],[Target Sales]]</f>
        <v>16</v>
      </c>
      <c r="T119" s="3">
        <f>Table1[[#This Row],[Profit]]-Table1[[#This Row],[Target Profit]]</f>
        <v>0</v>
      </c>
      <c r="U119" s="3">
        <f>Table1[[#This Row],[Cogs]]-Table1[[#This Row],[Target COGS]]</f>
        <v>3</v>
      </c>
      <c r="V119" s="8">
        <f>YEAR(Table1[[#This Row],[Date]])</f>
        <v>2013</v>
      </c>
      <c r="W119" s="8">
        <f>DAY(Table1[[#This Row],[Date]])</f>
        <v>1</v>
      </c>
      <c r="X119" s="8">
        <f>MONTH(Table1[[#This Row],[Date]])</f>
        <v>11</v>
      </c>
      <c r="Y119" s="9">
        <f>(Table1[[#This Row],[Profit]]/Table1[[#This Row],[Sales]])</f>
        <v>0.25862068965517243</v>
      </c>
    </row>
    <row r="120" spans="1:25" ht="14.25" customHeight="1" x14ac:dyDescent="0.3">
      <c r="A120" s="1">
        <v>253</v>
      </c>
      <c r="B120" s="1">
        <v>47</v>
      </c>
      <c r="C120" s="2">
        <v>41579</v>
      </c>
      <c r="D120" s="1" t="s">
        <v>32</v>
      </c>
      <c r="E120" s="1" t="s">
        <v>29</v>
      </c>
      <c r="F120" s="1">
        <v>13</v>
      </c>
      <c r="G120" s="1" t="s">
        <v>18</v>
      </c>
      <c r="H120" s="1" t="s">
        <v>19</v>
      </c>
      <c r="I120" s="1" t="s">
        <v>20</v>
      </c>
      <c r="J120" s="19">
        <v>65</v>
      </c>
      <c r="K120" s="1">
        <v>123</v>
      </c>
      <c r="L120" s="1" t="s">
        <v>53</v>
      </c>
      <c r="M120" s="15" t="s">
        <v>88</v>
      </c>
      <c r="N120" s="1">
        <v>40</v>
      </c>
      <c r="O120" s="1">
        <v>40</v>
      </c>
      <c r="P120" s="1">
        <v>100</v>
      </c>
      <c r="Q120" s="1">
        <v>24</v>
      </c>
      <c r="R120" s="1">
        <f>SUM(Table1[[#This Row],[Cogs]],Table1[[#This Row],[Marketing]],Table1[[#This Row],[Other Expenses]])</f>
        <v>84</v>
      </c>
      <c r="S120" s="3">
        <f>Table1[[#This Row],[Sales]]-Table1[[#This Row],[Target Sales]]</f>
        <v>23</v>
      </c>
      <c r="T120" s="3">
        <f>Table1[[#This Row],[Profit]]-Table1[[#This Row],[Target Profit]]</f>
        <v>25</v>
      </c>
      <c r="U120" s="3">
        <f>Table1[[#This Row],[Cogs]]-Table1[[#This Row],[Target COGS]]</f>
        <v>7</v>
      </c>
      <c r="V120" s="8">
        <f>YEAR(Table1[[#This Row],[Date]])</f>
        <v>2013</v>
      </c>
      <c r="W120" s="8">
        <f>DAY(Table1[[#This Row],[Date]])</f>
        <v>1</v>
      </c>
      <c r="X120" s="8">
        <f>MONTH(Table1[[#This Row],[Date]])</f>
        <v>11</v>
      </c>
      <c r="Y120" s="9">
        <f>(Table1[[#This Row],[Profit]]/Table1[[#This Row],[Sales]])</f>
        <v>0.52845528455284552</v>
      </c>
    </row>
    <row r="121" spans="1:25" ht="14.25" customHeight="1" x14ac:dyDescent="0.3">
      <c r="A121" s="1">
        <v>203</v>
      </c>
      <c r="B121" s="1">
        <v>36</v>
      </c>
      <c r="C121" s="2">
        <v>41579</v>
      </c>
      <c r="D121" s="1" t="s">
        <v>32</v>
      </c>
      <c r="E121" s="1" t="s">
        <v>25</v>
      </c>
      <c r="F121" s="1">
        <v>10</v>
      </c>
      <c r="G121" s="1" t="s">
        <v>18</v>
      </c>
      <c r="H121" s="1" t="s">
        <v>26</v>
      </c>
      <c r="I121" s="1" t="s">
        <v>30</v>
      </c>
      <c r="J121" s="19">
        <v>49</v>
      </c>
      <c r="K121" s="1">
        <v>96</v>
      </c>
      <c r="L121" s="1" t="s">
        <v>37</v>
      </c>
      <c r="M121" s="15" t="s">
        <v>88</v>
      </c>
      <c r="N121" s="1">
        <v>30</v>
      </c>
      <c r="O121" s="1">
        <v>40</v>
      </c>
      <c r="P121" s="1">
        <v>90</v>
      </c>
      <c r="Q121" s="1">
        <v>21</v>
      </c>
      <c r="R121" s="1">
        <f>SUM(Table1[[#This Row],[Cogs]],Table1[[#This Row],[Marketing]],Table1[[#This Row],[Other Expenses]])</f>
        <v>67</v>
      </c>
      <c r="S121" s="3">
        <f>Table1[[#This Row],[Sales]]-Table1[[#This Row],[Target Sales]]</f>
        <v>6</v>
      </c>
      <c r="T121" s="3">
        <f>Table1[[#This Row],[Profit]]-Table1[[#This Row],[Target Profit]]</f>
        <v>9</v>
      </c>
      <c r="U121" s="3">
        <f>Table1[[#This Row],[Cogs]]-Table1[[#This Row],[Target COGS]]</f>
        <v>6</v>
      </c>
      <c r="V121" s="8">
        <f>YEAR(Table1[[#This Row],[Date]])</f>
        <v>2013</v>
      </c>
      <c r="W121" s="8">
        <f>DAY(Table1[[#This Row],[Date]])</f>
        <v>1</v>
      </c>
      <c r="X121" s="8">
        <f>MONTH(Table1[[#This Row],[Date]])</f>
        <v>11</v>
      </c>
      <c r="Y121" s="9">
        <f>(Table1[[#This Row],[Profit]]/Table1[[#This Row],[Sales]])</f>
        <v>0.51041666666666663</v>
      </c>
    </row>
    <row r="122" spans="1:25" ht="14.25" customHeight="1" x14ac:dyDescent="0.3">
      <c r="A122" s="1">
        <v>509</v>
      </c>
      <c r="B122" s="1">
        <v>61</v>
      </c>
      <c r="C122" s="2">
        <v>41579</v>
      </c>
      <c r="D122" s="1" t="s">
        <v>32</v>
      </c>
      <c r="E122" s="1" t="s">
        <v>29</v>
      </c>
      <c r="F122" s="1">
        <v>55</v>
      </c>
      <c r="G122" s="1" t="s">
        <v>18</v>
      </c>
      <c r="H122" s="1" t="s">
        <v>26</v>
      </c>
      <c r="I122" s="1" t="s">
        <v>30</v>
      </c>
      <c r="J122" s="19">
        <v>1</v>
      </c>
      <c r="K122" s="1">
        <v>157</v>
      </c>
      <c r="L122" s="1" t="s">
        <v>53</v>
      </c>
      <c r="M122" s="15" t="s">
        <v>88</v>
      </c>
      <c r="N122" s="1">
        <v>40</v>
      </c>
      <c r="O122" s="1">
        <v>0</v>
      </c>
      <c r="P122" s="1">
        <v>100</v>
      </c>
      <c r="Q122" s="1">
        <v>85</v>
      </c>
      <c r="R122" s="1">
        <f>SUM(Table1[[#This Row],[Cogs]],Table1[[#This Row],[Marketing]],Table1[[#This Row],[Other Expenses]])</f>
        <v>201</v>
      </c>
      <c r="S122" s="3">
        <f>Table1[[#This Row],[Sales]]-Table1[[#This Row],[Target Sales]]</f>
        <v>57</v>
      </c>
      <c r="T122" s="3">
        <f>Table1[[#This Row],[Profit]]-Table1[[#This Row],[Target Profit]]</f>
        <v>1</v>
      </c>
      <c r="U122" s="3">
        <f>Table1[[#This Row],[Cogs]]-Table1[[#This Row],[Target COGS]]</f>
        <v>21</v>
      </c>
      <c r="V122" s="8">
        <f>YEAR(Table1[[#This Row],[Date]])</f>
        <v>2013</v>
      </c>
      <c r="W122" s="8">
        <f>DAY(Table1[[#This Row],[Date]])</f>
        <v>1</v>
      </c>
      <c r="X122" s="8">
        <f>MONTH(Table1[[#This Row],[Date]])</f>
        <v>11</v>
      </c>
      <c r="Y122" s="9">
        <f>(Table1[[#This Row],[Profit]]/Table1[[#This Row],[Sales]])</f>
        <v>6.369426751592357E-3</v>
      </c>
    </row>
    <row r="123" spans="1:25" ht="14.25" customHeight="1" x14ac:dyDescent="0.3">
      <c r="A123" s="1">
        <v>956</v>
      </c>
      <c r="B123" s="1">
        <v>43</v>
      </c>
      <c r="C123" s="2">
        <v>41609</v>
      </c>
      <c r="D123" s="1" t="s">
        <v>16</v>
      </c>
      <c r="E123" s="1" t="s">
        <v>23</v>
      </c>
      <c r="F123" s="1">
        <v>14</v>
      </c>
      <c r="G123" s="1" t="s">
        <v>33</v>
      </c>
      <c r="H123" s="1" t="s">
        <v>38</v>
      </c>
      <c r="I123" s="1" t="s">
        <v>39</v>
      </c>
      <c r="J123" s="19">
        <v>45</v>
      </c>
      <c r="K123" s="1">
        <v>106</v>
      </c>
      <c r="L123" s="1" t="s">
        <v>24</v>
      </c>
      <c r="M123" s="15" t="s">
        <v>88</v>
      </c>
      <c r="N123" s="1">
        <v>50</v>
      </c>
      <c r="O123" s="1">
        <v>40</v>
      </c>
      <c r="P123" s="1">
        <v>110</v>
      </c>
      <c r="Q123" s="1">
        <v>26</v>
      </c>
      <c r="R123" s="1">
        <f>SUM(Table1[[#This Row],[Cogs]],Table1[[#This Row],[Marketing]],Table1[[#This Row],[Other Expenses]])</f>
        <v>83</v>
      </c>
      <c r="S123" s="3">
        <f>Table1[[#This Row],[Sales]]-Table1[[#This Row],[Target Sales]]</f>
        <v>-4</v>
      </c>
      <c r="T123" s="3">
        <f>Table1[[#This Row],[Profit]]-Table1[[#This Row],[Target Profit]]</f>
        <v>5</v>
      </c>
      <c r="U123" s="3">
        <f>Table1[[#This Row],[Cogs]]-Table1[[#This Row],[Target COGS]]</f>
        <v>-7</v>
      </c>
      <c r="V123" s="8">
        <f>YEAR(Table1[[#This Row],[Date]])</f>
        <v>2013</v>
      </c>
      <c r="W123" s="8">
        <f>DAY(Table1[[#This Row],[Date]])</f>
        <v>1</v>
      </c>
      <c r="X123" s="8">
        <f>MONTH(Table1[[#This Row],[Date]])</f>
        <v>12</v>
      </c>
      <c r="Y123" s="9">
        <f>(Table1[[#This Row],[Profit]]/Table1[[#This Row],[Sales]])</f>
        <v>0.42452830188679247</v>
      </c>
    </row>
    <row r="124" spans="1:25" ht="14.25" customHeight="1" x14ac:dyDescent="0.3">
      <c r="A124" s="1">
        <v>430</v>
      </c>
      <c r="B124" s="1">
        <v>54</v>
      </c>
      <c r="C124" s="2">
        <v>41609</v>
      </c>
      <c r="D124" s="1" t="s">
        <v>16</v>
      </c>
      <c r="E124" s="1" t="s">
        <v>23</v>
      </c>
      <c r="F124" s="1">
        <v>15</v>
      </c>
      <c r="G124" s="1" t="s">
        <v>33</v>
      </c>
      <c r="H124" s="1" t="s">
        <v>34</v>
      </c>
      <c r="I124" s="1" t="s">
        <v>35</v>
      </c>
      <c r="J124" s="19">
        <v>77</v>
      </c>
      <c r="K124" s="1">
        <v>142</v>
      </c>
      <c r="L124" s="1" t="s">
        <v>24</v>
      </c>
      <c r="M124" s="15" t="s">
        <v>88</v>
      </c>
      <c r="N124" s="1">
        <v>40</v>
      </c>
      <c r="O124" s="1">
        <v>40</v>
      </c>
      <c r="P124" s="1">
        <v>100</v>
      </c>
      <c r="Q124" s="1">
        <v>27</v>
      </c>
      <c r="R124" s="1">
        <f>SUM(Table1[[#This Row],[Cogs]],Table1[[#This Row],[Marketing]],Table1[[#This Row],[Other Expenses]])</f>
        <v>96</v>
      </c>
      <c r="S124" s="3">
        <f>Table1[[#This Row],[Sales]]-Table1[[#This Row],[Target Sales]]</f>
        <v>42</v>
      </c>
      <c r="T124" s="3">
        <f>Table1[[#This Row],[Profit]]-Table1[[#This Row],[Target Profit]]</f>
        <v>37</v>
      </c>
      <c r="U124" s="3">
        <f>Table1[[#This Row],[Cogs]]-Table1[[#This Row],[Target COGS]]</f>
        <v>14</v>
      </c>
      <c r="V124" s="8">
        <f>YEAR(Table1[[#This Row],[Date]])</f>
        <v>2013</v>
      </c>
      <c r="W124" s="8">
        <f>DAY(Table1[[#This Row],[Date]])</f>
        <v>1</v>
      </c>
      <c r="X124" s="8">
        <f>MONTH(Table1[[#This Row],[Date]])</f>
        <v>12</v>
      </c>
      <c r="Y124" s="9">
        <f>(Table1[[#This Row],[Profit]]/Table1[[#This Row],[Sales]])</f>
        <v>0.54225352112676062</v>
      </c>
    </row>
    <row r="125" spans="1:25" ht="14.25" customHeight="1" x14ac:dyDescent="0.3">
      <c r="A125" s="1">
        <v>719</v>
      </c>
      <c r="B125" s="1">
        <v>47</v>
      </c>
      <c r="C125" s="2">
        <v>41609</v>
      </c>
      <c r="D125" s="1" t="s">
        <v>16</v>
      </c>
      <c r="E125" s="1" t="s">
        <v>17</v>
      </c>
      <c r="F125" s="1">
        <v>42</v>
      </c>
      <c r="G125" s="1" t="s">
        <v>18</v>
      </c>
      <c r="H125" s="1" t="s">
        <v>19</v>
      </c>
      <c r="I125" s="1" t="s">
        <v>20</v>
      </c>
      <c r="J125" s="19">
        <v>-9</v>
      </c>
      <c r="K125" s="1">
        <v>119</v>
      </c>
      <c r="L125" s="1" t="s">
        <v>21</v>
      </c>
      <c r="M125" s="15" t="s">
        <v>88</v>
      </c>
      <c r="N125" s="1">
        <v>40</v>
      </c>
      <c r="O125" s="1">
        <v>0</v>
      </c>
      <c r="P125" s="1">
        <v>100</v>
      </c>
      <c r="Q125" s="1">
        <v>71</v>
      </c>
      <c r="R125" s="1">
        <f>SUM(Table1[[#This Row],[Cogs]],Table1[[#This Row],[Marketing]],Table1[[#This Row],[Other Expenses]])</f>
        <v>160</v>
      </c>
      <c r="S125" s="3">
        <f>Table1[[#This Row],[Sales]]-Table1[[#This Row],[Target Sales]]</f>
        <v>19</v>
      </c>
      <c r="T125" s="3">
        <f>Table1[[#This Row],[Profit]]-Table1[[#This Row],[Target Profit]]</f>
        <v>-9</v>
      </c>
      <c r="U125" s="3">
        <f>Table1[[#This Row],[Cogs]]-Table1[[#This Row],[Target COGS]]</f>
        <v>7</v>
      </c>
      <c r="V125" s="8">
        <f>YEAR(Table1[[#This Row],[Date]])</f>
        <v>2013</v>
      </c>
      <c r="W125" s="8">
        <f>DAY(Table1[[#This Row],[Date]])</f>
        <v>1</v>
      </c>
      <c r="X125" s="8">
        <f>MONTH(Table1[[#This Row],[Date]])</f>
        <v>12</v>
      </c>
      <c r="Y125" s="9">
        <f>(Table1[[#This Row],[Profit]]/Table1[[#This Row],[Sales]])</f>
        <v>-7.5630252100840331E-2</v>
      </c>
    </row>
    <row r="126" spans="1:25" ht="14.25" customHeight="1" x14ac:dyDescent="0.3">
      <c r="A126" s="1">
        <v>970</v>
      </c>
      <c r="B126" s="1">
        <v>54</v>
      </c>
      <c r="C126" s="2">
        <v>41609</v>
      </c>
      <c r="D126" s="1" t="s">
        <v>16</v>
      </c>
      <c r="E126" s="1" t="s">
        <v>17</v>
      </c>
      <c r="F126" s="1">
        <v>17</v>
      </c>
      <c r="G126" s="1" t="s">
        <v>18</v>
      </c>
      <c r="H126" s="1" t="s">
        <v>19</v>
      </c>
      <c r="I126" s="1" t="s">
        <v>22</v>
      </c>
      <c r="J126" s="19">
        <v>43</v>
      </c>
      <c r="K126" s="1">
        <v>135</v>
      </c>
      <c r="L126" s="1" t="s">
        <v>21</v>
      </c>
      <c r="M126" s="15" t="s">
        <v>88</v>
      </c>
      <c r="N126" s="1">
        <v>50</v>
      </c>
      <c r="O126" s="1">
        <v>30</v>
      </c>
      <c r="P126" s="1">
        <v>110</v>
      </c>
      <c r="Q126" s="1">
        <v>44</v>
      </c>
      <c r="R126" s="1">
        <f>SUM(Table1[[#This Row],[Cogs]],Table1[[#This Row],[Marketing]],Table1[[#This Row],[Other Expenses]])</f>
        <v>115</v>
      </c>
      <c r="S126" s="3">
        <f>Table1[[#This Row],[Sales]]-Table1[[#This Row],[Target Sales]]</f>
        <v>25</v>
      </c>
      <c r="T126" s="3">
        <f>Table1[[#This Row],[Profit]]-Table1[[#This Row],[Target Profit]]</f>
        <v>13</v>
      </c>
      <c r="U126" s="3">
        <f>Table1[[#This Row],[Cogs]]-Table1[[#This Row],[Target COGS]]</f>
        <v>4</v>
      </c>
      <c r="V126" s="8">
        <f>YEAR(Table1[[#This Row],[Date]])</f>
        <v>2013</v>
      </c>
      <c r="W126" s="8">
        <f>DAY(Table1[[#This Row],[Date]])</f>
        <v>1</v>
      </c>
      <c r="X126" s="8">
        <f>MONTH(Table1[[#This Row],[Date]])</f>
        <v>12</v>
      </c>
      <c r="Y126" s="9">
        <f>(Table1[[#This Row],[Profit]]/Table1[[#This Row],[Sales]])</f>
        <v>0.31851851851851853</v>
      </c>
    </row>
    <row r="127" spans="1:25" ht="14.25" customHeight="1" x14ac:dyDescent="0.3">
      <c r="A127" s="1">
        <v>305</v>
      </c>
      <c r="B127" s="1">
        <v>65</v>
      </c>
      <c r="C127" s="2">
        <v>41609</v>
      </c>
      <c r="D127" s="1" t="s">
        <v>16</v>
      </c>
      <c r="E127" s="1" t="s">
        <v>25</v>
      </c>
      <c r="F127" s="1">
        <v>24</v>
      </c>
      <c r="G127" s="1" t="s">
        <v>18</v>
      </c>
      <c r="H127" s="1" t="s">
        <v>19</v>
      </c>
      <c r="I127" s="1" t="s">
        <v>20</v>
      </c>
      <c r="J127" s="19">
        <v>34</v>
      </c>
      <c r="K127" s="1">
        <v>155</v>
      </c>
      <c r="L127" s="1" t="s">
        <v>28</v>
      </c>
      <c r="M127" s="15" t="s">
        <v>88</v>
      </c>
      <c r="N127" s="1">
        <v>40</v>
      </c>
      <c r="O127" s="1">
        <v>20</v>
      </c>
      <c r="P127" s="1">
        <v>100</v>
      </c>
      <c r="Q127" s="1">
        <v>57</v>
      </c>
      <c r="R127" s="1">
        <f>SUM(Table1[[#This Row],[Cogs]],Table1[[#This Row],[Marketing]],Table1[[#This Row],[Other Expenses]])</f>
        <v>146</v>
      </c>
      <c r="S127" s="3">
        <f>Table1[[#This Row],[Sales]]-Table1[[#This Row],[Target Sales]]</f>
        <v>55</v>
      </c>
      <c r="T127" s="3">
        <f>Table1[[#This Row],[Profit]]-Table1[[#This Row],[Target Profit]]</f>
        <v>14</v>
      </c>
      <c r="U127" s="3">
        <f>Table1[[#This Row],[Cogs]]-Table1[[#This Row],[Target COGS]]</f>
        <v>25</v>
      </c>
      <c r="V127" s="8">
        <f>YEAR(Table1[[#This Row],[Date]])</f>
        <v>2013</v>
      </c>
      <c r="W127" s="8">
        <f>DAY(Table1[[#This Row],[Date]])</f>
        <v>1</v>
      </c>
      <c r="X127" s="8">
        <f>MONTH(Table1[[#This Row],[Date]])</f>
        <v>12</v>
      </c>
      <c r="Y127" s="9">
        <f>(Table1[[#This Row],[Profit]]/Table1[[#This Row],[Sales]])</f>
        <v>0.21935483870967742</v>
      </c>
    </row>
    <row r="128" spans="1:25" ht="14.25" customHeight="1" x14ac:dyDescent="0.3">
      <c r="A128" s="1">
        <v>407</v>
      </c>
      <c r="B128" s="1">
        <v>80</v>
      </c>
      <c r="C128" s="2">
        <v>41609</v>
      </c>
      <c r="D128" s="1" t="s">
        <v>16</v>
      </c>
      <c r="E128" s="1" t="s">
        <v>25</v>
      </c>
      <c r="F128" s="1">
        <v>24</v>
      </c>
      <c r="G128" s="1" t="s">
        <v>18</v>
      </c>
      <c r="H128" s="1" t="s">
        <v>19</v>
      </c>
      <c r="I128" s="1" t="s">
        <v>22</v>
      </c>
      <c r="J128" s="19">
        <v>74</v>
      </c>
      <c r="K128" s="1">
        <v>188</v>
      </c>
      <c r="L128" s="1" t="s">
        <v>28</v>
      </c>
      <c r="M128" s="15" t="s">
        <v>88</v>
      </c>
      <c r="N128" s="1">
        <v>60</v>
      </c>
      <c r="O128" s="1">
        <v>30</v>
      </c>
      <c r="P128" s="1">
        <v>120</v>
      </c>
      <c r="Q128" s="1">
        <v>46</v>
      </c>
      <c r="R128" s="1">
        <f>SUM(Table1[[#This Row],[Cogs]],Table1[[#This Row],[Marketing]],Table1[[#This Row],[Other Expenses]])</f>
        <v>150</v>
      </c>
      <c r="S128" s="3">
        <f>Table1[[#This Row],[Sales]]-Table1[[#This Row],[Target Sales]]</f>
        <v>68</v>
      </c>
      <c r="T128" s="3">
        <f>Table1[[#This Row],[Profit]]-Table1[[#This Row],[Target Profit]]</f>
        <v>44</v>
      </c>
      <c r="U128" s="3">
        <f>Table1[[#This Row],[Cogs]]-Table1[[#This Row],[Target COGS]]</f>
        <v>20</v>
      </c>
      <c r="V128" s="8">
        <f>YEAR(Table1[[#This Row],[Date]])</f>
        <v>2013</v>
      </c>
      <c r="W128" s="8">
        <f>DAY(Table1[[#This Row],[Date]])</f>
        <v>1</v>
      </c>
      <c r="X128" s="8">
        <f>MONTH(Table1[[#This Row],[Date]])</f>
        <v>12</v>
      </c>
      <c r="Y128" s="9">
        <f>(Table1[[#This Row],[Profit]]/Table1[[#This Row],[Sales]])</f>
        <v>0.39361702127659576</v>
      </c>
    </row>
    <row r="129" spans="1:25" ht="14.25" customHeight="1" x14ac:dyDescent="0.3">
      <c r="A129" s="1">
        <v>325</v>
      </c>
      <c r="B129" s="1">
        <v>54</v>
      </c>
      <c r="C129" s="2">
        <v>41609</v>
      </c>
      <c r="D129" s="1" t="s">
        <v>16</v>
      </c>
      <c r="E129" s="1" t="s">
        <v>23</v>
      </c>
      <c r="F129" s="1">
        <v>17</v>
      </c>
      <c r="G129" s="1" t="s">
        <v>18</v>
      </c>
      <c r="H129" s="1" t="s">
        <v>19</v>
      </c>
      <c r="I129" s="1" t="s">
        <v>50</v>
      </c>
      <c r="J129" s="19">
        <v>42</v>
      </c>
      <c r="K129" s="1">
        <v>135</v>
      </c>
      <c r="L129" s="1" t="s">
        <v>24</v>
      </c>
      <c r="M129" s="15" t="s">
        <v>88</v>
      </c>
      <c r="N129" s="1">
        <v>50</v>
      </c>
      <c r="O129" s="1">
        <v>30</v>
      </c>
      <c r="P129" s="1">
        <v>110</v>
      </c>
      <c r="Q129" s="1">
        <v>45</v>
      </c>
      <c r="R129" s="1">
        <f>SUM(Table1[[#This Row],[Cogs]],Table1[[#This Row],[Marketing]],Table1[[#This Row],[Other Expenses]])</f>
        <v>116</v>
      </c>
      <c r="S129" s="3">
        <f>Table1[[#This Row],[Sales]]-Table1[[#This Row],[Target Sales]]</f>
        <v>25</v>
      </c>
      <c r="T129" s="3">
        <f>Table1[[#This Row],[Profit]]-Table1[[#This Row],[Target Profit]]</f>
        <v>12</v>
      </c>
      <c r="U129" s="3">
        <f>Table1[[#This Row],[Cogs]]-Table1[[#This Row],[Target COGS]]</f>
        <v>4</v>
      </c>
      <c r="V129" s="8">
        <f>YEAR(Table1[[#This Row],[Date]])</f>
        <v>2013</v>
      </c>
      <c r="W129" s="8">
        <f>DAY(Table1[[#This Row],[Date]])</f>
        <v>1</v>
      </c>
      <c r="X129" s="8">
        <f>MONTH(Table1[[#This Row],[Date]])</f>
        <v>12</v>
      </c>
      <c r="Y129" s="9">
        <f>(Table1[[#This Row],[Profit]]/Table1[[#This Row],[Sales]])</f>
        <v>0.31111111111111112</v>
      </c>
    </row>
    <row r="130" spans="1:25" ht="14.25" customHeight="1" x14ac:dyDescent="0.3">
      <c r="A130" s="1">
        <v>430</v>
      </c>
      <c r="B130" s="1">
        <v>41</v>
      </c>
      <c r="C130" s="2">
        <v>41609</v>
      </c>
      <c r="D130" s="1" t="s">
        <v>16</v>
      </c>
      <c r="E130" s="1" t="s">
        <v>23</v>
      </c>
      <c r="F130" s="1">
        <v>13</v>
      </c>
      <c r="G130" s="1" t="s">
        <v>18</v>
      </c>
      <c r="H130" s="1" t="s">
        <v>19</v>
      </c>
      <c r="I130" s="1" t="s">
        <v>20</v>
      </c>
      <c r="J130" s="19">
        <v>36</v>
      </c>
      <c r="K130" s="1">
        <v>108</v>
      </c>
      <c r="L130" s="1" t="s">
        <v>24</v>
      </c>
      <c r="M130" s="15" t="s">
        <v>88</v>
      </c>
      <c r="N130" s="1">
        <v>30</v>
      </c>
      <c r="O130" s="1">
        <v>30</v>
      </c>
      <c r="P130" s="1">
        <v>90</v>
      </c>
      <c r="Q130" s="1">
        <v>36</v>
      </c>
      <c r="R130" s="1">
        <f>SUM(Table1[[#This Row],[Cogs]],Table1[[#This Row],[Marketing]],Table1[[#This Row],[Other Expenses]])</f>
        <v>90</v>
      </c>
      <c r="S130" s="3">
        <f>Table1[[#This Row],[Sales]]-Table1[[#This Row],[Target Sales]]</f>
        <v>18</v>
      </c>
      <c r="T130" s="3">
        <f>Table1[[#This Row],[Profit]]-Table1[[#This Row],[Target Profit]]</f>
        <v>6</v>
      </c>
      <c r="U130" s="3">
        <f>Table1[[#This Row],[Cogs]]-Table1[[#This Row],[Target COGS]]</f>
        <v>11</v>
      </c>
      <c r="V130" s="8">
        <f>YEAR(Table1[[#This Row],[Date]])</f>
        <v>2013</v>
      </c>
      <c r="W130" s="8">
        <f>DAY(Table1[[#This Row],[Date]])</f>
        <v>1</v>
      </c>
      <c r="X130" s="8">
        <f>MONTH(Table1[[#This Row],[Date]])</f>
        <v>12</v>
      </c>
      <c r="Y130" s="9">
        <f>(Table1[[#This Row],[Profit]]/Table1[[#This Row],[Sales]])</f>
        <v>0.33333333333333331</v>
      </c>
    </row>
    <row r="131" spans="1:25" ht="14.25" customHeight="1" x14ac:dyDescent="0.3">
      <c r="A131" s="1">
        <v>408</v>
      </c>
      <c r="B131" s="1">
        <v>54</v>
      </c>
      <c r="C131" s="2">
        <v>41609</v>
      </c>
      <c r="D131" s="1" t="s">
        <v>16</v>
      </c>
      <c r="E131" s="1" t="s">
        <v>29</v>
      </c>
      <c r="F131" s="1">
        <v>15</v>
      </c>
      <c r="G131" s="1" t="s">
        <v>18</v>
      </c>
      <c r="H131" s="1" t="s">
        <v>26</v>
      </c>
      <c r="I131" s="1" t="s">
        <v>54</v>
      </c>
      <c r="J131" s="19">
        <v>79</v>
      </c>
      <c r="K131" s="1">
        <v>142</v>
      </c>
      <c r="L131" s="1" t="s">
        <v>31</v>
      </c>
      <c r="M131" s="15" t="s">
        <v>88</v>
      </c>
      <c r="N131" s="1">
        <v>30</v>
      </c>
      <c r="O131" s="1">
        <v>50</v>
      </c>
      <c r="P131" s="1">
        <v>90</v>
      </c>
      <c r="Q131" s="1">
        <v>26</v>
      </c>
      <c r="R131" s="1">
        <f>SUM(Table1[[#This Row],[Cogs]],Table1[[#This Row],[Marketing]],Table1[[#This Row],[Other Expenses]])</f>
        <v>95</v>
      </c>
      <c r="S131" s="3">
        <f>Table1[[#This Row],[Sales]]-Table1[[#This Row],[Target Sales]]</f>
        <v>52</v>
      </c>
      <c r="T131" s="3">
        <f>Table1[[#This Row],[Profit]]-Table1[[#This Row],[Target Profit]]</f>
        <v>29</v>
      </c>
      <c r="U131" s="3">
        <f>Table1[[#This Row],[Cogs]]-Table1[[#This Row],[Target COGS]]</f>
        <v>24</v>
      </c>
      <c r="V131" s="8">
        <f>YEAR(Table1[[#This Row],[Date]])</f>
        <v>2013</v>
      </c>
      <c r="W131" s="8">
        <f>DAY(Table1[[#This Row],[Date]])</f>
        <v>1</v>
      </c>
      <c r="X131" s="8">
        <f>MONTH(Table1[[#This Row],[Date]])</f>
        <v>12</v>
      </c>
      <c r="Y131" s="9">
        <f>(Table1[[#This Row],[Profit]]/Table1[[#This Row],[Sales]])</f>
        <v>0.55633802816901412</v>
      </c>
    </row>
    <row r="132" spans="1:25" ht="14.25" customHeight="1" x14ac:dyDescent="0.3">
      <c r="A132" s="1">
        <v>816</v>
      </c>
      <c r="B132" s="1">
        <v>31</v>
      </c>
      <c r="C132" s="2">
        <v>41609</v>
      </c>
      <c r="D132" s="1" t="s">
        <v>32</v>
      </c>
      <c r="E132" s="1" t="s">
        <v>17</v>
      </c>
      <c r="F132" s="1">
        <v>8</v>
      </c>
      <c r="G132" s="1" t="s">
        <v>33</v>
      </c>
      <c r="H132" s="1" t="s">
        <v>34</v>
      </c>
      <c r="I132" s="1" t="s">
        <v>35</v>
      </c>
      <c r="J132" s="19">
        <v>40</v>
      </c>
      <c r="K132" s="1">
        <v>82</v>
      </c>
      <c r="L132" s="1" t="s">
        <v>51</v>
      </c>
      <c r="M132" s="15" t="s">
        <v>88</v>
      </c>
      <c r="N132" s="1">
        <v>30</v>
      </c>
      <c r="O132" s="1">
        <v>50</v>
      </c>
      <c r="P132" s="1">
        <v>90</v>
      </c>
      <c r="Q132" s="1">
        <v>19</v>
      </c>
      <c r="R132" s="1">
        <f>SUM(Table1[[#This Row],[Cogs]],Table1[[#This Row],[Marketing]],Table1[[#This Row],[Other Expenses]])</f>
        <v>58</v>
      </c>
      <c r="S132" s="3">
        <f>Table1[[#This Row],[Sales]]-Table1[[#This Row],[Target Sales]]</f>
        <v>-8</v>
      </c>
      <c r="T132" s="3">
        <f>Table1[[#This Row],[Profit]]-Table1[[#This Row],[Target Profit]]</f>
        <v>-10</v>
      </c>
      <c r="U132" s="3">
        <f>Table1[[#This Row],[Cogs]]-Table1[[#This Row],[Target COGS]]</f>
        <v>1</v>
      </c>
      <c r="V132" s="8">
        <f>YEAR(Table1[[#This Row],[Date]])</f>
        <v>2013</v>
      </c>
      <c r="W132" s="8">
        <f>DAY(Table1[[#This Row],[Date]])</f>
        <v>1</v>
      </c>
      <c r="X132" s="8">
        <f>MONTH(Table1[[#This Row],[Date]])</f>
        <v>12</v>
      </c>
      <c r="Y132" s="9">
        <f>(Table1[[#This Row],[Profit]]/Table1[[#This Row],[Sales]])</f>
        <v>0.48780487804878048</v>
      </c>
    </row>
    <row r="133" spans="1:25" ht="14.25" customHeight="1" x14ac:dyDescent="0.3">
      <c r="A133" s="1">
        <v>337</v>
      </c>
      <c r="B133" s="1">
        <v>34</v>
      </c>
      <c r="C133" s="2">
        <v>41609</v>
      </c>
      <c r="D133" s="1" t="s">
        <v>32</v>
      </c>
      <c r="E133" s="1" t="s">
        <v>23</v>
      </c>
      <c r="F133" s="1">
        <v>9</v>
      </c>
      <c r="G133" s="1" t="s">
        <v>33</v>
      </c>
      <c r="H133" s="1" t="s">
        <v>38</v>
      </c>
      <c r="I133" s="1" t="s">
        <v>39</v>
      </c>
      <c r="J133" s="19">
        <v>46</v>
      </c>
      <c r="K133" s="1">
        <v>91</v>
      </c>
      <c r="L133" s="1" t="s">
        <v>48</v>
      </c>
      <c r="M133" s="15" t="s">
        <v>88</v>
      </c>
      <c r="N133" s="1">
        <v>40</v>
      </c>
      <c r="O133" s="1">
        <v>50</v>
      </c>
      <c r="P133" s="1">
        <v>100</v>
      </c>
      <c r="Q133" s="1">
        <v>20</v>
      </c>
      <c r="R133" s="1">
        <f>SUM(Table1[[#This Row],[Cogs]],Table1[[#This Row],[Marketing]],Table1[[#This Row],[Other Expenses]])</f>
        <v>63</v>
      </c>
      <c r="S133" s="3">
        <f>Table1[[#This Row],[Sales]]-Table1[[#This Row],[Target Sales]]</f>
        <v>-9</v>
      </c>
      <c r="T133" s="3">
        <f>Table1[[#This Row],[Profit]]-Table1[[#This Row],[Target Profit]]</f>
        <v>-4</v>
      </c>
      <c r="U133" s="3">
        <f>Table1[[#This Row],[Cogs]]-Table1[[#This Row],[Target COGS]]</f>
        <v>-6</v>
      </c>
      <c r="V133" s="8">
        <f>YEAR(Table1[[#This Row],[Date]])</f>
        <v>2013</v>
      </c>
      <c r="W133" s="8">
        <f>DAY(Table1[[#This Row],[Date]])</f>
        <v>1</v>
      </c>
      <c r="X133" s="8">
        <f>MONTH(Table1[[#This Row],[Date]])</f>
        <v>12</v>
      </c>
      <c r="Y133" s="9">
        <f>(Table1[[#This Row],[Profit]]/Table1[[#This Row],[Sales]])</f>
        <v>0.50549450549450547</v>
      </c>
    </row>
    <row r="134" spans="1:25" ht="14.25" customHeight="1" x14ac:dyDescent="0.3">
      <c r="A134" s="1">
        <v>918</v>
      </c>
      <c r="B134" s="1">
        <v>33</v>
      </c>
      <c r="C134" s="2">
        <v>41609</v>
      </c>
      <c r="D134" s="1" t="s">
        <v>32</v>
      </c>
      <c r="E134" s="1" t="s">
        <v>23</v>
      </c>
      <c r="F134" s="1">
        <v>9</v>
      </c>
      <c r="G134" s="1" t="s">
        <v>33</v>
      </c>
      <c r="H134" s="1" t="s">
        <v>38</v>
      </c>
      <c r="I134" s="1" t="s">
        <v>39</v>
      </c>
      <c r="J134" s="19">
        <v>42</v>
      </c>
      <c r="K134" s="1">
        <v>87</v>
      </c>
      <c r="L134" s="1" t="s">
        <v>40</v>
      </c>
      <c r="M134" s="15" t="s">
        <v>88</v>
      </c>
      <c r="N134" s="1">
        <v>30</v>
      </c>
      <c r="O134" s="1">
        <v>50</v>
      </c>
      <c r="P134" s="1">
        <v>90</v>
      </c>
      <c r="Q134" s="1">
        <v>21</v>
      </c>
      <c r="R134" s="1">
        <f>SUM(Table1[[#This Row],[Cogs]],Table1[[#This Row],[Marketing]],Table1[[#This Row],[Other Expenses]])</f>
        <v>63</v>
      </c>
      <c r="S134" s="3">
        <f>Table1[[#This Row],[Sales]]-Table1[[#This Row],[Target Sales]]</f>
        <v>-3</v>
      </c>
      <c r="T134" s="3">
        <f>Table1[[#This Row],[Profit]]-Table1[[#This Row],[Target Profit]]</f>
        <v>-8</v>
      </c>
      <c r="U134" s="3">
        <f>Table1[[#This Row],[Cogs]]-Table1[[#This Row],[Target COGS]]</f>
        <v>3</v>
      </c>
      <c r="V134" s="8">
        <f>YEAR(Table1[[#This Row],[Date]])</f>
        <v>2013</v>
      </c>
      <c r="W134" s="8">
        <f>DAY(Table1[[#This Row],[Date]])</f>
        <v>1</v>
      </c>
      <c r="X134" s="8">
        <f>MONTH(Table1[[#This Row],[Date]])</f>
        <v>12</v>
      </c>
      <c r="Y134" s="9">
        <f>(Table1[[#This Row],[Profit]]/Table1[[#This Row],[Sales]])</f>
        <v>0.48275862068965519</v>
      </c>
    </row>
    <row r="135" spans="1:25" ht="14.25" customHeight="1" x14ac:dyDescent="0.3">
      <c r="A135" s="1">
        <v>603</v>
      </c>
      <c r="B135" s="1">
        <v>48</v>
      </c>
      <c r="C135" s="2">
        <v>41609</v>
      </c>
      <c r="D135" s="1" t="s">
        <v>32</v>
      </c>
      <c r="E135" s="1" t="s">
        <v>25</v>
      </c>
      <c r="F135" s="1">
        <v>15</v>
      </c>
      <c r="G135" s="1" t="s">
        <v>33</v>
      </c>
      <c r="H135" s="1" t="s">
        <v>38</v>
      </c>
      <c r="I135" s="1" t="s">
        <v>45</v>
      </c>
      <c r="J135" s="19">
        <v>42</v>
      </c>
      <c r="K135" s="1">
        <v>130</v>
      </c>
      <c r="L135" s="1" t="s">
        <v>44</v>
      </c>
      <c r="M135" s="15" t="s">
        <v>88</v>
      </c>
      <c r="N135" s="1">
        <v>40</v>
      </c>
      <c r="O135" s="1">
        <v>30</v>
      </c>
      <c r="P135" s="1">
        <v>100</v>
      </c>
      <c r="Q135" s="1">
        <v>46</v>
      </c>
      <c r="R135" s="1">
        <f>SUM(Table1[[#This Row],[Cogs]],Table1[[#This Row],[Marketing]],Table1[[#This Row],[Other Expenses]])</f>
        <v>109</v>
      </c>
      <c r="S135" s="3">
        <f>Table1[[#This Row],[Sales]]-Table1[[#This Row],[Target Sales]]</f>
        <v>30</v>
      </c>
      <c r="T135" s="3">
        <f>Table1[[#This Row],[Profit]]-Table1[[#This Row],[Target Profit]]</f>
        <v>12</v>
      </c>
      <c r="U135" s="3">
        <f>Table1[[#This Row],[Cogs]]-Table1[[#This Row],[Target COGS]]</f>
        <v>8</v>
      </c>
      <c r="V135" s="8">
        <f>YEAR(Table1[[#This Row],[Date]])</f>
        <v>2013</v>
      </c>
      <c r="W135" s="8">
        <f>DAY(Table1[[#This Row],[Date]])</f>
        <v>1</v>
      </c>
      <c r="X135" s="8">
        <f>MONTH(Table1[[#This Row],[Date]])</f>
        <v>12</v>
      </c>
      <c r="Y135" s="9">
        <f>(Table1[[#This Row],[Profit]]/Table1[[#This Row],[Sales]])</f>
        <v>0.32307692307692309</v>
      </c>
    </row>
    <row r="136" spans="1:25" ht="14.25" customHeight="1" x14ac:dyDescent="0.3">
      <c r="A136" s="1">
        <v>225</v>
      </c>
      <c r="B136" s="1">
        <v>55</v>
      </c>
      <c r="C136" s="2">
        <v>41609</v>
      </c>
      <c r="D136" s="1" t="s">
        <v>32</v>
      </c>
      <c r="E136" s="1" t="s">
        <v>23</v>
      </c>
      <c r="F136" s="1">
        <v>49</v>
      </c>
      <c r="G136" s="1" t="s">
        <v>33</v>
      </c>
      <c r="H136" s="1" t="s">
        <v>34</v>
      </c>
      <c r="I136" s="1" t="s">
        <v>47</v>
      </c>
      <c r="J136" s="19">
        <v>-4</v>
      </c>
      <c r="K136" s="1">
        <v>140</v>
      </c>
      <c r="L136" s="1" t="s">
        <v>48</v>
      </c>
      <c r="M136" s="15" t="s">
        <v>88</v>
      </c>
      <c r="N136" s="1">
        <v>40</v>
      </c>
      <c r="O136" s="1">
        <v>0</v>
      </c>
      <c r="P136" s="1">
        <v>100</v>
      </c>
      <c r="Q136" s="1">
        <v>79</v>
      </c>
      <c r="R136" s="1">
        <f>SUM(Table1[[#This Row],[Cogs]],Table1[[#This Row],[Marketing]],Table1[[#This Row],[Other Expenses]])</f>
        <v>183</v>
      </c>
      <c r="S136" s="3">
        <f>Table1[[#This Row],[Sales]]-Table1[[#This Row],[Target Sales]]</f>
        <v>40</v>
      </c>
      <c r="T136" s="3">
        <f>Table1[[#This Row],[Profit]]-Table1[[#This Row],[Target Profit]]</f>
        <v>-4</v>
      </c>
      <c r="U136" s="3">
        <f>Table1[[#This Row],[Cogs]]-Table1[[#This Row],[Target COGS]]</f>
        <v>15</v>
      </c>
      <c r="V136" s="8">
        <f>YEAR(Table1[[#This Row],[Date]])</f>
        <v>2013</v>
      </c>
      <c r="W136" s="8">
        <f>DAY(Table1[[#This Row],[Date]])</f>
        <v>1</v>
      </c>
      <c r="X136" s="8">
        <f>MONTH(Table1[[#This Row],[Date]])</f>
        <v>12</v>
      </c>
      <c r="Y136" s="9">
        <f>(Table1[[#This Row],[Profit]]/Table1[[#This Row],[Sales]])</f>
        <v>-2.8571428571428571E-2</v>
      </c>
    </row>
    <row r="137" spans="1:25" ht="14.25" customHeight="1" x14ac:dyDescent="0.3">
      <c r="A137" s="1">
        <v>505</v>
      </c>
      <c r="B137" s="1">
        <v>49</v>
      </c>
      <c r="C137" s="2">
        <v>41609</v>
      </c>
      <c r="D137" s="1" t="s">
        <v>32</v>
      </c>
      <c r="E137" s="1" t="s">
        <v>23</v>
      </c>
      <c r="F137" s="1">
        <v>44</v>
      </c>
      <c r="G137" s="1" t="s">
        <v>33</v>
      </c>
      <c r="H137" s="1" t="s">
        <v>34</v>
      </c>
      <c r="I137" s="1" t="s">
        <v>46</v>
      </c>
      <c r="J137" s="19">
        <v>-7</v>
      </c>
      <c r="K137" s="1">
        <v>126</v>
      </c>
      <c r="L137" s="1" t="s">
        <v>57</v>
      </c>
      <c r="M137" s="15" t="s">
        <v>88</v>
      </c>
      <c r="N137" s="1">
        <v>30</v>
      </c>
      <c r="O137" s="1">
        <v>10</v>
      </c>
      <c r="P137" s="1">
        <v>90</v>
      </c>
      <c r="Q137" s="1">
        <v>74</v>
      </c>
      <c r="R137" s="1">
        <f>SUM(Table1[[#This Row],[Cogs]],Table1[[#This Row],[Marketing]],Table1[[#This Row],[Other Expenses]])</f>
        <v>167</v>
      </c>
      <c r="S137" s="3">
        <f>Table1[[#This Row],[Sales]]-Table1[[#This Row],[Target Sales]]</f>
        <v>36</v>
      </c>
      <c r="T137" s="3">
        <f>Table1[[#This Row],[Profit]]-Table1[[#This Row],[Target Profit]]</f>
        <v>-17</v>
      </c>
      <c r="U137" s="3">
        <f>Table1[[#This Row],[Cogs]]-Table1[[#This Row],[Target COGS]]</f>
        <v>19</v>
      </c>
      <c r="V137" s="8">
        <f>YEAR(Table1[[#This Row],[Date]])</f>
        <v>2013</v>
      </c>
      <c r="W137" s="8">
        <f>DAY(Table1[[#This Row],[Date]])</f>
        <v>1</v>
      </c>
      <c r="X137" s="8">
        <f>MONTH(Table1[[#This Row],[Date]])</f>
        <v>12</v>
      </c>
      <c r="Y137" s="9">
        <f>(Table1[[#This Row],[Profit]]/Table1[[#This Row],[Sales]])</f>
        <v>-5.5555555555555552E-2</v>
      </c>
    </row>
    <row r="138" spans="1:25" ht="14.25" customHeight="1" x14ac:dyDescent="0.3">
      <c r="A138" s="1">
        <v>702</v>
      </c>
      <c r="B138" s="1">
        <v>39</v>
      </c>
      <c r="C138" s="2">
        <v>41609</v>
      </c>
      <c r="D138" s="1" t="s">
        <v>32</v>
      </c>
      <c r="E138" s="1" t="s">
        <v>29</v>
      </c>
      <c r="F138" s="1">
        <v>14</v>
      </c>
      <c r="G138" s="1" t="s">
        <v>33</v>
      </c>
      <c r="H138" s="1" t="s">
        <v>38</v>
      </c>
      <c r="I138" s="1" t="s">
        <v>45</v>
      </c>
      <c r="J138" s="19">
        <v>1</v>
      </c>
      <c r="K138" s="1">
        <v>94</v>
      </c>
      <c r="L138" s="1" t="s">
        <v>41</v>
      </c>
      <c r="M138" s="15" t="s">
        <v>88</v>
      </c>
      <c r="N138" s="1">
        <v>40</v>
      </c>
      <c r="O138" s="1">
        <v>20</v>
      </c>
      <c r="P138" s="1">
        <v>100</v>
      </c>
      <c r="Q138" s="1">
        <v>48</v>
      </c>
      <c r="R138" s="1">
        <f>SUM(Table1[[#This Row],[Cogs]],Table1[[#This Row],[Marketing]],Table1[[#This Row],[Other Expenses]])</f>
        <v>101</v>
      </c>
      <c r="S138" s="3">
        <f>Table1[[#This Row],[Sales]]-Table1[[#This Row],[Target Sales]]</f>
        <v>-6</v>
      </c>
      <c r="T138" s="3">
        <f>Table1[[#This Row],[Profit]]-Table1[[#This Row],[Target Profit]]</f>
        <v>-19</v>
      </c>
      <c r="U138" s="3">
        <f>Table1[[#This Row],[Cogs]]-Table1[[#This Row],[Target COGS]]</f>
        <v>-1</v>
      </c>
      <c r="V138" s="8">
        <f>YEAR(Table1[[#This Row],[Date]])</f>
        <v>2013</v>
      </c>
      <c r="W138" s="8">
        <f>DAY(Table1[[#This Row],[Date]])</f>
        <v>1</v>
      </c>
      <c r="X138" s="8">
        <f>MONTH(Table1[[#This Row],[Date]])</f>
        <v>12</v>
      </c>
      <c r="Y138" s="9">
        <f>(Table1[[#This Row],[Profit]]/Table1[[#This Row],[Sales]])</f>
        <v>1.0638297872340425E-2</v>
      </c>
    </row>
    <row r="139" spans="1:25" ht="14.25" customHeight="1" x14ac:dyDescent="0.3">
      <c r="A139" s="1">
        <v>314</v>
      </c>
      <c r="B139" s="1">
        <v>49</v>
      </c>
      <c r="C139" s="2">
        <v>41609</v>
      </c>
      <c r="D139" s="1" t="s">
        <v>32</v>
      </c>
      <c r="E139" s="1" t="s">
        <v>17</v>
      </c>
      <c r="F139" s="1">
        <v>44</v>
      </c>
      <c r="G139" s="1" t="s">
        <v>18</v>
      </c>
      <c r="H139" s="1" t="s">
        <v>19</v>
      </c>
      <c r="I139" s="1" t="s">
        <v>50</v>
      </c>
      <c r="J139" s="19">
        <v>-7</v>
      </c>
      <c r="K139" s="1">
        <v>126</v>
      </c>
      <c r="L139" s="1" t="s">
        <v>51</v>
      </c>
      <c r="M139" s="15" t="s">
        <v>88</v>
      </c>
      <c r="N139" s="1">
        <v>40</v>
      </c>
      <c r="O139" s="1">
        <v>0</v>
      </c>
      <c r="P139" s="1">
        <v>100</v>
      </c>
      <c r="Q139" s="1">
        <v>74</v>
      </c>
      <c r="R139" s="1">
        <f>SUM(Table1[[#This Row],[Cogs]],Table1[[#This Row],[Marketing]],Table1[[#This Row],[Other Expenses]])</f>
        <v>167</v>
      </c>
      <c r="S139" s="3">
        <f>Table1[[#This Row],[Sales]]-Table1[[#This Row],[Target Sales]]</f>
        <v>26</v>
      </c>
      <c r="T139" s="3">
        <f>Table1[[#This Row],[Profit]]-Table1[[#This Row],[Target Profit]]</f>
        <v>-7</v>
      </c>
      <c r="U139" s="3">
        <f>Table1[[#This Row],[Cogs]]-Table1[[#This Row],[Target COGS]]</f>
        <v>9</v>
      </c>
      <c r="V139" s="8">
        <f>YEAR(Table1[[#This Row],[Date]])</f>
        <v>2013</v>
      </c>
      <c r="W139" s="8">
        <f>DAY(Table1[[#This Row],[Date]])</f>
        <v>1</v>
      </c>
      <c r="X139" s="8">
        <f>MONTH(Table1[[#This Row],[Date]])</f>
        <v>12</v>
      </c>
      <c r="Y139" s="9">
        <f>(Table1[[#This Row],[Profit]]/Table1[[#This Row],[Sales]])</f>
        <v>-5.5555555555555552E-2</v>
      </c>
    </row>
    <row r="140" spans="1:25" ht="14.25" customHeight="1" x14ac:dyDescent="0.3">
      <c r="A140" s="1">
        <v>920</v>
      </c>
      <c r="B140" s="1">
        <v>41</v>
      </c>
      <c r="C140" s="2">
        <v>41609</v>
      </c>
      <c r="D140" s="1" t="s">
        <v>32</v>
      </c>
      <c r="E140" s="1" t="s">
        <v>17</v>
      </c>
      <c r="F140" s="1">
        <v>12</v>
      </c>
      <c r="G140" s="1" t="s">
        <v>18</v>
      </c>
      <c r="H140" s="1" t="s">
        <v>19</v>
      </c>
      <c r="I140" s="1" t="s">
        <v>50</v>
      </c>
      <c r="J140" s="19">
        <v>45</v>
      </c>
      <c r="K140" s="1">
        <v>114</v>
      </c>
      <c r="L140" s="1" t="s">
        <v>52</v>
      </c>
      <c r="M140" s="15" t="s">
        <v>88</v>
      </c>
      <c r="N140" s="1">
        <v>30</v>
      </c>
      <c r="O140" s="1">
        <v>30</v>
      </c>
      <c r="P140" s="1">
        <v>90</v>
      </c>
      <c r="Q140" s="1">
        <v>36</v>
      </c>
      <c r="R140" s="1">
        <f>SUM(Table1[[#This Row],[Cogs]],Table1[[#This Row],[Marketing]],Table1[[#This Row],[Other Expenses]])</f>
        <v>89</v>
      </c>
      <c r="S140" s="3">
        <f>Table1[[#This Row],[Sales]]-Table1[[#This Row],[Target Sales]]</f>
        <v>24</v>
      </c>
      <c r="T140" s="3">
        <f>Table1[[#This Row],[Profit]]-Table1[[#This Row],[Target Profit]]</f>
        <v>15</v>
      </c>
      <c r="U140" s="3">
        <f>Table1[[#This Row],[Cogs]]-Table1[[#This Row],[Target COGS]]</f>
        <v>11</v>
      </c>
      <c r="V140" s="8">
        <f>YEAR(Table1[[#This Row],[Date]])</f>
        <v>2013</v>
      </c>
      <c r="W140" s="8">
        <f>DAY(Table1[[#This Row],[Date]])</f>
        <v>1</v>
      </c>
      <c r="X140" s="8">
        <f>MONTH(Table1[[#This Row],[Date]])</f>
        <v>12</v>
      </c>
      <c r="Y140" s="9">
        <f>(Table1[[#This Row],[Profit]]/Table1[[#This Row],[Sales]])</f>
        <v>0.39473684210526316</v>
      </c>
    </row>
    <row r="141" spans="1:25" ht="14.25" customHeight="1" x14ac:dyDescent="0.3">
      <c r="A141" s="1">
        <v>417</v>
      </c>
      <c r="B141" s="1">
        <v>92</v>
      </c>
      <c r="C141" s="2">
        <v>41609</v>
      </c>
      <c r="D141" s="1" t="s">
        <v>32</v>
      </c>
      <c r="E141" s="1" t="s">
        <v>17</v>
      </c>
      <c r="F141" s="1">
        <v>28</v>
      </c>
      <c r="G141" s="1" t="s">
        <v>18</v>
      </c>
      <c r="H141" s="1" t="s">
        <v>19</v>
      </c>
      <c r="I141" s="1" t="s">
        <v>20</v>
      </c>
      <c r="J141" s="19">
        <v>24</v>
      </c>
      <c r="K141" s="1">
        <v>171</v>
      </c>
      <c r="L141" s="1" t="s">
        <v>51</v>
      </c>
      <c r="M141" s="15" t="s">
        <v>88</v>
      </c>
      <c r="N141" s="1">
        <v>80</v>
      </c>
      <c r="O141" s="1">
        <v>20</v>
      </c>
      <c r="P141" s="1">
        <v>140</v>
      </c>
      <c r="Q141" s="1">
        <v>52</v>
      </c>
      <c r="R141" s="1">
        <f>SUM(Table1[[#This Row],[Cogs]],Table1[[#This Row],[Marketing]],Table1[[#This Row],[Other Expenses]])</f>
        <v>172</v>
      </c>
      <c r="S141" s="3">
        <f>Table1[[#This Row],[Sales]]-Table1[[#This Row],[Target Sales]]</f>
        <v>31</v>
      </c>
      <c r="T141" s="3">
        <f>Table1[[#This Row],[Profit]]-Table1[[#This Row],[Target Profit]]</f>
        <v>4</v>
      </c>
      <c r="U141" s="3">
        <f>Table1[[#This Row],[Cogs]]-Table1[[#This Row],[Target COGS]]</f>
        <v>12</v>
      </c>
      <c r="V141" s="8">
        <f>YEAR(Table1[[#This Row],[Date]])</f>
        <v>2013</v>
      </c>
      <c r="W141" s="8">
        <f>DAY(Table1[[#This Row],[Date]])</f>
        <v>1</v>
      </c>
      <c r="X141" s="8">
        <f>MONTH(Table1[[#This Row],[Date]])</f>
        <v>12</v>
      </c>
      <c r="Y141" s="9">
        <f>(Table1[[#This Row],[Profit]]/Table1[[#This Row],[Sales]])</f>
        <v>0.14035087719298245</v>
      </c>
    </row>
    <row r="142" spans="1:25" ht="14.25" customHeight="1" x14ac:dyDescent="0.3">
      <c r="A142" s="1">
        <v>860</v>
      </c>
      <c r="B142" s="1">
        <v>68</v>
      </c>
      <c r="C142" s="2">
        <v>41609</v>
      </c>
      <c r="D142" s="1" t="s">
        <v>32</v>
      </c>
      <c r="E142" s="1" t="s">
        <v>25</v>
      </c>
      <c r="F142" s="1">
        <v>25</v>
      </c>
      <c r="G142" s="1" t="s">
        <v>18</v>
      </c>
      <c r="H142" s="1" t="s">
        <v>19</v>
      </c>
      <c r="I142" s="1" t="s">
        <v>20</v>
      </c>
      <c r="J142" s="19">
        <v>40</v>
      </c>
      <c r="K142" s="1">
        <v>163</v>
      </c>
      <c r="L142" s="1" t="s">
        <v>37</v>
      </c>
      <c r="M142" s="15" t="s">
        <v>88</v>
      </c>
      <c r="N142" s="1">
        <v>50</v>
      </c>
      <c r="O142" s="1">
        <v>20</v>
      </c>
      <c r="P142" s="1">
        <v>110</v>
      </c>
      <c r="Q142" s="1">
        <v>58</v>
      </c>
      <c r="R142" s="1">
        <f>SUM(Table1[[#This Row],[Cogs]],Table1[[#This Row],[Marketing]],Table1[[#This Row],[Other Expenses]])</f>
        <v>151</v>
      </c>
      <c r="S142" s="3">
        <f>Table1[[#This Row],[Sales]]-Table1[[#This Row],[Target Sales]]</f>
        <v>53</v>
      </c>
      <c r="T142" s="3">
        <f>Table1[[#This Row],[Profit]]-Table1[[#This Row],[Target Profit]]</f>
        <v>20</v>
      </c>
      <c r="U142" s="3">
        <f>Table1[[#This Row],[Cogs]]-Table1[[#This Row],[Target COGS]]</f>
        <v>18</v>
      </c>
      <c r="V142" s="8">
        <f>YEAR(Table1[[#This Row],[Date]])</f>
        <v>2013</v>
      </c>
      <c r="W142" s="8">
        <f>DAY(Table1[[#This Row],[Date]])</f>
        <v>1</v>
      </c>
      <c r="X142" s="8">
        <f>MONTH(Table1[[#This Row],[Date]])</f>
        <v>12</v>
      </c>
      <c r="Y142" s="9">
        <f>(Table1[[#This Row],[Profit]]/Table1[[#This Row],[Sales]])</f>
        <v>0.24539877300613497</v>
      </c>
    </row>
    <row r="143" spans="1:25" ht="14.25" customHeight="1" x14ac:dyDescent="0.3">
      <c r="A143" s="1">
        <v>203</v>
      </c>
      <c r="B143" s="1">
        <v>63</v>
      </c>
      <c r="C143" s="2">
        <v>41609</v>
      </c>
      <c r="D143" s="1" t="s">
        <v>32</v>
      </c>
      <c r="E143" s="1" t="s">
        <v>25</v>
      </c>
      <c r="F143" s="1">
        <v>19</v>
      </c>
      <c r="G143" s="1" t="s">
        <v>18</v>
      </c>
      <c r="H143" s="1" t="s">
        <v>19</v>
      </c>
      <c r="I143" s="1" t="s">
        <v>22</v>
      </c>
      <c r="J143" s="19">
        <v>53</v>
      </c>
      <c r="K143" s="1">
        <v>148</v>
      </c>
      <c r="L143" s="1" t="s">
        <v>37</v>
      </c>
      <c r="M143" s="15" t="s">
        <v>88</v>
      </c>
      <c r="N143" s="1">
        <v>40</v>
      </c>
      <c r="O143" s="1">
        <v>40</v>
      </c>
      <c r="P143" s="1">
        <v>100</v>
      </c>
      <c r="Q143" s="1">
        <v>40</v>
      </c>
      <c r="R143" s="1">
        <f>SUM(Table1[[#This Row],[Cogs]],Table1[[#This Row],[Marketing]],Table1[[#This Row],[Other Expenses]])</f>
        <v>122</v>
      </c>
      <c r="S143" s="3">
        <f>Table1[[#This Row],[Sales]]-Table1[[#This Row],[Target Sales]]</f>
        <v>48</v>
      </c>
      <c r="T143" s="3">
        <f>Table1[[#This Row],[Profit]]-Table1[[#This Row],[Target Profit]]</f>
        <v>13</v>
      </c>
      <c r="U143" s="3">
        <f>Table1[[#This Row],[Cogs]]-Table1[[#This Row],[Target COGS]]</f>
        <v>23</v>
      </c>
      <c r="V143" s="8">
        <f>YEAR(Table1[[#This Row],[Date]])</f>
        <v>2013</v>
      </c>
      <c r="W143" s="8">
        <f>DAY(Table1[[#This Row],[Date]])</f>
        <v>1</v>
      </c>
      <c r="X143" s="8">
        <f>MONTH(Table1[[#This Row],[Date]])</f>
        <v>12</v>
      </c>
      <c r="Y143" s="9">
        <f>(Table1[[#This Row],[Profit]]/Table1[[#This Row],[Sales]])</f>
        <v>0.35810810810810811</v>
      </c>
    </row>
    <row r="144" spans="1:25" ht="14.25" customHeight="1" x14ac:dyDescent="0.3">
      <c r="A144" s="1">
        <v>435</v>
      </c>
      <c r="B144" s="1">
        <v>92</v>
      </c>
      <c r="C144" s="2">
        <v>41609</v>
      </c>
      <c r="D144" s="1" t="s">
        <v>32</v>
      </c>
      <c r="E144" s="1" t="s">
        <v>29</v>
      </c>
      <c r="F144" s="1">
        <v>28</v>
      </c>
      <c r="G144" s="1" t="s">
        <v>18</v>
      </c>
      <c r="H144" s="1" t="s">
        <v>19</v>
      </c>
      <c r="I144" s="1" t="s">
        <v>22</v>
      </c>
      <c r="J144" s="19">
        <v>25</v>
      </c>
      <c r="K144" s="1">
        <v>171</v>
      </c>
      <c r="L144" s="1" t="s">
        <v>42</v>
      </c>
      <c r="M144" s="15" t="s">
        <v>88</v>
      </c>
      <c r="N144" s="1">
        <v>80</v>
      </c>
      <c r="O144" s="1">
        <v>20</v>
      </c>
      <c r="P144" s="1">
        <v>140</v>
      </c>
      <c r="Q144" s="1">
        <v>51</v>
      </c>
      <c r="R144" s="1">
        <f>SUM(Table1[[#This Row],[Cogs]],Table1[[#This Row],[Marketing]],Table1[[#This Row],[Other Expenses]])</f>
        <v>171</v>
      </c>
      <c r="S144" s="3">
        <f>Table1[[#This Row],[Sales]]-Table1[[#This Row],[Target Sales]]</f>
        <v>31</v>
      </c>
      <c r="T144" s="3">
        <f>Table1[[#This Row],[Profit]]-Table1[[#This Row],[Target Profit]]</f>
        <v>5</v>
      </c>
      <c r="U144" s="3">
        <f>Table1[[#This Row],[Cogs]]-Table1[[#This Row],[Target COGS]]</f>
        <v>12</v>
      </c>
      <c r="V144" s="8">
        <f>YEAR(Table1[[#This Row],[Date]])</f>
        <v>2013</v>
      </c>
      <c r="W144" s="8">
        <f>DAY(Table1[[#This Row],[Date]])</f>
        <v>1</v>
      </c>
      <c r="X144" s="8">
        <f>MONTH(Table1[[#This Row],[Date]])</f>
        <v>12</v>
      </c>
      <c r="Y144" s="9">
        <f>(Table1[[#This Row],[Profit]]/Table1[[#This Row],[Sales]])</f>
        <v>0.14619883040935672</v>
      </c>
    </row>
    <row r="145" spans="1:25" ht="14.25" customHeight="1" x14ac:dyDescent="0.3">
      <c r="A145" s="1">
        <v>262</v>
      </c>
      <c r="B145" s="1">
        <v>55</v>
      </c>
      <c r="C145" s="2">
        <v>41609</v>
      </c>
      <c r="D145" s="1" t="s">
        <v>32</v>
      </c>
      <c r="E145" s="1" t="s">
        <v>17</v>
      </c>
      <c r="F145" s="1">
        <v>49</v>
      </c>
      <c r="G145" s="1" t="s">
        <v>18</v>
      </c>
      <c r="H145" s="1" t="s">
        <v>26</v>
      </c>
      <c r="I145" s="1" t="s">
        <v>54</v>
      </c>
      <c r="J145" s="19">
        <v>-4</v>
      </c>
      <c r="K145" s="1">
        <v>140</v>
      </c>
      <c r="L145" s="1" t="s">
        <v>52</v>
      </c>
      <c r="M145" s="15" t="s">
        <v>88</v>
      </c>
      <c r="N145" s="1">
        <v>40</v>
      </c>
      <c r="O145" s="1">
        <v>0</v>
      </c>
      <c r="P145" s="1">
        <v>100</v>
      </c>
      <c r="Q145" s="1">
        <v>79</v>
      </c>
      <c r="R145" s="1">
        <f>SUM(Table1[[#This Row],[Cogs]],Table1[[#This Row],[Marketing]],Table1[[#This Row],[Other Expenses]])</f>
        <v>183</v>
      </c>
      <c r="S145" s="3">
        <f>Table1[[#This Row],[Sales]]-Table1[[#This Row],[Target Sales]]</f>
        <v>40</v>
      </c>
      <c r="T145" s="3">
        <f>Table1[[#This Row],[Profit]]-Table1[[#This Row],[Target Profit]]</f>
        <v>-4</v>
      </c>
      <c r="U145" s="3">
        <f>Table1[[#This Row],[Cogs]]-Table1[[#This Row],[Target COGS]]</f>
        <v>15</v>
      </c>
      <c r="V145" s="8">
        <f>YEAR(Table1[[#This Row],[Date]])</f>
        <v>2013</v>
      </c>
      <c r="W145" s="8">
        <f>DAY(Table1[[#This Row],[Date]])</f>
        <v>1</v>
      </c>
      <c r="X145" s="8">
        <f>MONTH(Table1[[#This Row],[Date]])</f>
        <v>12</v>
      </c>
      <c r="Y145" s="9">
        <f>(Table1[[#This Row],[Profit]]/Table1[[#This Row],[Sales]])</f>
        <v>-2.8571428571428571E-2</v>
      </c>
    </row>
    <row r="146" spans="1:25" ht="14.25" customHeight="1" x14ac:dyDescent="0.3">
      <c r="A146" s="1">
        <v>719</v>
      </c>
      <c r="B146" s="1">
        <v>39</v>
      </c>
      <c r="C146" s="2">
        <v>41183</v>
      </c>
      <c r="D146" s="1" t="s">
        <v>16</v>
      </c>
      <c r="E146" s="1" t="s">
        <v>17</v>
      </c>
      <c r="F146" s="1">
        <v>12</v>
      </c>
      <c r="G146" s="1" t="s">
        <v>33</v>
      </c>
      <c r="H146" s="1" t="s">
        <v>38</v>
      </c>
      <c r="I146" s="1" t="s">
        <v>45</v>
      </c>
      <c r="J146" s="19">
        <v>27</v>
      </c>
      <c r="K146" s="1">
        <v>90</v>
      </c>
      <c r="L146" s="1" t="s">
        <v>21</v>
      </c>
      <c r="M146" s="15" t="s">
        <v>88</v>
      </c>
      <c r="N146" s="1">
        <v>30</v>
      </c>
      <c r="O146" s="1">
        <v>50</v>
      </c>
      <c r="P146" s="1">
        <v>80</v>
      </c>
      <c r="Q146" s="1">
        <v>24</v>
      </c>
      <c r="R146" s="1">
        <f>SUM(Table1[[#This Row],[Cogs]],Table1[[#This Row],[Marketing]],Table1[[#This Row],[Other Expenses]])</f>
        <v>75</v>
      </c>
      <c r="S146" s="3">
        <f>Table1[[#This Row],[Sales]]-Table1[[#This Row],[Target Sales]]</f>
        <v>10</v>
      </c>
      <c r="T146" s="3">
        <f>Table1[[#This Row],[Profit]]-Table1[[#This Row],[Target Profit]]</f>
        <v>-23</v>
      </c>
      <c r="U146" s="3">
        <f>Table1[[#This Row],[Cogs]]-Table1[[#This Row],[Target COGS]]</f>
        <v>9</v>
      </c>
      <c r="V146" s="8">
        <f>YEAR(Table1[[#This Row],[Date]])</f>
        <v>2012</v>
      </c>
      <c r="W146" s="8">
        <f>DAY(Table1[[#This Row],[Date]])</f>
        <v>1</v>
      </c>
      <c r="X146" s="8">
        <f>MONTH(Table1[[#This Row],[Date]])</f>
        <v>10</v>
      </c>
      <c r="Y146" s="9">
        <f>(Table1[[#This Row],[Profit]]/Table1[[#This Row],[Sales]])</f>
        <v>0.3</v>
      </c>
    </row>
    <row r="147" spans="1:25" ht="14.25" customHeight="1" x14ac:dyDescent="0.3">
      <c r="A147" s="1">
        <v>305</v>
      </c>
      <c r="B147" s="1">
        <v>80</v>
      </c>
      <c r="C147" s="2">
        <v>41183</v>
      </c>
      <c r="D147" s="1" t="s">
        <v>16</v>
      </c>
      <c r="E147" s="1" t="s">
        <v>25</v>
      </c>
      <c r="F147" s="1">
        <v>24</v>
      </c>
      <c r="G147" s="1" t="s">
        <v>18</v>
      </c>
      <c r="H147" s="1" t="s">
        <v>19</v>
      </c>
      <c r="I147" s="1" t="s">
        <v>22</v>
      </c>
      <c r="J147" s="19">
        <v>48</v>
      </c>
      <c r="K147" s="1">
        <v>174</v>
      </c>
      <c r="L147" s="1" t="s">
        <v>28</v>
      </c>
      <c r="M147" s="15" t="s">
        <v>88</v>
      </c>
      <c r="N147" s="1">
        <v>40</v>
      </c>
      <c r="O147" s="1">
        <v>40</v>
      </c>
      <c r="P147" s="1">
        <v>90</v>
      </c>
      <c r="Q147" s="1">
        <v>46</v>
      </c>
      <c r="R147" s="1">
        <f>SUM(Table1[[#This Row],[Cogs]],Table1[[#This Row],[Marketing]],Table1[[#This Row],[Other Expenses]])</f>
        <v>150</v>
      </c>
      <c r="S147" s="3">
        <f>Table1[[#This Row],[Sales]]-Table1[[#This Row],[Target Sales]]</f>
        <v>84</v>
      </c>
      <c r="T147" s="3">
        <f>Table1[[#This Row],[Profit]]-Table1[[#This Row],[Target Profit]]</f>
        <v>8</v>
      </c>
      <c r="U147" s="3">
        <f>Table1[[#This Row],[Cogs]]-Table1[[#This Row],[Target COGS]]</f>
        <v>40</v>
      </c>
      <c r="V147" s="8">
        <f>YEAR(Table1[[#This Row],[Date]])</f>
        <v>2012</v>
      </c>
      <c r="W147" s="8">
        <f>DAY(Table1[[#This Row],[Date]])</f>
        <v>1</v>
      </c>
      <c r="X147" s="8">
        <f>MONTH(Table1[[#This Row],[Date]])</f>
        <v>10</v>
      </c>
      <c r="Y147" s="9">
        <f>(Table1[[#This Row],[Profit]]/Table1[[#This Row],[Sales]])</f>
        <v>0.27586206896551724</v>
      </c>
    </row>
    <row r="148" spans="1:25" ht="14.25" customHeight="1" x14ac:dyDescent="0.3">
      <c r="A148" s="1">
        <v>303</v>
      </c>
      <c r="B148" s="1">
        <v>54</v>
      </c>
      <c r="C148" s="2">
        <v>41183</v>
      </c>
      <c r="D148" s="1" t="s">
        <v>16</v>
      </c>
      <c r="E148" s="1" t="s">
        <v>17</v>
      </c>
      <c r="F148" s="1">
        <v>20</v>
      </c>
      <c r="G148" s="1" t="s">
        <v>18</v>
      </c>
      <c r="H148" s="1" t="s">
        <v>26</v>
      </c>
      <c r="I148" s="1" t="s">
        <v>27</v>
      </c>
      <c r="J148" s="19">
        <v>13</v>
      </c>
      <c r="K148" s="1">
        <v>120</v>
      </c>
      <c r="L148" s="1" t="s">
        <v>21</v>
      </c>
      <c r="M148" s="15" t="s">
        <v>88</v>
      </c>
      <c r="N148" s="1">
        <v>30</v>
      </c>
      <c r="O148" s="1">
        <v>30</v>
      </c>
      <c r="P148" s="1">
        <v>80</v>
      </c>
      <c r="Q148" s="1">
        <v>53</v>
      </c>
      <c r="R148" s="1">
        <f>SUM(Table1[[#This Row],[Cogs]],Table1[[#This Row],[Marketing]],Table1[[#This Row],[Other Expenses]])</f>
        <v>127</v>
      </c>
      <c r="S148" s="3">
        <f>Table1[[#This Row],[Sales]]-Table1[[#This Row],[Target Sales]]</f>
        <v>40</v>
      </c>
      <c r="T148" s="3">
        <f>Table1[[#This Row],[Profit]]-Table1[[#This Row],[Target Profit]]</f>
        <v>-17</v>
      </c>
      <c r="U148" s="3">
        <f>Table1[[#This Row],[Cogs]]-Table1[[#This Row],[Target COGS]]</f>
        <v>24</v>
      </c>
      <c r="V148" s="8">
        <f>YEAR(Table1[[#This Row],[Date]])</f>
        <v>2012</v>
      </c>
      <c r="W148" s="8">
        <f>DAY(Table1[[#This Row],[Date]])</f>
        <v>1</v>
      </c>
      <c r="X148" s="8">
        <f>MONTH(Table1[[#This Row],[Date]])</f>
        <v>10</v>
      </c>
      <c r="Y148" s="9">
        <f>(Table1[[#This Row],[Profit]]/Table1[[#This Row],[Sales]])</f>
        <v>0.10833333333333334</v>
      </c>
    </row>
    <row r="149" spans="1:25" ht="14.25" customHeight="1" x14ac:dyDescent="0.3">
      <c r="A149" s="1">
        <v>303</v>
      </c>
      <c r="B149" s="1">
        <v>54</v>
      </c>
      <c r="C149" s="2">
        <v>41183</v>
      </c>
      <c r="D149" s="1" t="s">
        <v>16</v>
      </c>
      <c r="E149" s="1" t="s">
        <v>17</v>
      </c>
      <c r="F149" s="1">
        <v>16</v>
      </c>
      <c r="G149" s="1" t="s">
        <v>18</v>
      </c>
      <c r="H149" s="1" t="s">
        <v>26</v>
      </c>
      <c r="I149" s="1" t="s">
        <v>54</v>
      </c>
      <c r="J149" s="19">
        <v>27</v>
      </c>
      <c r="K149" s="1">
        <v>118</v>
      </c>
      <c r="L149" s="1" t="s">
        <v>21</v>
      </c>
      <c r="M149" s="15" t="s">
        <v>88</v>
      </c>
      <c r="N149" s="1">
        <v>30</v>
      </c>
      <c r="O149" s="1">
        <v>40</v>
      </c>
      <c r="P149" s="1">
        <v>80</v>
      </c>
      <c r="Q149" s="1">
        <v>37</v>
      </c>
      <c r="R149" s="1">
        <f>SUM(Table1[[#This Row],[Cogs]],Table1[[#This Row],[Marketing]],Table1[[#This Row],[Other Expenses]])</f>
        <v>107</v>
      </c>
      <c r="S149" s="3">
        <f>Table1[[#This Row],[Sales]]-Table1[[#This Row],[Target Sales]]</f>
        <v>38</v>
      </c>
      <c r="T149" s="3">
        <f>Table1[[#This Row],[Profit]]-Table1[[#This Row],[Target Profit]]</f>
        <v>-13</v>
      </c>
      <c r="U149" s="3">
        <f>Table1[[#This Row],[Cogs]]-Table1[[#This Row],[Target COGS]]</f>
        <v>24</v>
      </c>
      <c r="V149" s="8">
        <f>YEAR(Table1[[#This Row],[Date]])</f>
        <v>2012</v>
      </c>
      <c r="W149" s="8">
        <f>DAY(Table1[[#This Row],[Date]])</f>
        <v>1</v>
      </c>
      <c r="X149" s="8">
        <f>MONTH(Table1[[#This Row],[Date]])</f>
        <v>10</v>
      </c>
      <c r="Y149" s="9">
        <f>(Table1[[#This Row],[Profit]]/Table1[[#This Row],[Sales]])</f>
        <v>0.2288135593220339</v>
      </c>
    </row>
    <row r="150" spans="1:25" ht="14.25" customHeight="1" x14ac:dyDescent="0.3">
      <c r="A150" s="1">
        <v>508</v>
      </c>
      <c r="B150" s="1">
        <v>27</v>
      </c>
      <c r="C150" s="2">
        <v>41183</v>
      </c>
      <c r="D150" s="1" t="s">
        <v>16</v>
      </c>
      <c r="E150" s="1" t="s">
        <v>25</v>
      </c>
      <c r="F150" s="1">
        <v>7</v>
      </c>
      <c r="G150" s="1" t="s">
        <v>18</v>
      </c>
      <c r="H150" s="1" t="s">
        <v>26</v>
      </c>
      <c r="I150" s="1" t="s">
        <v>27</v>
      </c>
      <c r="J150" s="19">
        <v>20</v>
      </c>
      <c r="K150" s="1">
        <v>66</v>
      </c>
      <c r="L150" s="1" t="s">
        <v>55</v>
      </c>
      <c r="M150" s="15" t="s">
        <v>88</v>
      </c>
      <c r="N150" s="1">
        <v>20</v>
      </c>
      <c r="O150" s="1">
        <v>50</v>
      </c>
      <c r="P150" s="1">
        <v>70</v>
      </c>
      <c r="Q150" s="1">
        <v>19</v>
      </c>
      <c r="R150" s="1">
        <f>SUM(Table1[[#This Row],[Cogs]],Table1[[#This Row],[Marketing]],Table1[[#This Row],[Other Expenses]])</f>
        <v>53</v>
      </c>
      <c r="S150" s="3">
        <f>Table1[[#This Row],[Sales]]-Table1[[#This Row],[Target Sales]]</f>
        <v>-4</v>
      </c>
      <c r="T150" s="3">
        <f>Table1[[#This Row],[Profit]]-Table1[[#This Row],[Target Profit]]</f>
        <v>-30</v>
      </c>
      <c r="U150" s="3">
        <f>Table1[[#This Row],[Cogs]]-Table1[[#This Row],[Target COGS]]</f>
        <v>7</v>
      </c>
      <c r="V150" s="8">
        <f>YEAR(Table1[[#This Row],[Date]])</f>
        <v>2012</v>
      </c>
      <c r="W150" s="8">
        <f>DAY(Table1[[#This Row],[Date]])</f>
        <v>1</v>
      </c>
      <c r="X150" s="8">
        <f>MONTH(Table1[[#This Row],[Date]])</f>
        <v>10</v>
      </c>
      <c r="Y150" s="9">
        <f>(Table1[[#This Row],[Profit]]/Table1[[#This Row],[Sales]])</f>
        <v>0.30303030303030304</v>
      </c>
    </row>
    <row r="151" spans="1:25" ht="14.25" customHeight="1" x14ac:dyDescent="0.3">
      <c r="A151" s="1">
        <v>209</v>
      </c>
      <c r="B151" s="1">
        <v>76</v>
      </c>
      <c r="C151" s="2">
        <v>41183</v>
      </c>
      <c r="D151" s="1" t="s">
        <v>16</v>
      </c>
      <c r="E151" s="1" t="s">
        <v>29</v>
      </c>
      <c r="F151" s="1">
        <v>21</v>
      </c>
      <c r="G151" s="1" t="s">
        <v>18</v>
      </c>
      <c r="H151" s="1" t="s">
        <v>26</v>
      </c>
      <c r="I151" s="1" t="s">
        <v>54</v>
      </c>
      <c r="J151" s="19">
        <v>79</v>
      </c>
      <c r="K151" s="1">
        <v>187</v>
      </c>
      <c r="L151" s="1" t="s">
        <v>31</v>
      </c>
      <c r="M151" s="15" t="s">
        <v>88</v>
      </c>
      <c r="N151" s="1">
        <v>30</v>
      </c>
      <c r="O151" s="1">
        <v>50</v>
      </c>
      <c r="P151" s="1">
        <v>80</v>
      </c>
      <c r="Q151" s="1">
        <v>32</v>
      </c>
      <c r="R151" s="1">
        <f>SUM(Table1[[#This Row],[Cogs]],Table1[[#This Row],[Marketing]],Table1[[#This Row],[Other Expenses]])</f>
        <v>129</v>
      </c>
      <c r="S151" s="3">
        <f>Table1[[#This Row],[Sales]]-Table1[[#This Row],[Target Sales]]</f>
        <v>107</v>
      </c>
      <c r="T151" s="3">
        <f>Table1[[#This Row],[Profit]]-Table1[[#This Row],[Target Profit]]</f>
        <v>29</v>
      </c>
      <c r="U151" s="3">
        <f>Table1[[#This Row],[Cogs]]-Table1[[#This Row],[Target COGS]]</f>
        <v>46</v>
      </c>
      <c r="V151" s="8">
        <f>YEAR(Table1[[#This Row],[Date]])</f>
        <v>2012</v>
      </c>
      <c r="W151" s="8">
        <f>DAY(Table1[[#This Row],[Date]])</f>
        <v>1</v>
      </c>
      <c r="X151" s="8">
        <f>MONTH(Table1[[#This Row],[Date]])</f>
        <v>10</v>
      </c>
      <c r="Y151" s="9">
        <f>(Table1[[#This Row],[Profit]]/Table1[[#This Row],[Sales]])</f>
        <v>0.42245989304812837</v>
      </c>
    </row>
    <row r="152" spans="1:25" ht="14.25" customHeight="1" x14ac:dyDescent="0.3">
      <c r="A152" s="1">
        <v>715</v>
      </c>
      <c r="B152" s="1">
        <v>22</v>
      </c>
      <c r="C152" s="2">
        <v>41183</v>
      </c>
      <c r="D152" s="1" t="s">
        <v>32</v>
      </c>
      <c r="E152" s="1" t="s">
        <v>17</v>
      </c>
      <c r="F152" s="1">
        <v>7</v>
      </c>
      <c r="G152" s="1" t="s">
        <v>33</v>
      </c>
      <c r="H152" s="1" t="s">
        <v>34</v>
      </c>
      <c r="I152" s="1" t="s">
        <v>35</v>
      </c>
      <c r="J152" s="19">
        <v>10</v>
      </c>
      <c r="K152" s="1">
        <v>51</v>
      </c>
      <c r="L152" s="1" t="s">
        <v>52</v>
      </c>
      <c r="M152" s="15" t="s">
        <v>88</v>
      </c>
      <c r="N152" s="1">
        <v>20</v>
      </c>
      <c r="O152" s="1">
        <v>50</v>
      </c>
      <c r="P152" s="1">
        <v>70</v>
      </c>
      <c r="Q152" s="1">
        <v>19</v>
      </c>
      <c r="R152" s="1">
        <f>SUM(Table1[[#This Row],[Cogs]],Table1[[#This Row],[Marketing]],Table1[[#This Row],[Other Expenses]])</f>
        <v>48</v>
      </c>
      <c r="S152" s="3">
        <f>Table1[[#This Row],[Sales]]-Table1[[#This Row],[Target Sales]]</f>
        <v>-19</v>
      </c>
      <c r="T152" s="3">
        <f>Table1[[#This Row],[Profit]]-Table1[[#This Row],[Target Profit]]</f>
        <v>-40</v>
      </c>
      <c r="U152" s="3">
        <f>Table1[[#This Row],[Cogs]]-Table1[[#This Row],[Target COGS]]</f>
        <v>2</v>
      </c>
      <c r="V152" s="8">
        <f>YEAR(Table1[[#This Row],[Date]])</f>
        <v>2012</v>
      </c>
      <c r="W152" s="8">
        <f>DAY(Table1[[#This Row],[Date]])</f>
        <v>1</v>
      </c>
      <c r="X152" s="8">
        <f>MONTH(Table1[[#This Row],[Date]])</f>
        <v>10</v>
      </c>
      <c r="Y152" s="9">
        <f>(Table1[[#This Row],[Profit]]/Table1[[#This Row],[Sales]])</f>
        <v>0.19607843137254902</v>
      </c>
    </row>
    <row r="153" spans="1:25" ht="14.25" customHeight="1" x14ac:dyDescent="0.3">
      <c r="A153" s="1">
        <v>319</v>
      </c>
      <c r="B153" s="1">
        <v>23</v>
      </c>
      <c r="C153" s="2">
        <v>41183</v>
      </c>
      <c r="D153" s="1" t="s">
        <v>32</v>
      </c>
      <c r="E153" s="1" t="s">
        <v>17</v>
      </c>
      <c r="F153" s="1">
        <v>6</v>
      </c>
      <c r="G153" s="1" t="s">
        <v>33</v>
      </c>
      <c r="H153" s="1" t="s">
        <v>34</v>
      </c>
      <c r="I153" s="1" t="s">
        <v>46</v>
      </c>
      <c r="J153" s="19">
        <v>18</v>
      </c>
      <c r="K153" s="1">
        <v>58</v>
      </c>
      <c r="L153" s="1" t="s">
        <v>36</v>
      </c>
      <c r="M153" s="15" t="s">
        <v>88</v>
      </c>
      <c r="N153" s="1">
        <v>20</v>
      </c>
      <c r="O153" s="1">
        <v>50</v>
      </c>
      <c r="P153" s="1">
        <v>70</v>
      </c>
      <c r="Q153" s="1">
        <v>17</v>
      </c>
      <c r="R153" s="1">
        <f>SUM(Table1[[#This Row],[Cogs]],Table1[[#This Row],[Marketing]],Table1[[#This Row],[Other Expenses]])</f>
        <v>46</v>
      </c>
      <c r="S153" s="3">
        <f>Table1[[#This Row],[Sales]]-Table1[[#This Row],[Target Sales]]</f>
        <v>-12</v>
      </c>
      <c r="T153" s="3">
        <f>Table1[[#This Row],[Profit]]-Table1[[#This Row],[Target Profit]]</f>
        <v>-32</v>
      </c>
      <c r="U153" s="3">
        <f>Table1[[#This Row],[Cogs]]-Table1[[#This Row],[Target COGS]]</f>
        <v>3</v>
      </c>
      <c r="V153" s="8">
        <f>YEAR(Table1[[#This Row],[Date]])</f>
        <v>2012</v>
      </c>
      <c r="W153" s="8">
        <f>DAY(Table1[[#This Row],[Date]])</f>
        <v>1</v>
      </c>
      <c r="X153" s="8">
        <f>MONTH(Table1[[#This Row],[Date]])</f>
        <v>10</v>
      </c>
      <c r="Y153" s="9">
        <f>(Table1[[#This Row],[Profit]]/Table1[[#This Row],[Sales]])</f>
        <v>0.31034482758620691</v>
      </c>
    </row>
    <row r="154" spans="1:25" ht="14.25" customHeight="1" x14ac:dyDescent="0.3">
      <c r="A154" s="1">
        <v>959</v>
      </c>
      <c r="B154" s="1">
        <v>79</v>
      </c>
      <c r="C154" s="2">
        <v>41183</v>
      </c>
      <c r="D154" s="1" t="s">
        <v>32</v>
      </c>
      <c r="E154" s="1" t="s">
        <v>25</v>
      </c>
      <c r="F154" s="1">
        <v>30</v>
      </c>
      <c r="G154" s="1" t="s">
        <v>18</v>
      </c>
      <c r="H154" s="1" t="s">
        <v>19</v>
      </c>
      <c r="I154" s="1" t="s">
        <v>20</v>
      </c>
      <c r="J154" s="19">
        <v>34</v>
      </c>
      <c r="K154" s="1">
        <v>177</v>
      </c>
      <c r="L154" s="1" t="s">
        <v>37</v>
      </c>
      <c r="M154" s="15" t="s">
        <v>88</v>
      </c>
      <c r="N154" s="1">
        <v>40</v>
      </c>
      <c r="O154" s="1">
        <v>30</v>
      </c>
      <c r="P154" s="1">
        <v>90</v>
      </c>
      <c r="Q154" s="1">
        <v>64</v>
      </c>
      <c r="R154" s="1">
        <f>SUM(Table1[[#This Row],[Cogs]],Table1[[#This Row],[Marketing]],Table1[[#This Row],[Other Expenses]])</f>
        <v>173</v>
      </c>
      <c r="S154" s="3">
        <f>Table1[[#This Row],[Sales]]-Table1[[#This Row],[Target Sales]]</f>
        <v>87</v>
      </c>
      <c r="T154" s="3">
        <f>Table1[[#This Row],[Profit]]-Table1[[#This Row],[Target Profit]]</f>
        <v>4</v>
      </c>
      <c r="U154" s="3">
        <f>Table1[[#This Row],[Cogs]]-Table1[[#This Row],[Target COGS]]</f>
        <v>39</v>
      </c>
      <c r="V154" s="8">
        <f>YEAR(Table1[[#This Row],[Date]])</f>
        <v>2012</v>
      </c>
      <c r="W154" s="8">
        <f>DAY(Table1[[#This Row],[Date]])</f>
        <v>1</v>
      </c>
      <c r="X154" s="8">
        <f>MONTH(Table1[[#This Row],[Date]])</f>
        <v>10</v>
      </c>
      <c r="Y154" s="9">
        <f>(Table1[[#This Row],[Profit]]/Table1[[#This Row],[Sales]])</f>
        <v>0.19209039548022599</v>
      </c>
    </row>
    <row r="155" spans="1:25" ht="14.25" customHeight="1" x14ac:dyDescent="0.3">
      <c r="A155" s="1">
        <v>860</v>
      </c>
      <c r="B155" s="1">
        <v>65</v>
      </c>
      <c r="C155" s="2">
        <v>41183</v>
      </c>
      <c r="D155" s="1" t="s">
        <v>32</v>
      </c>
      <c r="E155" s="1" t="s">
        <v>25</v>
      </c>
      <c r="F155" s="1">
        <v>20</v>
      </c>
      <c r="G155" s="1" t="s">
        <v>18</v>
      </c>
      <c r="H155" s="1" t="s">
        <v>19</v>
      </c>
      <c r="I155" s="1" t="s">
        <v>22</v>
      </c>
      <c r="J155" s="19">
        <v>35</v>
      </c>
      <c r="K155" s="1">
        <v>142</v>
      </c>
      <c r="L155" s="1" t="s">
        <v>37</v>
      </c>
      <c r="M155" s="15" t="s">
        <v>88</v>
      </c>
      <c r="N155" s="1">
        <v>30</v>
      </c>
      <c r="O155" s="1">
        <v>50</v>
      </c>
      <c r="P155" s="1">
        <v>80</v>
      </c>
      <c r="Q155" s="1">
        <v>42</v>
      </c>
      <c r="R155" s="1">
        <f>SUM(Table1[[#This Row],[Cogs]],Table1[[#This Row],[Marketing]],Table1[[#This Row],[Other Expenses]])</f>
        <v>127</v>
      </c>
      <c r="S155" s="3">
        <f>Table1[[#This Row],[Sales]]-Table1[[#This Row],[Target Sales]]</f>
        <v>62</v>
      </c>
      <c r="T155" s="3">
        <f>Table1[[#This Row],[Profit]]-Table1[[#This Row],[Target Profit]]</f>
        <v>-15</v>
      </c>
      <c r="U155" s="3">
        <f>Table1[[#This Row],[Cogs]]-Table1[[#This Row],[Target COGS]]</f>
        <v>35</v>
      </c>
      <c r="V155" s="8">
        <f>YEAR(Table1[[#This Row],[Date]])</f>
        <v>2012</v>
      </c>
      <c r="W155" s="8">
        <f>DAY(Table1[[#This Row],[Date]])</f>
        <v>1</v>
      </c>
      <c r="X155" s="8">
        <f>MONTH(Table1[[#This Row],[Date]])</f>
        <v>10</v>
      </c>
      <c r="Y155" s="9">
        <f>(Table1[[#This Row],[Profit]]/Table1[[#This Row],[Sales]])</f>
        <v>0.24647887323943662</v>
      </c>
    </row>
    <row r="156" spans="1:25" ht="14.25" customHeight="1" x14ac:dyDescent="0.3">
      <c r="A156" s="1">
        <v>262</v>
      </c>
      <c r="B156" s="1">
        <v>46</v>
      </c>
      <c r="C156" s="2">
        <v>41183</v>
      </c>
      <c r="D156" s="1" t="s">
        <v>32</v>
      </c>
      <c r="E156" s="1" t="s">
        <v>17</v>
      </c>
      <c r="F156" s="1">
        <v>14</v>
      </c>
      <c r="G156" s="1" t="s">
        <v>18</v>
      </c>
      <c r="H156" s="1" t="s">
        <v>26</v>
      </c>
      <c r="I156" s="1" t="s">
        <v>27</v>
      </c>
      <c r="J156" s="19">
        <v>30</v>
      </c>
      <c r="K156" s="1">
        <v>113</v>
      </c>
      <c r="L156" s="1" t="s">
        <v>52</v>
      </c>
      <c r="M156" s="15" t="s">
        <v>88</v>
      </c>
      <c r="N156" s="1">
        <v>20</v>
      </c>
      <c r="O156" s="1">
        <v>40</v>
      </c>
      <c r="P156" s="1">
        <v>70</v>
      </c>
      <c r="Q156" s="1">
        <v>37</v>
      </c>
      <c r="R156" s="1">
        <f>SUM(Table1[[#This Row],[Cogs]],Table1[[#This Row],[Marketing]],Table1[[#This Row],[Other Expenses]])</f>
        <v>97</v>
      </c>
      <c r="S156" s="3">
        <f>Table1[[#This Row],[Sales]]-Table1[[#This Row],[Target Sales]]</f>
        <v>43</v>
      </c>
      <c r="T156" s="3">
        <f>Table1[[#This Row],[Profit]]-Table1[[#This Row],[Target Profit]]</f>
        <v>-10</v>
      </c>
      <c r="U156" s="3">
        <f>Table1[[#This Row],[Cogs]]-Table1[[#This Row],[Target COGS]]</f>
        <v>26</v>
      </c>
      <c r="V156" s="8">
        <f>YEAR(Table1[[#This Row],[Date]])</f>
        <v>2012</v>
      </c>
      <c r="W156" s="8">
        <f>DAY(Table1[[#This Row],[Date]])</f>
        <v>1</v>
      </c>
      <c r="X156" s="8">
        <f>MONTH(Table1[[#This Row],[Date]])</f>
        <v>10</v>
      </c>
      <c r="Y156" s="9">
        <f>(Table1[[#This Row],[Profit]]/Table1[[#This Row],[Sales]])</f>
        <v>0.26548672566371684</v>
      </c>
    </row>
    <row r="157" spans="1:25" ht="14.25" customHeight="1" x14ac:dyDescent="0.3">
      <c r="A157" s="1">
        <v>715</v>
      </c>
      <c r="B157" s="1">
        <v>60</v>
      </c>
      <c r="C157" s="2">
        <v>41183</v>
      </c>
      <c r="D157" s="1" t="s">
        <v>32</v>
      </c>
      <c r="E157" s="1" t="s">
        <v>17</v>
      </c>
      <c r="F157" s="1">
        <v>54</v>
      </c>
      <c r="G157" s="1" t="s">
        <v>18</v>
      </c>
      <c r="H157" s="1" t="s">
        <v>26</v>
      </c>
      <c r="I157" s="1" t="s">
        <v>54</v>
      </c>
      <c r="J157" s="19">
        <v>0</v>
      </c>
      <c r="K157" s="1">
        <v>144</v>
      </c>
      <c r="L157" s="1" t="s">
        <v>52</v>
      </c>
      <c r="M157" s="15" t="s">
        <v>88</v>
      </c>
      <c r="N157" s="1">
        <v>40</v>
      </c>
      <c r="O157" s="1">
        <v>0</v>
      </c>
      <c r="P157" s="1">
        <v>90</v>
      </c>
      <c r="Q157" s="1">
        <v>84</v>
      </c>
      <c r="R157" s="1">
        <f>SUM(Table1[[#This Row],[Cogs]],Table1[[#This Row],[Marketing]],Table1[[#This Row],[Other Expenses]])</f>
        <v>198</v>
      </c>
      <c r="S157" s="3">
        <f>Table1[[#This Row],[Sales]]-Table1[[#This Row],[Target Sales]]</f>
        <v>54</v>
      </c>
      <c r="T157" s="3">
        <f>Table1[[#This Row],[Profit]]-Table1[[#This Row],[Target Profit]]</f>
        <v>0</v>
      </c>
      <c r="U157" s="3">
        <f>Table1[[#This Row],[Cogs]]-Table1[[#This Row],[Target COGS]]</f>
        <v>20</v>
      </c>
      <c r="V157" s="8">
        <f>YEAR(Table1[[#This Row],[Date]])</f>
        <v>2012</v>
      </c>
      <c r="W157" s="8">
        <f>DAY(Table1[[#This Row],[Date]])</f>
        <v>1</v>
      </c>
      <c r="X157" s="8">
        <f>MONTH(Table1[[#This Row],[Date]])</f>
        <v>10</v>
      </c>
      <c r="Y157" s="9">
        <f>(Table1[[#This Row],[Profit]]/Table1[[#This Row],[Sales]])</f>
        <v>0</v>
      </c>
    </row>
    <row r="158" spans="1:25" ht="14.25" customHeight="1" x14ac:dyDescent="0.3">
      <c r="A158" s="1">
        <v>206</v>
      </c>
      <c r="B158" s="1">
        <v>60</v>
      </c>
      <c r="C158" s="2">
        <v>41183</v>
      </c>
      <c r="D158" s="1" t="s">
        <v>32</v>
      </c>
      <c r="E158" s="1" t="s">
        <v>29</v>
      </c>
      <c r="F158" s="1">
        <v>18</v>
      </c>
      <c r="G158" s="1" t="s">
        <v>18</v>
      </c>
      <c r="H158" s="1" t="s">
        <v>26</v>
      </c>
      <c r="I158" s="1" t="s">
        <v>27</v>
      </c>
      <c r="J158" s="19">
        <v>57</v>
      </c>
      <c r="K158" s="1">
        <v>159</v>
      </c>
      <c r="L158" s="1" t="s">
        <v>53</v>
      </c>
      <c r="M158" s="15" t="s">
        <v>88</v>
      </c>
      <c r="N158" s="1">
        <v>20</v>
      </c>
      <c r="O158" s="1">
        <v>40</v>
      </c>
      <c r="P158" s="1">
        <v>70</v>
      </c>
      <c r="Q158" s="1">
        <v>42</v>
      </c>
      <c r="R158" s="1">
        <f>SUM(Table1[[#This Row],[Cogs]],Table1[[#This Row],[Marketing]],Table1[[#This Row],[Other Expenses]])</f>
        <v>120</v>
      </c>
      <c r="S158" s="3">
        <f>Table1[[#This Row],[Sales]]-Table1[[#This Row],[Target Sales]]</f>
        <v>89</v>
      </c>
      <c r="T158" s="3">
        <f>Table1[[#This Row],[Profit]]-Table1[[#This Row],[Target Profit]]</f>
        <v>17</v>
      </c>
      <c r="U158" s="3">
        <f>Table1[[#This Row],[Cogs]]-Table1[[#This Row],[Target COGS]]</f>
        <v>40</v>
      </c>
      <c r="V158" s="8">
        <f>YEAR(Table1[[#This Row],[Date]])</f>
        <v>2012</v>
      </c>
      <c r="W158" s="8">
        <f>DAY(Table1[[#This Row],[Date]])</f>
        <v>1</v>
      </c>
      <c r="X158" s="8">
        <f>MONTH(Table1[[#This Row],[Date]])</f>
        <v>10</v>
      </c>
      <c r="Y158" s="9">
        <f>(Table1[[#This Row],[Profit]]/Table1[[#This Row],[Sales]])</f>
        <v>0.35849056603773582</v>
      </c>
    </row>
    <row r="159" spans="1:25" ht="14.25" customHeight="1" x14ac:dyDescent="0.3">
      <c r="A159" s="1">
        <v>773</v>
      </c>
      <c r="B159" s="1">
        <v>40</v>
      </c>
      <c r="C159" s="2">
        <v>41214</v>
      </c>
      <c r="D159" s="1" t="s">
        <v>16</v>
      </c>
      <c r="E159" s="1" t="s">
        <v>17</v>
      </c>
      <c r="F159" s="1">
        <v>13</v>
      </c>
      <c r="G159" s="1" t="s">
        <v>18</v>
      </c>
      <c r="H159" s="1" t="s">
        <v>19</v>
      </c>
      <c r="I159" s="1" t="s">
        <v>20</v>
      </c>
      <c r="J159" s="19">
        <v>27</v>
      </c>
      <c r="K159" s="1">
        <v>92</v>
      </c>
      <c r="L159" s="1" t="s">
        <v>56</v>
      </c>
      <c r="M159" s="15" t="s">
        <v>88</v>
      </c>
      <c r="N159" s="1">
        <v>30</v>
      </c>
      <c r="O159" s="1">
        <v>30</v>
      </c>
      <c r="P159" s="1">
        <v>80</v>
      </c>
      <c r="Q159" s="1">
        <v>25</v>
      </c>
      <c r="R159" s="1">
        <f>SUM(Table1[[#This Row],[Cogs]],Table1[[#This Row],[Marketing]],Table1[[#This Row],[Other Expenses]])</f>
        <v>78</v>
      </c>
      <c r="S159" s="3">
        <f>Table1[[#This Row],[Sales]]-Table1[[#This Row],[Target Sales]]</f>
        <v>12</v>
      </c>
      <c r="T159" s="3">
        <f>Table1[[#This Row],[Profit]]-Table1[[#This Row],[Target Profit]]</f>
        <v>-3</v>
      </c>
      <c r="U159" s="3">
        <f>Table1[[#This Row],[Cogs]]-Table1[[#This Row],[Target COGS]]</f>
        <v>10</v>
      </c>
      <c r="V159" s="8">
        <f>YEAR(Table1[[#This Row],[Date]])</f>
        <v>2012</v>
      </c>
      <c r="W159" s="8">
        <f>DAY(Table1[[#This Row],[Date]])</f>
        <v>1</v>
      </c>
      <c r="X159" s="8">
        <f>MONTH(Table1[[#This Row],[Date]])</f>
        <v>11</v>
      </c>
      <c r="Y159" s="9">
        <f>(Table1[[#This Row],[Profit]]/Table1[[#This Row],[Sales]])</f>
        <v>0.29347826086956524</v>
      </c>
    </row>
    <row r="160" spans="1:25" ht="14.25" customHeight="1" x14ac:dyDescent="0.3">
      <c r="A160" s="1">
        <v>614</v>
      </c>
      <c r="B160" s="1">
        <v>36</v>
      </c>
      <c r="C160" s="2">
        <v>41214</v>
      </c>
      <c r="D160" s="1" t="s">
        <v>16</v>
      </c>
      <c r="E160" s="1" t="s">
        <v>17</v>
      </c>
      <c r="F160" s="1">
        <v>10</v>
      </c>
      <c r="G160" s="1" t="s">
        <v>18</v>
      </c>
      <c r="H160" s="1" t="s">
        <v>19</v>
      </c>
      <c r="I160" s="1" t="s">
        <v>20</v>
      </c>
      <c r="J160" s="19">
        <v>30</v>
      </c>
      <c r="K160" s="1">
        <v>88</v>
      </c>
      <c r="L160" s="1" t="s">
        <v>58</v>
      </c>
      <c r="M160" s="15" t="s">
        <v>88</v>
      </c>
      <c r="N160" s="1">
        <v>30</v>
      </c>
      <c r="O160" s="1">
        <v>40</v>
      </c>
      <c r="P160" s="1">
        <v>80</v>
      </c>
      <c r="Q160" s="1">
        <v>22</v>
      </c>
      <c r="R160" s="1">
        <f>SUM(Table1[[#This Row],[Cogs]],Table1[[#This Row],[Marketing]],Table1[[#This Row],[Other Expenses]])</f>
        <v>68</v>
      </c>
      <c r="S160" s="3">
        <f>Table1[[#This Row],[Sales]]-Table1[[#This Row],[Target Sales]]</f>
        <v>8</v>
      </c>
      <c r="T160" s="3">
        <f>Table1[[#This Row],[Profit]]-Table1[[#This Row],[Target Profit]]</f>
        <v>-10</v>
      </c>
      <c r="U160" s="3">
        <f>Table1[[#This Row],[Cogs]]-Table1[[#This Row],[Target COGS]]</f>
        <v>6</v>
      </c>
      <c r="V160" s="8">
        <f>YEAR(Table1[[#This Row],[Date]])</f>
        <v>2012</v>
      </c>
      <c r="W160" s="8">
        <f>DAY(Table1[[#This Row],[Date]])</f>
        <v>1</v>
      </c>
      <c r="X160" s="8">
        <f>MONTH(Table1[[#This Row],[Date]])</f>
        <v>11</v>
      </c>
      <c r="Y160" s="9">
        <f>(Table1[[#This Row],[Profit]]/Table1[[#This Row],[Sales]])</f>
        <v>0.34090909090909088</v>
      </c>
    </row>
    <row r="161" spans="1:25" ht="14.25" customHeight="1" x14ac:dyDescent="0.3">
      <c r="A161" s="1">
        <v>617</v>
      </c>
      <c r="B161" s="1">
        <v>55</v>
      </c>
      <c r="C161" s="2">
        <v>41214</v>
      </c>
      <c r="D161" s="1" t="s">
        <v>16</v>
      </c>
      <c r="E161" s="1" t="s">
        <v>25</v>
      </c>
      <c r="F161" s="1">
        <v>20</v>
      </c>
      <c r="G161" s="1" t="s">
        <v>18</v>
      </c>
      <c r="H161" s="1" t="s">
        <v>19</v>
      </c>
      <c r="I161" s="1" t="s">
        <v>20</v>
      </c>
      <c r="J161" s="19">
        <v>15</v>
      </c>
      <c r="K161" s="1">
        <v>124</v>
      </c>
      <c r="L161" s="1" t="s">
        <v>55</v>
      </c>
      <c r="M161" s="15" t="s">
        <v>88</v>
      </c>
      <c r="N161" s="1">
        <v>40</v>
      </c>
      <c r="O161" s="1">
        <v>20</v>
      </c>
      <c r="P161" s="1">
        <v>90</v>
      </c>
      <c r="Q161" s="1">
        <v>54</v>
      </c>
      <c r="R161" s="1">
        <f>SUM(Table1[[#This Row],[Cogs]],Table1[[#This Row],[Marketing]],Table1[[#This Row],[Other Expenses]])</f>
        <v>129</v>
      </c>
      <c r="S161" s="3">
        <f>Table1[[#This Row],[Sales]]-Table1[[#This Row],[Target Sales]]</f>
        <v>34</v>
      </c>
      <c r="T161" s="3">
        <f>Table1[[#This Row],[Profit]]-Table1[[#This Row],[Target Profit]]</f>
        <v>-5</v>
      </c>
      <c r="U161" s="3">
        <f>Table1[[#This Row],[Cogs]]-Table1[[#This Row],[Target COGS]]</f>
        <v>15</v>
      </c>
      <c r="V161" s="8">
        <f>YEAR(Table1[[#This Row],[Date]])</f>
        <v>2012</v>
      </c>
      <c r="W161" s="8">
        <f>DAY(Table1[[#This Row],[Date]])</f>
        <v>1</v>
      </c>
      <c r="X161" s="8">
        <f>MONTH(Table1[[#This Row],[Date]])</f>
        <v>11</v>
      </c>
      <c r="Y161" s="9">
        <f>(Table1[[#This Row],[Profit]]/Table1[[#This Row],[Sales]])</f>
        <v>0.12096774193548387</v>
      </c>
    </row>
    <row r="162" spans="1:25" ht="14.25" customHeight="1" x14ac:dyDescent="0.3">
      <c r="A162" s="1">
        <v>707</v>
      </c>
      <c r="B162" s="1">
        <v>40</v>
      </c>
      <c r="C162" s="2">
        <v>41214</v>
      </c>
      <c r="D162" s="1" t="s">
        <v>16</v>
      </c>
      <c r="E162" s="1" t="s">
        <v>29</v>
      </c>
      <c r="F162" s="1">
        <v>13</v>
      </c>
      <c r="G162" s="1" t="s">
        <v>18</v>
      </c>
      <c r="H162" s="1" t="s">
        <v>19</v>
      </c>
      <c r="I162" s="1" t="s">
        <v>22</v>
      </c>
      <c r="J162" s="19">
        <v>27</v>
      </c>
      <c r="K162" s="1">
        <v>92</v>
      </c>
      <c r="L162" s="1" t="s">
        <v>31</v>
      </c>
      <c r="M162" s="15" t="s">
        <v>88</v>
      </c>
      <c r="N162" s="1">
        <v>30</v>
      </c>
      <c r="O162" s="1">
        <v>30</v>
      </c>
      <c r="P162" s="1">
        <v>80</v>
      </c>
      <c r="Q162" s="1">
        <v>25</v>
      </c>
      <c r="R162" s="1">
        <f>SUM(Table1[[#This Row],[Cogs]],Table1[[#This Row],[Marketing]],Table1[[#This Row],[Other Expenses]])</f>
        <v>78</v>
      </c>
      <c r="S162" s="3">
        <f>Table1[[#This Row],[Sales]]-Table1[[#This Row],[Target Sales]]</f>
        <v>12</v>
      </c>
      <c r="T162" s="3">
        <f>Table1[[#This Row],[Profit]]-Table1[[#This Row],[Target Profit]]</f>
        <v>-3</v>
      </c>
      <c r="U162" s="3">
        <f>Table1[[#This Row],[Cogs]]-Table1[[#This Row],[Target COGS]]</f>
        <v>10</v>
      </c>
      <c r="V162" s="8">
        <f>YEAR(Table1[[#This Row],[Date]])</f>
        <v>2012</v>
      </c>
      <c r="W162" s="8">
        <f>DAY(Table1[[#This Row],[Date]])</f>
        <v>1</v>
      </c>
      <c r="X162" s="8">
        <f>MONTH(Table1[[#This Row],[Date]])</f>
        <v>11</v>
      </c>
      <c r="Y162" s="9">
        <f>(Table1[[#This Row],[Profit]]/Table1[[#This Row],[Sales]])</f>
        <v>0.29347826086956524</v>
      </c>
    </row>
    <row r="163" spans="1:25" ht="14.25" customHeight="1" x14ac:dyDescent="0.3">
      <c r="A163" s="1">
        <v>352</v>
      </c>
      <c r="B163" s="1">
        <v>28</v>
      </c>
      <c r="C163" s="2">
        <v>41214</v>
      </c>
      <c r="D163" s="1" t="s">
        <v>16</v>
      </c>
      <c r="E163" s="1" t="s">
        <v>25</v>
      </c>
      <c r="F163" s="1">
        <v>7</v>
      </c>
      <c r="G163" s="1" t="s">
        <v>18</v>
      </c>
      <c r="H163" s="1" t="s">
        <v>26</v>
      </c>
      <c r="I163" s="1" t="s">
        <v>27</v>
      </c>
      <c r="J163" s="19">
        <v>23</v>
      </c>
      <c r="K163" s="1">
        <v>70</v>
      </c>
      <c r="L163" s="1" t="s">
        <v>28</v>
      </c>
      <c r="M163" s="15" t="s">
        <v>88</v>
      </c>
      <c r="N163" s="1">
        <v>20</v>
      </c>
      <c r="O163" s="1">
        <v>40</v>
      </c>
      <c r="P163" s="1">
        <v>70</v>
      </c>
      <c r="Q163" s="1">
        <v>19</v>
      </c>
      <c r="R163" s="1">
        <f>SUM(Table1[[#This Row],[Cogs]],Table1[[#This Row],[Marketing]],Table1[[#This Row],[Other Expenses]])</f>
        <v>54</v>
      </c>
      <c r="S163" s="3">
        <f>Table1[[#This Row],[Sales]]-Table1[[#This Row],[Target Sales]]</f>
        <v>0</v>
      </c>
      <c r="T163" s="3">
        <f>Table1[[#This Row],[Profit]]-Table1[[#This Row],[Target Profit]]</f>
        <v>-17</v>
      </c>
      <c r="U163" s="3">
        <f>Table1[[#This Row],[Cogs]]-Table1[[#This Row],[Target COGS]]</f>
        <v>8</v>
      </c>
      <c r="V163" s="8">
        <f>YEAR(Table1[[#This Row],[Date]])</f>
        <v>2012</v>
      </c>
      <c r="W163" s="8">
        <f>DAY(Table1[[#This Row],[Date]])</f>
        <v>1</v>
      </c>
      <c r="X163" s="8">
        <f>MONTH(Table1[[#This Row],[Date]])</f>
        <v>11</v>
      </c>
      <c r="Y163" s="9">
        <f>(Table1[[#This Row],[Profit]]/Table1[[#This Row],[Sales]])</f>
        <v>0.32857142857142857</v>
      </c>
    </row>
    <row r="164" spans="1:25" ht="14.25" customHeight="1" x14ac:dyDescent="0.3">
      <c r="A164" s="1">
        <v>561</v>
      </c>
      <c r="B164" s="1">
        <v>31</v>
      </c>
      <c r="C164" s="2">
        <v>41214</v>
      </c>
      <c r="D164" s="1" t="s">
        <v>16</v>
      </c>
      <c r="E164" s="1" t="s">
        <v>25</v>
      </c>
      <c r="F164" s="1">
        <v>8</v>
      </c>
      <c r="G164" s="1" t="s">
        <v>18</v>
      </c>
      <c r="H164" s="1" t="s">
        <v>26</v>
      </c>
      <c r="I164" s="1" t="s">
        <v>30</v>
      </c>
      <c r="J164" s="19">
        <v>28</v>
      </c>
      <c r="K164" s="1">
        <v>78</v>
      </c>
      <c r="L164" s="1" t="s">
        <v>28</v>
      </c>
      <c r="M164" s="15" t="s">
        <v>88</v>
      </c>
      <c r="N164" s="1">
        <v>30</v>
      </c>
      <c r="O164" s="1">
        <v>40</v>
      </c>
      <c r="P164" s="1">
        <v>80</v>
      </c>
      <c r="Q164" s="1">
        <v>19</v>
      </c>
      <c r="R164" s="1">
        <f>SUM(Table1[[#This Row],[Cogs]],Table1[[#This Row],[Marketing]],Table1[[#This Row],[Other Expenses]])</f>
        <v>58</v>
      </c>
      <c r="S164" s="3">
        <f>Table1[[#This Row],[Sales]]-Table1[[#This Row],[Target Sales]]</f>
        <v>-2</v>
      </c>
      <c r="T164" s="3">
        <f>Table1[[#This Row],[Profit]]-Table1[[#This Row],[Target Profit]]</f>
        <v>-12</v>
      </c>
      <c r="U164" s="3">
        <f>Table1[[#This Row],[Cogs]]-Table1[[#This Row],[Target COGS]]</f>
        <v>1</v>
      </c>
      <c r="V164" s="8">
        <f>YEAR(Table1[[#This Row],[Date]])</f>
        <v>2012</v>
      </c>
      <c r="W164" s="8">
        <f>DAY(Table1[[#This Row],[Date]])</f>
        <v>1</v>
      </c>
      <c r="X164" s="8">
        <f>MONTH(Table1[[#This Row],[Date]])</f>
        <v>11</v>
      </c>
      <c r="Y164" s="9">
        <f>(Table1[[#This Row],[Profit]]/Table1[[#This Row],[Sales]])</f>
        <v>0.35897435897435898</v>
      </c>
    </row>
    <row r="165" spans="1:25" ht="14.25" customHeight="1" x14ac:dyDescent="0.3">
      <c r="A165" s="1">
        <v>351</v>
      </c>
      <c r="B165" s="1">
        <v>32</v>
      </c>
      <c r="C165" s="2">
        <v>41214</v>
      </c>
      <c r="D165" s="1" t="s">
        <v>16</v>
      </c>
      <c r="E165" s="1" t="s">
        <v>25</v>
      </c>
      <c r="F165" s="1">
        <v>8</v>
      </c>
      <c r="G165" s="1" t="s">
        <v>18</v>
      </c>
      <c r="H165" s="1" t="s">
        <v>26</v>
      </c>
      <c r="I165" s="1" t="s">
        <v>30</v>
      </c>
      <c r="J165" s="19">
        <v>29</v>
      </c>
      <c r="K165" s="1">
        <v>80</v>
      </c>
      <c r="L165" s="1" t="s">
        <v>55</v>
      </c>
      <c r="M165" s="15" t="s">
        <v>88</v>
      </c>
      <c r="N165" s="1">
        <v>30</v>
      </c>
      <c r="O165" s="1">
        <v>40</v>
      </c>
      <c r="P165" s="1">
        <v>80</v>
      </c>
      <c r="Q165" s="1">
        <v>19</v>
      </c>
      <c r="R165" s="1">
        <f>SUM(Table1[[#This Row],[Cogs]],Table1[[#This Row],[Marketing]],Table1[[#This Row],[Other Expenses]])</f>
        <v>59</v>
      </c>
      <c r="S165" s="3">
        <f>Table1[[#This Row],[Sales]]-Table1[[#This Row],[Target Sales]]</f>
        <v>0</v>
      </c>
      <c r="T165" s="3">
        <f>Table1[[#This Row],[Profit]]-Table1[[#This Row],[Target Profit]]</f>
        <v>-11</v>
      </c>
      <c r="U165" s="3">
        <f>Table1[[#This Row],[Cogs]]-Table1[[#This Row],[Target COGS]]</f>
        <v>2</v>
      </c>
      <c r="V165" s="8">
        <f>YEAR(Table1[[#This Row],[Date]])</f>
        <v>2012</v>
      </c>
      <c r="W165" s="8">
        <f>DAY(Table1[[#This Row],[Date]])</f>
        <v>1</v>
      </c>
      <c r="X165" s="8">
        <f>MONTH(Table1[[#This Row],[Date]])</f>
        <v>11</v>
      </c>
      <c r="Y165" s="9">
        <f>(Table1[[#This Row],[Profit]]/Table1[[#This Row],[Sales]])</f>
        <v>0.36249999999999999</v>
      </c>
    </row>
    <row r="166" spans="1:25" ht="14.25" customHeight="1" x14ac:dyDescent="0.3">
      <c r="A166" s="1">
        <v>650</v>
      </c>
      <c r="B166" s="1">
        <v>50</v>
      </c>
      <c r="C166" s="2">
        <v>41214</v>
      </c>
      <c r="D166" s="1" t="s">
        <v>16</v>
      </c>
      <c r="E166" s="1" t="s">
        <v>29</v>
      </c>
      <c r="F166" s="1">
        <v>14</v>
      </c>
      <c r="G166" s="1" t="s">
        <v>18</v>
      </c>
      <c r="H166" s="1" t="s">
        <v>26</v>
      </c>
      <c r="I166" s="1" t="s">
        <v>54</v>
      </c>
      <c r="J166" s="19">
        <v>47</v>
      </c>
      <c r="K166" s="1">
        <v>123</v>
      </c>
      <c r="L166" s="1" t="s">
        <v>31</v>
      </c>
      <c r="M166" s="15" t="s">
        <v>88</v>
      </c>
      <c r="N166" s="1">
        <v>30</v>
      </c>
      <c r="O166" s="1">
        <v>40</v>
      </c>
      <c r="P166" s="1">
        <v>80</v>
      </c>
      <c r="Q166" s="1">
        <v>26</v>
      </c>
      <c r="R166" s="1">
        <f>SUM(Table1[[#This Row],[Cogs]],Table1[[#This Row],[Marketing]],Table1[[#This Row],[Other Expenses]])</f>
        <v>90</v>
      </c>
      <c r="S166" s="3">
        <f>Table1[[#This Row],[Sales]]-Table1[[#This Row],[Target Sales]]</f>
        <v>43</v>
      </c>
      <c r="T166" s="3">
        <f>Table1[[#This Row],[Profit]]-Table1[[#This Row],[Target Profit]]</f>
        <v>7</v>
      </c>
      <c r="U166" s="3">
        <f>Table1[[#This Row],[Cogs]]-Table1[[#This Row],[Target COGS]]</f>
        <v>20</v>
      </c>
      <c r="V166" s="8">
        <f>YEAR(Table1[[#This Row],[Date]])</f>
        <v>2012</v>
      </c>
      <c r="W166" s="8">
        <f>DAY(Table1[[#This Row],[Date]])</f>
        <v>1</v>
      </c>
      <c r="X166" s="8">
        <f>MONTH(Table1[[#This Row],[Date]])</f>
        <v>11</v>
      </c>
      <c r="Y166" s="9">
        <f>(Table1[[#This Row],[Profit]]/Table1[[#This Row],[Sales]])</f>
        <v>0.38211382113821141</v>
      </c>
    </row>
    <row r="167" spans="1:25" ht="14.25" customHeight="1" x14ac:dyDescent="0.3">
      <c r="A167" s="1">
        <v>712</v>
      </c>
      <c r="B167" s="1">
        <v>0</v>
      </c>
      <c r="C167" s="2">
        <v>41214</v>
      </c>
      <c r="D167" s="1" t="s">
        <v>32</v>
      </c>
      <c r="E167" s="1" t="s">
        <v>17</v>
      </c>
      <c r="F167" s="1">
        <v>0</v>
      </c>
      <c r="G167" s="1" t="s">
        <v>33</v>
      </c>
      <c r="H167" s="1" t="s">
        <v>34</v>
      </c>
      <c r="I167" s="1" t="s">
        <v>35</v>
      </c>
      <c r="J167" s="19">
        <v>31</v>
      </c>
      <c r="K167" s="1">
        <v>43</v>
      </c>
      <c r="L167" s="1" t="s">
        <v>36</v>
      </c>
      <c r="M167" s="15" t="s">
        <v>88</v>
      </c>
      <c r="N167" s="1">
        <v>0</v>
      </c>
      <c r="O167" s="1">
        <v>40</v>
      </c>
      <c r="P167" s="1">
        <v>50</v>
      </c>
      <c r="Q167" s="1">
        <v>12</v>
      </c>
      <c r="R167" s="1">
        <f>SUM(Table1[[#This Row],[Cogs]],Table1[[#This Row],[Marketing]],Table1[[#This Row],[Other Expenses]])</f>
        <v>12</v>
      </c>
      <c r="S167" s="3">
        <f>Table1[[#This Row],[Sales]]-Table1[[#This Row],[Target Sales]]</f>
        <v>-7</v>
      </c>
      <c r="T167" s="3">
        <f>Table1[[#This Row],[Profit]]-Table1[[#This Row],[Target Profit]]</f>
        <v>-9</v>
      </c>
      <c r="U167" s="3">
        <f>Table1[[#This Row],[Cogs]]-Table1[[#This Row],[Target COGS]]</f>
        <v>0</v>
      </c>
      <c r="V167" s="8">
        <f>YEAR(Table1[[#This Row],[Date]])</f>
        <v>2012</v>
      </c>
      <c r="W167" s="8">
        <f>DAY(Table1[[#This Row],[Date]])</f>
        <v>1</v>
      </c>
      <c r="X167" s="8">
        <f>MONTH(Table1[[#This Row],[Date]])</f>
        <v>11</v>
      </c>
      <c r="Y167" s="9">
        <f>(Table1[[#This Row],[Profit]]/Table1[[#This Row],[Sales]])</f>
        <v>0.72093023255813948</v>
      </c>
    </row>
    <row r="168" spans="1:25" ht="14.25" customHeight="1" x14ac:dyDescent="0.3">
      <c r="A168" s="1">
        <v>505</v>
      </c>
      <c r="B168" s="1">
        <v>82</v>
      </c>
      <c r="C168" s="2">
        <v>41214</v>
      </c>
      <c r="D168" s="1" t="s">
        <v>32</v>
      </c>
      <c r="E168" s="1" t="s">
        <v>23</v>
      </c>
      <c r="F168" s="1">
        <v>25</v>
      </c>
      <c r="G168" s="1" t="s">
        <v>33</v>
      </c>
      <c r="H168" s="1" t="s">
        <v>38</v>
      </c>
      <c r="I168" s="1" t="s">
        <v>39</v>
      </c>
      <c r="J168" s="19">
        <v>-8</v>
      </c>
      <c r="K168" s="1">
        <v>122</v>
      </c>
      <c r="L168" s="1" t="s">
        <v>57</v>
      </c>
      <c r="M168" s="15" t="s">
        <v>88</v>
      </c>
      <c r="N168" s="1">
        <v>90</v>
      </c>
      <c r="O168" s="1">
        <v>10</v>
      </c>
      <c r="P168" s="1">
        <v>140</v>
      </c>
      <c r="Q168" s="1">
        <v>48</v>
      </c>
      <c r="R168" s="1">
        <f>SUM(Table1[[#This Row],[Cogs]],Table1[[#This Row],[Marketing]],Table1[[#This Row],[Other Expenses]])</f>
        <v>155</v>
      </c>
      <c r="S168" s="3">
        <f>Table1[[#This Row],[Sales]]-Table1[[#This Row],[Target Sales]]</f>
        <v>-18</v>
      </c>
      <c r="T168" s="3">
        <f>Table1[[#This Row],[Profit]]-Table1[[#This Row],[Target Profit]]</f>
        <v>-18</v>
      </c>
      <c r="U168" s="3">
        <f>Table1[[#This Row],[Cogs]]-Table1[[#This Row],[Target COGS]]</f>
        <v>-8</v>
      </c>
      <c r="V168" s="8">
        <f>YEAR(Table1[[#This Row],[Date]])</f>
        <v>2012</v>
      </c>
      <c r="W168" s="8">
        <f>DAY(Table1[[#This Row],[Date]])</f>
        <v>1</v>
      </c>
      <c r="X168" s="8">
        <f>MONTH(Table1[[#This Row],[Date]])</f>
        <v>11</v>
      </c>
      <c r="Y168" s="9">
        <f>(Table1[[#This Row],[Profit]]/Table1[[#This Row],[Sales]])</f>
        <v>-6.5573770491803282E-2</v>
      </c>
    </row>
    <row r="169" spans="1:25" ht="14.25" customHeight="1" x14ac:dyDescent="0.3">
      <c r="A169" s="1">
        <v>515</v>
      </c>
      <c r="B169" s="1">
        <v>22</v>
      </c>
      <c r="C169" s="2">
        <v>41214</v>
      </c>
      <c r="D169" s="1" t="s">
        <v>32</v>
      </c>
      <c r="E169" s="1" t="s">
        <v>17</v>
      </c>
      <c r="F169" s="1">
        <v>6</v>
      </c>
      <c r="G169" s="1" t="s">
        <v>33</v>
      </c>
      <c r="H169" s="1" t="s">
        <v>34</v>
      </c>
      <c r="I169" s="1" t="s">
        <v>46</v>
      </c>
      <c r="J169" s="19">
        <v>16</v>
      </c>
      <c r="K169" s="1">
        <v>56</v>
      </c>
      <c r="L169" s="1" t="s">
        <v>36</v>
      </c>
      <c r="M169" s="15" t="s">
        <v>88</v>
      </c>
      <c r="N169" s="1">
        <v>20</v>
      </c>
      <c r="O169" s="1">
        <v>40</v>
      </c>
      <c r="P169" s="1">
        <v>70</v>
      </c>
      <c r="Q169" s="1">
        <v>18</v>
      </c>
      <c r="R169" s="1">
        <f>SUM(Table1[[#This Row],[Cogs]],Table1[[#This Row],[Marketing]],Table1[[#This Row],[Other Expenses]])</f>
        <v>46</v>
      </c>
      <c r="S169" s="3">
        <f>Table1[[#This Row],[Sales]]-Table1[[#This Row],[Target Sales]]</f>
        <v>-14</v>
      </c>
      <c r="T169" s="3">
        <f>Table1[[#This Row],[Profit]]-Table1[[#This Row],[Target Profit]]</f>
        <v>-24</v>
      </c>
      <c r="U169" s="3">
        <f>Table1[[#This Row],[Cogs]]-Table1[[#This Row],[Target COGS]]</f>
        <v>2</v>
      </c>
      <c r="V169" s="8">
        <f>YEAR(Table1[[#This Row],[Date]])</f>
        <v>2012</v>
      </c>
      <c r="W169" s="8">
        <f>DAY(Table1[[#This Row],[Date]])</f>
        <v>1</v>
      </c>
      <c r="X169" s="8">
        <f>MONTH(Table1[[#This Row],[Date]])</f>
        <v>11</v>
      </c>
      <c r="Y169" s="9">
        <f>(Table1[[#This Row],[Profit]]/Table1[[#This Row],[Sales]])</f>
        <v>0.2857142857142857</v>
      </c>
    </row>
    <row r="170" spans="1:25" ht="14.25" customHeight="1" x14ac:dyDescent="0.3">
      <c r="A170" s="1">
        <v>505</v>
      </c>
      <c r="B170" s="1">
        <v>44</v>
      </c>
      <c r="C170" s="2">
        <v>41214</v>
      </c>
      <c r="D170" s="1" t="s">
        <v>32</v>
      </c>
      <c r="E170" s="1" t="s">
        <v>23</v>
      </c>
      <c r="F170" s="1">
        <v>40</v>
      </c>
      <c r="G170" s="1" t="s">
        <v>33</v>
      </c>
      <c r="H170" s="1" t="s">
        <v>34</v>
      </c>
      <c r="I170" s="1" t="s">
        <v>46</v>
      </c>
      <c r="J170" s="19">
        <v>-7</v>
      </c>
      <c r="K170" s="1">
        <v>106</v>
      </c>
      <c r="L170" s="1" t="s">
        <v>57</v>
      </c>
      <c r="M170" s="15" t="s">
        <v>88</v>
      </c>
      <c r="N170" s="1">
        <v>30</v>
      </c>
      <c r="O170" s="1">
        <v>0</v>
      </c>
      <c r="P170" s="1">
        <v>80</v>
      </c>
      <c r="Q170" s="1">
        <v>69</v>
      </c>
      <c r="R170" s="1">
        <f>SUM(Table1[[#This Row],[Cogs]],Table1[[#This Row],[Marketing]],Table1[[#This Row],[Other Expenses]])</f>
        <v>153</v>
      </c>
      <c r="S170" s="3">
        <f>Table1[[#This Row],[Sales]]-Table1[[#This Row],[Target Sales]]</f>
        <v>26</v>
      </c>
      <c r="T170" s="3">
        <f>Table1[[#This Row],[Profit]]-Table1[[#This Row],[Target Profit]]</f>
        <v>-7</v>
      </c>
      <c r="U170" s="3">
        <f>Table1[[#This Row],[Cogs]]-Table1[[#This Row],[Target COGS]]</f>
        <v>14</v>
      </c>
      <c r="V170" s="8">
        <f>YEAR(Table1[[#This Row],[Date]])</f>
        <v>2012</v>
      </c>
      <c r="W170" s="8">
        <f>DAY(Table1[[#This Row],[Date]])</f>
        <v>1</v>
      </c>
      <c r="X170" s="8">
        <f>MONTH(Table1[[#This Row],[Date]])</f>
        <v>11</v>
      </c>
      <c r="Y170" s="9">
        <f>(Table1[[#This Row],[Profit]]/Table1[[#This Row],[Sales]])</f>
        <v>-6.6037735849056603E-2</v>
      </c>
    </row>
    <row r="171" spans="1:25" ht="14.25" customHeight="1" x14ac:dyDescent="0.3">
      <c r="A171" s="1">
        <v>775</v>
      </c>
      <c r="B171" s="1">
        <v>33</v>
      </c>
      <c r="C171" s="2">
        <v>41214</v>
      </c>
      <c r="D171" s="1" t="s">
        <v>32</v>
      </c>
      <c r="E171" s="1" t="s">
        <v>29</v>
      </c>
      <c r="F171" s="1">
        <v>12</v>
      </c>
      <c r="G171" s="1" t="s">
        <v>33</v>
      </c>
      <c r="H171" s="1" t="s">
        <v>38</v>
      </c>
      <c r="I171" s="1" t="s">
        <v>45</v>
      </c>
      <c r="J171" s="19">
        <v>-4</v>
      </c>
      <c r="K171" s="1">
        <v>74</v>
      </c>
      <c r="L171" s="1" t="s">
        <v>41</v>
      </c>
      <c r="M171" s="15" t="s">
        <v>88</v>
      </c>
      <c r="N171" s="1">
        <v>30</v>
      </c>
      <c r="O171" s="1">
        <v>10</v>
      </c>
      <c r="P171" s="1">
        <v>80</v>
      </c>
      <c r="Q171" s="1">
        <v>45</v>
      </c>
      <c r="R171" s="1">
        <f>SUM(Table1[[#This Row],[Cogs]],Table1[[#This Row],[Marketing]],Table1[[#This Row],[Other Expenses]])</f>
        <v>90</v>
      </c>
      <c r="S171" s="3">
        <f>Table1[[#This Row],[Sales]]-Table1[[#This Row],[Target Sales]]</f>
        <v>-6</v>
      </c>
      <c r="T171" s="3">
        <f>Table1[[#This Row],[Profit]]-Table1[[#This Row],[Target Profit]]</f>
        <v>-14</v>
      </c>
      <c r="U171" s="3">
        <f>Table1[[#This Row],[Cogs]]-Table1[[#This Row],[Target COGS]]</f>
        <v>3</v>
      </c>
      <c r="V171" s="8">
        <f>YEAR(Table1[[#This Row],[Date]])</f>
        <v>2012</v>
      </c>
      <c r="W171" s="8">
        <f>DAY(Table1[[#This Row],[Date]])</f>
        <v>1</v>
      </c>
      <c r="X171" s="8">
        <f>MONTH(Table1[[#This Row],[Date]])</f>
        <v>11</v>
      </c>
      <c r="Y171" s="9">
        <f>(Table1[[#This Row],[Profit]]/Table1[[#This Row],[Sales]])</f>
        <v>-5.4054054054054057E-2</v>
      </c>
    </row>
    <row r="172" spans="1:25" ht="14.25" customHeight="1" x14ac:dyDescent="0.3">
      <c r="A172" s="1">
        <v>573</v>
      </c>
      <c r="B172" s="1">
        <v>44</v>
      </c>
      <c r="C172" s="2">
        <v>41214</v>
      </c>
      <c r="D172" s="1" t="s">
        <v>32</v>
      </c>
      <c r="E172" s="1" t="s">
        <v>17</v>
      </c>
      <c r="F172" s="1">
        <v>40</v>
      </c>
      <c r="G172" s="1" t="s">
        <v>18</v>
      </c>
      <c r="H172" s="1" t="s">
        <v>19</v>
      </c>
      <c r="I172" s="1" t="s">
        <v>50</v>
      </c>
      <c r="J172" s="19">
        <v>-8</v>
      </c>
      <c r="K172" s="1">
        <v>106</v>
      </c>
      <c r="L172" s="1" t="s">
        <v>51</v>
      </c>
      <c r="M172" s="15" t="s">
        <v>88</v>
      </c>
      <c r="N172" s="1">
        <v>40</v>
      </c>
      <c r="O172" s="1">
        <v>0</v>
      </c>
      <c r="P172" s="1">
        <v>90</v>
      </c>
      <c r="Q172" s="1">
        <v>70</v>
      </c>
      <c r="R172" s="1">
        <f>SUM(Table1[[#This Row],[Cogs]],Table1[[#This Row],[Marketing]],Table1[[#This Row],[Other Expenses]])</f>
        <v>154</v>
      </c>
      <c r="S172" s="3">
        <f>Table1[[#This Row],[Sales]]-Table1[[#This Row],[Target Sales]]</f>
        <v>16</v>
      </c>
      <c r="T172" s="3">
        <f>Table1[[#This Row],[Profit]]-Table1[[#This Row],[Target Profit]]</f>
        <v>-8</v>
      </c>
      <c r="U172" s="3">
        <f>Table1[[#This Row],[Cogs]]-Table1[[#This Row],[Target COGS]]</f>
        <v>4</v>
      </c>
      <c r="V172" s="8">
        <f>YEAR(Table1[[#This Row],[Date]])</f>
        <v>2012</v>
      </c>
      <c r="W172" s="8">
        <f>DAY(Table1[[#This Row],[Date]])</f>
        <v>1</v>
      </c>
      <c r="X172" s="8">
        <f>MONTH(Table1[[#This Row],[Date]])</f>
        <v>11</v>
      </c>
      <c r="Y172" s="9">
        <f>(Table1[[#This Row],[Profit]]/Table1[[#This Row],[Sales]])</f>
        <v>-7.5471698113207544E-2</v>
      </c>
    </row>
    <row r="173" spans="1:25" ht="14.25" customHeight="1" x14ac:dyDescent="0.3">
      <c r="A173" s="1">
        <v>262</v>
      </c>
      <c r="B173" s="1">
        <v>31</v>
      </c>
      <c r="C173" s="2">
        <v>41214</v>
      </c>
      <c r="D173" s="1" t="s">
        <v>32</v>
      </c>
      <c r="E173" s="1" t="s">
        <v>17</v>
      </c>
      <c r="F173" s="1">
        <v>8</v>
      </c>
      <c r="G173" s="1" t="s">
        <v>18</v>
      </c>
      <c r="H173" s="1" t="s">
        <v>19</v>
      </c>
      <c r="I173" s="1" t="s">
        <v>20</v>
      </c>
      <c r="J173" s="19">
        <v>27</v>
      </c>
      <c r="K173" s="1">
        <v>78</v>
      </c>
      <c r="L173" s="1" t="s">
        <v>52</v>
      </c>
      <c r="M173" s="15" t="s">
        <v>88</v>
      </c>
      <c r="N173" s="1">
        <v>20</v>
      </c>
      <c r="O173" s="1">
        <v>40</v>
      </c>
      <c r="P173" s="1">
        <v>70</v>
      </c>
      <c r="Q173" s="1">
        <v>20</v>
      </c>
      <c r="R173" s="1">
        <f>SUM(Table1[[#This Row],[Cogs]],Table1[[#This Row],[Marketing]],Table1[[#This Row],[Other Expenses]])</f>
        <v>59</v>
      </c>
      <c r="S173" s="3">
        <f>Table1[[#This Row],[Sales]]-Table1[[#This Row],[Target Sales]]</f>
        <v>8</v>
      </c>
      <c r="T173" s="3">
        <f>Table1[[#This Row],[Profit]]-Table1[[#This Row],[Target Profit]]</f>
        <v>-13</v>
      </c>
      <c r="U173" s="3">
        <f>Table1[[#This Row],[Cogs]]-Table1[[#This Row],[Target COGS]]</f>
        <v>11</v>
      </c>
      <c r="V173" s="8">
        <f>YEAR(Table1[[#This Row],[Date]])</f>
        <v>2012</v>
      </c>
      <c r="W173" s="8">
        <f>DAY(Table1[[#This Row],[Date]])</f>
        <v>1</v>
      </c>
      <c r="X173" s="8">
        <f>MONTH(Table1[[#This Row],[Date]])</f>
        <v>11</v>
      </c>
      <c r="Y173" s="9">
        <f>(Table1[[#This Row],[Profit]]/Table1[[#This Row],[Sales]])</f>
        <v>0.34615384615384615</v>
      </c>
    </row>
    <row r="174" spans="1:25" ht="14.25" customHeight="1" x14ac:dyDescent="0.3">
      <c r="A174" s="1">
        <v>475</v>
      </c>
      <c r="B174" s="1">
        <v>69</v>
      </c>
      <c r="C174" s="2">
        <v>41214</v>
      </c>
      <c r="D174" s="1" t="s">
        <v>32</v>
      </c>
      <c r="E174" s="1" t="s">
        <v>25</v>
      </c>
      <c r="F174" s="1">
        <v>21</v>
      </c>
      <c r="G174" s="1" t="s">
        <v>18</v>
      </c>
      <c r="H174" s="1" t="s">
        <v>19</v>
      </c>
      <c r="I174" s="1" t="s">
        <v>22</v>
      </c>
      <c r="J174" s="19">
        <v>38</v>
      </c>
      <c r="K174" s="1">
        <v>150</v>
      </c>
      <c r="L174" s="1" t="s">
        <v>37</v>
      </c>
      <c r="M174" s="15" t="s">
        <v>88</v>
      </c>
      <c r="N174" s="1">
        <v>50</v>
      </c>
      <c r="O174" s="1">
        <v>30</v>
      </c>
      <c r="P174" s="1">
        <v>100</v>
      </c>
      <c r="Q174" s="1">
        <v>43</v>
      </c>
      <c r="R174" s="1">
        <f>SUM(Table1[[#This Row],[Cogs]],Table1[[#This Row],[Marketing]],Table1[[#This Row],[Other Expenses]])</f>
        <v>133</v>
      </c>
      <c r="S174" s="3">
        <f>Table1[[#This Row],[Sales]]-Table1[[#This Row],[Target Sales]]</f>
        <v>50</v>
      </c>
      <c r="T174" s="3">
        <f>Table1[[#This Row],[Profit]]-Table1[[#This Row],[Target Profit]]</f>
        <v>8</v>
      </c>
      <c r="U174" s="3">
        <f>Table1[[#This Row],[Cogs]]-Table1[[#This Row],[Target COGS]]</f>
        <v>19</v>
      </c>
      <c r="V174" s="8">
        <f>YEAR(Table1[[#This Row],[Date]])</f>
        <v>2012</v>
      </c>
      <c r="W174" s="8">
        <f>DAY(Table1[[#This Row],[Date]])</f>
        <v>1</v>
      </c>
      <c r="X174" s="8">
        <f>MONTH(Table1[[#This Row],[Date]])</f>
        <v>11</v>
      </c>
      <c r="Y174" s="9">
        <f>(Table1[[#This Row],[Profit]]/Table1[[#This Row],[Sales]])</f>
        <v>0.25333333333333335</v>
      </c>
    </row>
    <row r="175" spans="1:25" ht="14.25" customHeight="1" x14ac:dyDescent="0.3">
      <c r="A175" s="1">
        <v>262</v>
      </c>
      <c r="B175" s="1">
        <v>49</v>
      </c>
      <c r="C175" s="2">
        <v>41214</v>
      </c>
      <c r="D175" s="1" t="s">
        <v>32</v>
      </c>
      <c r="E175" s="1" t="s">
        <v>17</v>
      </c>
      <c r="F175" s="1">
        <v>15</v>
      </c>
      <c r="G175" s="1" t="s">
        <v>18</v>
      </c>
      <c r="H175" s="1" t="s">
        <v>26</v>
      </c>
      <c r="I175" s="1" t="s">
        <v>27</v>
      </c>
      <c r="J175" s="19">
        <v>33</v>
      </c>
      <c r="K175" s="1">
        <v>120</v>
      </c>
      <c r="L175" s="1" t="s">
        <v>52</v>
      </c>
      <c r="M175" s="15" t="s">
        <v>88</v>
      </c>
      <c r="N175" s="1">
        <v>40</v>
      </c>
      <c r="O175" s="1">
        <v>20</v>
      </c>
      <c r="P175" s="1">
        <v>90</v>
      </c>
      <c r="Q175" s="1">
        <v>38</v>
      </c>
      <c r="R175" s="1">
        <f>SUM(Table1[[#This Row],[Cogs]],Table1[[#This Row],[Marketing]],Table1[[#This Row],[Other Expenses]])</f>
        <v>102</v>
      </c>
      <c r="S175" s="3">
        <f>Table1[[#This Row],[Sales]]-Table1[[#This Row],[Target Sales]]</f>
        <v>30</v>
      </c>
      <c r="T175" s="3">
        <f>Table1[[#This Row],[Profit]]-Table1[[#This Row],[Target Profit]]</f>
        <v>13</v>
      </c>
      <c r="U175" s="3">
        <f>Table1[[#This Row],[Cogs]]-Table1[[#This Row],[Target COGS]]</f>
        <v>9</v>
      </c>
      <c r="V175" s="8">
        <f>YEAR(Table1[[#This Row],[Date]])</f>
        <v>2012</v>
      </c>
      <c r="W175" s="8">
        <f>DAY(Table1[[#This Row],[Date]])</f>
        <v>1</v>
      </c>
      <c r="X175" s="8">
        <f>MONTH(Table1[[#This Row],[Date]])</f>
        <v>11</v>
      </c>
      <c r="Y175" s="9">
        <f>(Table1[[#This Row],[Profit]]/Table1[[#This Row],[Sales]])</f>
        <v>0.27500000000000002</v>
      </c>
    </row>
    <row r="176" spans="1:25" ht="14.25" customHeight="1" x14ac:dyDescent="0.3">
      <c r="A176" s="1">
        <v>206</v>
      </c>
      <c r="B176" s="1">
        <v>49</v>
      </c>
      <c r="C176" s="2">
        <v>41214</v>
      </c>
      <c r="D176" s="1" t="s">
        <v>32</v>
      </c>
      <c r="E176" s="1" t="s">
        <v>29</v>
      </c>
      <c r="F176" s="1">
        <v>15</v>
      </c>
      <c r="G176" s="1" t="s">
        <v>18</v>
      </c>
      <c r="H176" s="1" t="s">
        <v>26</v>
      </c>
      <c r="I176" s="1" t="s">
        <v>54</v>
      </c>
      <c r="J176" s="19">
        <v>34</v>
      </c>
      <c r="K176" s="1">
        <v>120</v>
      </c>
      <c r="L176" s="1" t="s">
        <v>53</v>
      </c>
      <c r="M176" s="15" t="s">
        <v>88</v>
      </c>
      <c r="N176" s="1">
        <v>30</v>
      </c>
      <c r="O176" s="1">
        <v>30</v>
      </c>
      <c r="P176" s="1">
        <v>80</v>
      </c>
      <c r="Q176" s="1">
        <v>37</v>
      </c>
      <c r="R176" s="1">
        <f>SUM(Table1[[#This Row],[Cogs]],Table1[[#This Row],[Marketing]],Table1[[#This Row],[Other Expenses]])</f>
        <v>101</v>
      </c>
      <c r="S176" s="3">
        <f>Table1[[#This Row],[Sales]]-Table1[[#This Row],[Target Sales]]</f>
        <v>40</v>
      </c>
      <c r="T176" s="3">
        <f>Table1[[#This Row],[Profit]]-Table1[[#This Row],[Target Profit]]</f>
        <v>4</v>
      </c>
      <c r="U176" s="3">
        <f>Table1[[#This Row],[Cogs]]-Table1[[#This Row],[Target COGS]]</f>
        <v>19</v>
      </c>
      <c r="V176" s="8">
        <f>YEAR(Table1[[#This Row],[Date]])</f>
        <v>2012</v>
      </c>
      <c r="W176" s="8">
        <f>DAY(Table1[[#This Row],[Date]])</f>
        <v>1</v>
      </c>
      <c r="X176" s="8">
        <f>MONTH(Table1[[#This Row],[Date]])</f>
        <v>11</v>
      </c>
      <c r="Y176" s="9">
        <f>(Table1[[#This Row],[Profit]]/Table1[[#This Row],[Sales]])</f>
        <v>0.28333333333333333</v>
      </c>
    </row>
    <row r="177" spans="1:25" ht="14.25" customHeight="1" x14ac:dyDescent="0.3">
      <c r="A177" s="1">
        <v>970</v>
      </c>
      <c r="B177" s="1">
        <v>43</v>
      </c>
      <c r="C177" s="2">
        <v>41244</v>
      </c>
      <c r="D177" s="1" t="s">
        <v>16</v>
      </c>
      <c r="E177" s="1" t="s">
        <v>17</v>
      </c>
      <c r="F177" s="1">
        <v>14</v>
      </c>
      <c r="G177" s="1" t="s">
        <v>33</v>
      </c>
      <c r="H177" s="1" t="s">
        <v>38</v>
      </c>
      <c r="I177" s="1" t="s">
        <v>45</v>
      </c>
      <c r="J177" s="19">
        <v>29</v>
      </c>
      <c r="K177" s="1">
        <v>99</v>
      </c>
      <c r="L177" s="1" t="s">
        <v>21</v>
      </c>
      <c r="M177" s="15" t="s">
        <v>88</v>
      </c>
      <c r="N177" s="1">
        <v>40</v>
      </c>
      <c r="O177" s="1">
        <v>30</v>
      </c>
      <c r="P177" s="1">
        <v>90</v>
      </c>
      <c r="Q177" s="1">
        <v>27</v>
      </c>
      <c r="R177" s="1">
        <f>SUM(Table1[[#This Row],[Cogs]],Table1[[#This Row],[Marketing]],Table1[[#This Row],[Other Expenses]])</f>
        <v>84</v>
      </c>
      <c r="S177" s="3">
        <f>Table1[[#This Row],[Sales]]-Table1[[#This Row],[Target Sales]]</f>
        <v>9</v>
      </c>
      <c r="T177" s="3">
        <f>Table1[[#This Row],[Profit]]-Table1[[#This Row],[Target Profit]]</f>
        <v>-1</v>
      </c>
      <c r="U177" s="3">
        <f>Table1[[#This Row],[Cogs]]-Table1[[#This Row],[Target COGS]]</f>
        <v>3</v>
      </c>
      <c r="V177" s="8">
        <f>YEAR(Table1[[#This Row],[Date]])</f>
        <v>2012</v>
      </c>
      <c r="W177" s="8">
        <f>DAY(Table1[[#This Row],[Date]])</f>
        <v>1</v>
      </c>
      <c r="X177" s="8">
        <f>MONTH(Table1[[#This Row],[Date]])</f>
        <v>12</v>
      </c>
      <c r="Y177" s="9">
        <f>(Table1[[#This Row],[Profit]]/Table1[[#This Row],[Sales]])</f>
        <v>0.29292929292929293</v>
      </c>
    </row>
    <row r="178" spans="1:25" ht="14.25" customHeight="1" x14ac:dyDescent="0.3">
      <c r="A178" s="1">
        <v>614</v>
      </c>
      <c r="B178" s="1">
        <v>41</v>
      </c>
      <c r="C178" s="2">
        <v>41244</v>
      </c>
      <c r="D178" s="1" t="s">
        <v>16</v>
      </c>
      <c r="E178" s="1" t="s">
        <v>17</v>
      </c>
      <c r="F178" s="1">
        <v>13</v>
      </c>
      <c r="G178" s="1" t="s">
        <v>33</v>
      </c>
      <c r="H178" s="1" t="s">
        <v>38</v>
      </c>
      <c r="I178" s="1" t="s">
        <v>45</v>
      </c>
      <c r="J178" s="19">
        <v>24</v>
      </c>
      <c r="K178" s="1">
        <v>101</v>
      </c>
      <c r="L178" s="1" t="s">
        <v>58</v>
      </c>
      <c r="M178" s="15" t="s">
        <v>88</v>
      </c>
      <c r="N178" s="1">
        <v>40</v>
      </c>
      <c r="O178" s="1">
        <v>20</v>
      </c>
      <c r="P178" s="1">
        <v>90</v>
      </c>
      <c r="Q178" s="1">
        <v>36</v>
      </c>
      <c r="R178" s="1">
        <f>SUM(Table1[[#This Row],[Cogs]],Table1[[#This Row],[Marketing]],Table1[[#This Row],[Other Expenses]])</f>
        <v>90</v>
      </c>
      <c r="S178" s="3">
        <f>Table1[[#This Row],[Sales]]-Table1[[#This Row],[Target Sales]]</f>
        <v>11</v>
      </c>
      <c r="T178" s="3">
        <f>Table1[[#This Row],[Profit]]-Table1[[#This Row],[Target Profit]]</f>
        <v>4</v>
      </c>
      <c r="U178" s="3">
        <f>Table1[[#This Row],[Cogs]]-Table1[[#This Row],[Target COGS]]</f>
        <v>1</v>
      </c>
      <c r="V178" s="8">
        <f>YEAR(Table1[[#This Row],[Date]])</f>
        <v>2012</v>
      </c>
      <c r="W178" s="8">
        <f>DAY(Table1[[#This Row],[Date]])</f>
        <v>1</v>
      </c>
      <c r="X178" s="8">
        <f>MONTH(Table1[[#This Row],[Date]])</f>
        <v>12</v>
      </c>
      <c r="Y178" s="9">
        <f>(Table1[[#This Row],[Profit]]/Table1[[#This Row],[Sales]])</f>
        <v>0.23762376237623761</v>
      </c>
    </row>
    <row r="179" spans="1:25" ht="14.25" customHeight="1" x14ac:dyDescent="0.3">
      <c r="A179" s="1">
        <v>339</v>
      </c>
      <c r="B179" s="1">
        <v>47</v>
      </c>
      <c r="C179" s="2">
        <v>41244</v>
      </c>
      <c r="D179" s="1" t="s">
        <v>16</v>
      </c>
      <c r="E179" s="1" t="s">
        <v>25</v>
      </c>
      <c r="F179" s="1">
        <v>42</v>
      </c>
      <c r="G179" s="1" t="s">
        <v>33</v>
      </c>
      <c r="H179" s="1" t="s">
        <v>34</v>
      </c>
      <c r="I179" s="1" t="s">
        <v>46</v>
      </c>
      <c r="J179" s="19">
        <v>-20</v>
      </c>
      <c r="K179" s="1">
        <v>99</v>
      </c>
      <c r="L179" s="1" t="s">
        <v>55</v>
      </c>
      <c r="M179" s="15" t="s">
        <v>88</v>
      </c>
      <c r="N179" s="1">
        <v>40</v>
      </c>
      <c r="O179" s="1">
        <v>-10</v>
      </c>
      <c r="P179" s="1">
        <v>90</v>
      </c>
      <c r="Q179" s="1">
        <v>72</v>
      </c>
      <c r="R179" s="1">
        <f>SUM(Table1[[#This Row],[Cogs]],Table1[[#This Row],[Marketing]],Table1[[#This Row],[Other Expenses]])</f>
        <v>161</v>
      </c>
      <c r="S179" s="3">
        <f>Table1[[#This Row],[Sales]]-Table1[[#This Row],[Target Sales]]</f>
        <v>9</v>
      </c>
      <c r="T179" s="3">
        <f>Table1[[#This Row],[Profit]]-Table1[[#This Row],[Target Profit]]</f>
        <v>-10</v>
      </c>
      <c r="U179" s="3">
        <f>Table1[[#This Row],[Cogs]]-Table1[[#This Row],[Target COGS]]</f>
        <v>7</v>
      </c>
      <c r="V179" s="8">
        <f>YEAR(Table1[[#This Row],[Date]])</f>
        <v>2012</v>
      </c>
      <c r="W179" s="8">
        <f>DAY(Table1[[#This Row],[Date]])</f>
        <v>1</v>
      </c>
      <c r="X179" s="8">
        <f>MONTH(Table1[[#This Row],[Date]])</f>
        <v>12</v>
      </c>
      <c r="Y179" s="9">
        <f>(Table1[[#This Row],[Profit]]/Table1[[#This Row],[Sales]])</f>
        <v>-0.20202020202020202</v>
      </c>
    </row>
    <row r="180" spans="1:25" ht="14.25" customHeight="1" x14ac:dyDescent="0.3">
      <c r="A180" s="1">
        <v>773</v>
      </c>
      <c r="B180" s="1">
        <v>43</v>
      </c>
      <c r="C180" s="2">
        <v>41244</v>
      </c>
      <c r="D180" s="1" t="s">
        <v>16</v>
      </c>
      <c r="E180" s="1" t="s">
        <v>17</v>
      </c>
      <c r="F180" s="1">
        <v>14</v>
      </c>
      <c r="G180" s="1" t="s">
        <v>18</v>
      </c>
      <c r="H180" s="1" t="s">
        <v>19</v>
      </c>
      <c r="I180" s="1" t="s">
        <v>20</v>
      </c>
      <c r="J180" s="19">
        <v>29</v>
      </c>
      <c r="K180" s="1">
        <v>99</v>
      </c>
      <c r="L180" s="1" t="s">
        <v>56</v>
      </c>
      <c r="M180" s="15" t="s">
        <v>88</v>
      </c>
      <c r="N180" s="1">
        <v>40</v>
      </c>
      <c r="O180" s="1">
        <v>30</v>
      </c>
      <c r="P180" s="1">
        <v>90</v>
      </c>
      <c r="Q180" s="1">
        <v>27</v>
      </c>
      <c r="R180" s="1">
        <f>SUM(Table1[[#This Row],[Cogs]],Table1[[#This Row],[Marketing]],Table1[[#This Row],[Other Expenses]])</f>
        <v>84</v>
      </c>
      <c r="S180" s="3">
        <f>Table1[[#This Row],[Sales]]-Table1[[#This Row],[Target Sales]]</f>
        <v>9</v>
      </c>
      <c r="T180" s="3">
        <f>Table1[[#This Row],[Profit]]-Table1[[#This Row],[Target Profit]]</f>
        <v>-1</v>
      </c>
      <c r="U180" s="3">
        <f>Table1[[#This Row],[Cogs]]-Table1[[#This Row],[Target COGS]]</f>
        <v>3</v>
      </c>
      <c r="V180" s="8">
        <f>YEAR(Table1[[#This Row],[Date]])</f>
        <v>2012</v>
      </c>
      <c r="W180" s="8">
        <f>DAY(Table1[[#This Row],[Date]])</f>
        <v>1</v>
      </c>
      <c r="X180" s="8">
        <f>MONTH(Table1[[#This Row],[Date]])</f>
        <v>12</v>
      </c>
      <c r="Y180" s="9">
        <f>(Table1[[#This Row],[Profit]]/Table1[[#This Row],[Sales]])</f>
        <v>0.29292929292929293</v>
      </c>
    </row>
    <row r="181" spans="1:25" ht="14.25" customHeight="1" x14ac:dyDescent="0.3">
      <c r="A181" s="1">
        <v>805</v>
      </c>
      <c r="B181" s="1">
        <v>43</v>
      </c>
      <c r="C181" s="2">
        <v>41244</v>
      </c>
      <c r="D181" s="1" t="s">
        <v>16</v>
      </c>
      <c r="E181" s="1" t="s">
        <v>29</v>
      </c>
      <c r="F181" s="1">
        <v>14</v>
      </c>
      <c r="G181" s="1" t="s">
        <v>18</v>
      </c>
      <c r="H181" s="1" t="s">
        <v>19</v>
      </c>
      <c r="I181" s="1" t="s">
        <v>22</v>
      </c>
      <c r="J181" s="19">
        <v>29</v>
      </c>
      <c r="K181" s="1">
        <v>99</v>
      </c>
      <c r="L181" s="1" t="s">
        <v>31</v>
      </c>
      <c r="M181" s="15" t="s">
        <v>88</v>
      </c>
      <c r="N181" s="1">
        <v>40</v>
      </c>
      <c r="O181" s="1">
        <v>30</v>
      </c>
      <c r="P181" s="1">
        <v>90</v>
      </c>
      <c r="Q181" s="1">
        <v>27</v>
      </c>
      <c r="R181" s="1">
        <f>SUM(Table1[[#This Row],[Cogs]],Table1[[#This Row],[Marketing]],Table1[[#This Row],[Other Expenses]])</f>
        <v>84</v>
      </c>
      <c r="S181" s="3">
        <f>Table1[[#This Row],[Sales]]-Table1[[#This Row],[Target Sales]]</f>
        <v>9</v>
      </c>
      <c r="T181" s="3">
        <f>Table1[[#This Row],[Profit]]-Table1[[#This Row],[Target Profit]]</f>
        <v>-1</v>
      </c>
      <c r="U181" s="3">
        <f>Table1[[#This Row],[Cogs]]-Table1[[#This Row],[Target COGS]]</f>
        <v>3</v>
      </c>
      <c r="V181" s="8">
        <f>YEAR(Table1[[#This Row],[Date]])</f>
        <v>2012</v>
      </c>
      <c r="W181" s="8">
        <f>DAY(Table1[[#This Row],[Date]])</f>
        <v>1</v>
      </c>
      <c r="X181" s="8">
        <f>MONTH(Table1[[#This Row],[Date]])</f>
        <v>12</v>
      </c>
      <c r="Y181" s="9">
        <f>(Table1[[#This Row],[Profit]]/Table1[[#This Row],[Sales]])</f>
        <v>0.29292929292929293</v>
      </c>
    </row>
    <row r="182" spans="1:25" ht="14.25" customHeight="1" x14ac:dyDescent="0.3">
      <c r="A182" s="1">
        <v>303</v>
      </c>
      <c r="B182" s="1">
        <v>46</v>
      </c>
      <c r="C182" s="2">
        <v>41244</v>
      </c>
      <c r="D182" s="1" t="s">
        <v>16</v>
      </c>
      <c r="E182" s="1" t="s">
        <v>17</v>
      </c>
      <c r="F182" s="1">
        <v>17</v>
      </c>
      <c r="G182" s="1" t="s">
        <v>18</v>
      </c>
      <c r="H182" s="1" t="s">
        <v>26</v>
      </c>
      <c r="I182" s="1" t="s">
        <v>27</v>
      </c>
      <c r="J182" s="19">
        <v>6</v>
      </c>
      <c r="K182" s="1">
        <v>103</v>
      </c>
      <c r="L182" s="1" t="s">
        <v>21</v>
      </c>
      <c r="M182" s="15" t="s">
        <v>88</v>
      </c>
      <c r="N182" s="1">
        <v>30</v>
      </c>
      <c r="O182" s="1">
        <v>10</v>
      </c>
      <c r="P182" s="1">
        <v>80</v>
      </c>
      <c r="Q182" s="1">
        <v>51</v>
      </c>
      <c r="R182" s="1">
        <f>SUM(Table1[[#This Row],[Cogs]],Table1[[#This Row],[Marketing]],Table1[[#This Row],[Other Expenses]])</f>
        <v>114</v>
      </c>
      <c r="S182" s="3">
        <f>Table1[[#This Row],[Sales]]-Table1[[#This Row],[Target Sales]]</f>
        <v>23</v>
      </c>
      <c r="T182" s="3">
        <f>Table1[[#This Row],[Profit]]-Table1[[#This Row],[Target Profit]]</f>
        <v>-4</v>
      </c>
      <c r="U182" s="3">
        <f>Table1[[#This Row],[Cogs]]-Table1[[#This Row],[Target COGS]]</f>
        <v>16</v>
      </c>
      <c r="V182" s="8">
        <f>YEAR(Table1[[#This Row],[Date]])</f>
        <v>2012</v>
      </c>
      <c r="W182" s="8">
        <f>DAY(Table1[[#This Row],[Date]])</f>
        <v>1</v>
      </c>
      <c r="X182" s="8">
        <f>MONTH(Table1[[#This Row],[Date]])</f>
        <v>12</v>
      </c>
      <c r="Y182" s="9">
        <f>(Table1[[#This Row],[Profit]]/Table1[[#This Row],[Sales]])</f>
        <v>5.8252427184466021E-2</v>
      </c>
    </row>
    <row r="183" spans="1:25" ht="14.25" customHeight="1" x14ac:dyDescent="0.3">
      <c r="A183" s="1">
        <v>303</v>
      </c>
      <c r="B183" s="1">
        <v>53</v>
      </c>
      <c r="C183" s="2">
        <v>41244</v>
      </c>
      <c r="D183" s="1" t="s">
        <v>16</v>
      </c>
      <c r="E183" s="1" t="s">
        <v>17</v>
      </c>
      <c r="F183" s="1">
        <v>16</v>
      </c>
      <c r="G183" s="1" t="s">
        <v>18</v>
      </c>
      <c r="H183" s="1" t="s">
        <v>26</v>
      </c>
      <c r="I183" s="1" t="s">
        <v>54</v>
      </c>
      <c r="J183" s="19">
        <v>26</v>
      </c>
      <c r="K183" s="1">
        <v>116</v>
      </c>
      <c r="L183" s="1" t="s">
        <v>21</v>
      </c>
      <c r="M183" s="15" t="s">
        <v>88</v>
      </c>
      <c r="N183" s="1">
        <v>40</v>
      </c>
      <c r="O183" s="1">
        <v>20</v>
      </c>
      <c r="P183" s="1">
        <v>90</v>
      </c>
      <c r="Q183" s="1">
        <v>37</v>
      </c>
      <c r="R183" s="1">
        <f>SUM(Table1[[#This Row],[Cogs]],Table1[[#This Row],[Marketing]],Table1[[#This Row],[Other Expenses]])</f>
        <v>106</v>
      </c>
      <c r="S183" s="3">
        <f>Table1[[#This Row],[Sales]]-Table1[[#This Row],[Target Sales]]</f>
        <v>26</v>
      </c>
      <c r="T183" s="3">
        <f>Table1[[#This Row],[Profit]]-Table1[[#This Row],[Target Profit]]</f>
        <v>6</v>
      </c>
      <c r="U183" s="3">
        <f>Table1[[#This Row],[Cogs]]-Table1[[#This Row],[Target COGS]]</f>
        <v>13</v>
      </c>
      <c r="V183" s="8">
        <f>YEAR(Table1[[#This Row],[Date]])</f>
        <v>2012</v>
      </c>
      <c r="W183" s="8">
        <f>DAY(Table1[[#This Row],[Date]])</f>
        <v>1</v>
      </c>
      <c r="X183" s="8">
        <f>MONTH(Table1[[#This Row],[Date]])</f>
        <v>12</v>
      </c>
      <c r="Y183" s="9">
        <f>(Table1[[#This Row],[Profit]]/Table1[[#This Row],[Sales]])</f>
        <v>0.22413793103448276</v>
      </c>
    </row>
    <row r="184" spans="1:25" ht="14.25" customHeight="1" x14ac:dyDescent="0.3">
      <c r="A184" s="1">
        <v>617</v>
      </c>
      <c r="B184" s="1">
        <v>33</v>
      </c>
      <c r="C184" s="2">
        <v>41244</v>
      </c>
      <c r="D184" s="1" t="s">
        <v>16</v>
      </c>
      <c r="E184" s="1" t="s">
        <v>25</v>
      </c>
      <c r="F184" s="1">
        <v>9</v>
      </c>
      <c r="G184" s="1" t="s">
        <v>18</v>
      </c>
      <c r="H184" s="1" t="s">
        <v>26</v>
      </c>
      <c r="I184" s="1" t="s">
        <v>27</v>
      </c>
      <c r="J184" s="19">
        <v>29</v>
      </c>
      <c r="K184" s="1">
        <v>82</v>
      </c>
      <c r="L184" s="1" t="s">
        <v>55</v>
      </c>
      <c r="M184" s="15" t="s">
        <v>88</v>
      </c>
      <c r="N184" s="1">
        <v>30</v>
      </c>
      <c r="O184" s="1">
        <v>40</v>
      </c>
      <c r="P184" s="1">
        <v>80</v>
      </c>
      <c r="Q184" s="1">
        <v>20</v>
      </c>
      <c r="R184" s="1">
        <f>SUM(Table1[[#This Row],[Cogs]],Table1[[#This Row],[Marketing]],Table1[[#This Row],[Other Expenses]])</f>
        <v>62</v>
      </c>
      <c r="S184" s="3">
        <f>Table1[[#This Row],[Sales]]-Table1[[#This Row],[Target Sales]]</f>
        <v>2</v>
      </c>
      <c r="T184" s="3">
        <f>Table1[[#This Row],[Profit]]-Table1[[#This Row],[Target Profit]]</f>
        <v>-11</v>
      </c>
      <c r="U184" s="3">
        <f>Table1[[#This Row],[Cogs]]-Table1[[#This Row],[Target COGS]]</f>
        <v>3</v>
      </c>
      <c r="V184" s="8">
        <f>YEAR(Table1[[#This Row],[Date]])</f>
        <v>2012</v>
      </c>
      <c r="W184" s="8">
        <f>DAY(Table1[[#This Row],[Date]])</f>
        <v>1</v>
      </c>
      <c r="X184" s="8">
        <f>MONTH(Table1[[#This Row],[Date]])</f>
        <v>12</v>
      </c>
      <c r="Y184" s="9">
        <f>(Table1[[#This Row],[Profit]]/Table1[[#This Row],[Sales]])</f>
        <v>0.35365853658536583</v>
      </c>
    </row>
    <row r="185" spans="1:25" ht="14.25" customHeight="1" x14ac:dyDescent="0.3">
      <c r="A185" s="1">
        <v>863</v>
      </c>
      <c r="B185" s="1">
        <v>34</v>
      </c>
      <c r="C185" s="2">
        <v>41244</v>
      </c>
      <c r="D185" s="1" t="s">
        <v>16</v>
      </c>
      <c r="E185" s="1" t="s">
        <v>25</v>
      </c>
      <c r="F185" s="1">
        <v>9</v>
      </c>
      <c r="G185" s="1" t="s">
        <v>18</v>
      </c>
      <c r="H185" s="1" t="s">
        <v>26</v>
      </c>
      <c r="I185" s="1" t="s">
        <v>30</v>
      </c>
      <c r="J185" s="19">
        <v>30</v>
      </c>
      <c r="K185" s="1">
        <v>85</v>
      </c>
      <c r="L185" s="1" t="s">
        <v>28</v>
      </c>
      <c r="M185" s="15" t="s">
        <v>88</v>
      </c>
      <c r="N185" s="1">
        <v>30</v>
      </c>
      <c r="O185" s="1">
        <v>40</v>
      </c>
      <c r="P185" s="1">
        <v>80</v>
      </c>
      <c r="Q185" s="1">
        <v>21</v>
      </c>
      <c r="R185" s="1">
        <f>SUM(Table1[[#This Row],[Cogs]],Table1[[#This Row],[Marketing]],Table1[[#This Row],[Other Expenses]])</f>
        <v>64</v>
      </c>
      <c r="S185" s="3">
        <f>Table1[[#This Row],[Sales]]-Table1[[#This Row],[Target Sales]]</f>
        <v>5</v>
      </c>
      <c r="T185" s="3">
        <f>Table1[[#This Row],[Profit]]-Table1[[#This Row],[Target Profit]]</f>
        <v>-10</v>
      </c>
      <c r="U185" s="3">
        <f>Table1[[#This Row],[Cogs]]-Table1[[#This Row],[Target COGS]]</f>
        <v>4</v>
      </c>
      <c r="V185" s="8">
        <f>YEAR(Table1[[#This Row],[Date]])</f>
        <v>2012</v>
      </c>
      <c r="W185" s="8">
        <f>DAY(Table1[[#This Row],[Date]])</f>
        <v>1</v>
      </c>
      <c r="X185" s="8">
        <f>MONTH(Table1[[#This Row],[Date]])</f>
        <v>12</v>
      </c>
      <c r="Y185" s="9">
        <f>(Table1[[#This Row],[Profit]]/Table1[[#This Row],[Sales]])</f>
        <v>0.35294117647058826</v>
      </c>
    </row>
    <row r="186" spans="1:25" ht="14.25" customHeight="1" x14ac:dyDescent="0.3">
      <c r="A186" s="1">
        <v>641</v>
      </c>
      <c r="B186" s="1">
        <v>0</v>
      </c>
      <c r="C186" s="2">
        <v>41244</v>
      </c>
      <c r="D186" s="1" t="s">
        <v>32</v>
      </c>
      <c r="E186" s="1" t="s">
        <v>17</v>
      </c>
      <c r="F186" s="1">
        <v>0</v>
      </c>
      <c r="G186" s="1" t="s">
        <v>33</v>
      </c>
      <c r="H186" s="1" t="s">
        <v>34</v>
      </c>
      <c r="I186" s="1" t="s">
        <v>35</v>
      </c>
      <c r="J186" s="19">
        <v>32</v>
      </c>
      <c r="K186" s="1">
        <v>43</v>
      </c>
      <c r="L186" s="1" t="s">
        <v>36</v>
      </c>
      <c r="M186" s="15" t="s">
        <v>88</v>
      </c>
      <c r="N186" s="1">
        <v>0</v>
      </c>
      <c r="O186" s="1">
        <v>40</v>
      </c>
      <c r="P186" s="1">
        <v>50</v>
      </c>
      <c r="Q186" s="1">
        <v>11</v>
      </c>
      <c r="R186" s="1">
        <f>SUM(Table1[[#This Row],[Cogs]],Table1[[#This Row],[Marketing]],Table1[[#This Row],[Other Expenses]])</f>
        <v>11</v>
      </c>
      <c r="S186" s="3">
        <f>Table1[[#This Row],[Sales]]-Table1[[#This Row],[Target Sales]]</f>
        <v>-7</v>
      </c>
      <c r="T186" s="3">
        <f>Table1[[#This Row],[Profit]]-Table1[[#This Row],[Target Profit]]</f>
        <v>-8</v>
      </c>
      <c r="U186" s="3">
        <f>Table1[[#This Row],[Cogs]]-Table1[[#This Row],[Target COGS]]</f>
        <v>0</v>
      </c>
      <c r="V186" s="8">
        <f>YEAR(Table1[[#This Row],[Date]])</f>
        <v>2012</v>
      </c>
      <c r="W186" s="8">
        <f>DAY(Table1[[#This Row],[Date]])</f>
        <v>1</v>
      </c>
      <c r="X186" s="8">
        <f>MONTH(Table1[[#This Row],[Date]])</f>
        <v>12</v>
      </c>
      <c r="Y186" s="9">
        <f>(Table1[[#This Row],[Profit]]/Table1[[#This Row],[Sales]])</f>
        <v>0.7441860465116279</v>
      </c>
    </row>
    <row r="187" spans="1:25" ht="14.25" customHeight="1" x14ac:dyDescent="0.3">
      <c r="A187" s="1">
        <v>225</v>
      </c>
      <c r="B187" s="1">
        <v>43</v>
      </c>
      <c r="C187" s="2">
        <v>41244</v>
      </c>
      <c r="D187" s="1" t="s">
        <v>32</v>
      </c>
      <c r="E187" s="1" t="s">
        <v>23</v>
      </c>
      <c r="F187" s="1">
        <v>13</v>
      </c>
      <c r="G187" s="1" t="s">
        <v>33</v>
      </c>
      <c r="H187" s="1" t="s">
        <v>34</v>
      </c>
      <c r="I187" s="1" t="s">
        <v>35</v>
      </c>
      <c r="J187" s="19">
        <v>27</v>
      </c>
      <c r="K187" s="1">
        <v>106</v>
      </c>
      <c r="L187" s="1" t="s">
        <v>48</v>
      </c>
      <c r="M187" s="15" t="s">
        <v>88</v>
      </c>
      <c r="N187" s="1">
        <v>30</v>
      </c>
      <c r="O187" s="1">
        <v>20</v>
      </c>
      <c r="P187" s="1">
        <v>80</v>
      </c>
      <c r="Q187" s="1">
        <v>36</v>
      </c>
      <c r="R187" s="1">
        <f>SUM(Table1[[#This Row],[Cogs]],Table1[[#This Row],[Marketing]],Table1[[#This Row],[Other Expenses]])</f>
        <v>92</v>
      </c>
      <c r="S187" s="3">
        <f>Table1[[#This Row],[Sales]]-Table1[[#This Row],[Target Sales]]</f>
        <v>26</v>
      </c>
      <c r="T187" s="3">
        <f>Table1[[#This Row],[Profit]]-Table1[[#This Row],[Target Profit]]</f>
        <v>7</v>
      </c>
      <c r="U187" s="3">
        <f>Table1[[#This Row],[Cogs]]-Table1[[#This Row],[Target COGS]]</f>
        <v>13</v>
      </c>
      <c r="V187" s="8">
        <f>YEAR(Table1[[#This Row],[Date]])</f>
        <v>2012</v>
      </c>
      <c r="W187" s="8">
        <f>DAY(Table1[[#This Row],[Date]])</f>
        <v>1</v>
      </c>
      <c r="X187" s="8">
        <f>MONTH(Table1[[#This Row],[Date]])</f>
        <v>12</v>
      </c>
      <c r="Y187" s="9">
        <f>(Table1[[#This Row],[Profit]]/Table1[[#This Row],[Sales]])</f>
        <v>0.25471698113207547</v>
      </c>
    </row>
    <row r="188" spans="1:25" ht="14.25" customHeight="1" x14ac:dyDescent="0.3">
      <c r="A188" s="1">
        <v>702</v>
      </c>
      <c r="B188" s="1">
        <v>31</v>
      </c>
      <c r="C188" s="2">
        <v>41244</v>
      </c>
      <c r="D188" s="1" t="s">
        <v>32</v>
      </c>
      <c r="E188" s="1" t="s">
        <v>29</v>
      </c>
      <c r="F188" s="1">
        <v>9</v>
      </c>
      <c r="G188" s="1" t="s">
        <v>33</v>
      </c>
      <c r="H188" s="1" t="s">
        <v>38</v>
      </c>
      <c r="I188" s="1" t="s">
        <v>39</v>
      </c>
      <c r="J188" s="19">
        <v>8</v>
      </c>
      <c r="K188" s="1">
        <v>69</v>
      </c>
      <c r="L188" s="1" t="s">
        <v>41</v>
      </c>
      <c r="M188" s="15" t="s">
        <v>88</v>
      </c>
      <c r="N188" s="1">
        <v>30</v>
      </c>
      <c r="O188" s="1">
        <v>30</v>
      </c>
      <c r="P188" s="1">
        <v>80</v>
      </c>
      <c r="Q188" s="1">
        <v>30</v>
      </c>
      <c r="R188" s="1">
        <f>SUM(Table1[[#This Row],[Cogs]],Table1[[#This Row],[Marketing]],Table1[[#This Row],[Other Expenses]])</f>
        <v>70</v>
      </c>
      <c r="S188" s="3">
        <f>Table1[[#This Row],[Sales]]-Table1[[#This Row],[Target Sales]]</f>
        <v>-11</v>
      </c>
      <c r="T188" s="3">
        <f>Table1[[#This Row],[Profit]]-Table1[[#This Row],[Target Profit]]</f>
        <v>-22</v>
      </c>
      <c r="U188" s="3">
        <f>Table1[[#This Row],[Cogs]]-Table1[[#This Row],[Target COGS]]</f>
        <v>1</v>
      </c>
      <c r="V188" s="8">
        <f>YEAR(Table1[[#This Row],[Date]])</f>
        <v>2012</v>
      </c>
      <c r="W188" s="8">
        <f>DAY(Table1[[#This Row],[Date]])</f>
        <v>1</v>
      </c>
      <c r="X188" s="8">
        <f>MONTH(Table1[[#This Row],[Date]])</f>
        <v>12</v>
      </c>
      <c r="Y188" s="9">
        <f>(Table1[[#This Row],[Profit]]/Table1[[#This Row],[Sales]])</f>
        <v>0.11594202898550725</v>
      </c>
    </row>
    <row r="189" spans="1:25" ht="14.25" customHeight="1" x14ac:dyDescent="0.3">
      <c r="A189" s="1">
        <v>515</v>
      </c>
      <c r="B189" s="1">
        <v>23</v>
      </c>
      <c r="C189" s="2">
        <v>41244</v>
      </c>
      <c r="D189" s="1" t="s">
        <v>32</v>
      </c>
      <c r="E189" s="1" t="s">
        <v>17</v>
      </c>
      <c r="F189" s="1">
        <v>6</v>
      </c>
      <c r="G189" s="1" t="s">
        <v>33</v>
      </c>
      <c r="H189" s="1" t="s">
        <v>34</v>
      </c>
      <c r="I189" s="1" t="s">
        <v>46</v>
      </c>
      <c r="J189" s="19">
        <v>17</v>
      </c>
      <c r="K189" s="1">
        <v>58</v>
      </c>
      <c r="L189" s="1" t="s">
        <v>36</v>
      </c>
      <c r="M189" s="15" t="s">
        <v>88</v>
      </c>
      <c r="N189" s="1">
        <v>20</v>
      </c>
      <c r="O189" s="1">
        <v>40</v>
      </c>
      <c r="P189" s="1">
        <v>70</v>
      </c>
      <c r="Q189" s="1">
        <v>18</v>
      </c>
      <c r="R189" s="1">
        <f>SUM(Table1[[#This Row],[Cogs]],Table1[[#This Row],[Marketing]],Table1[[#This Row],[Other Expenses]])</f>
        <v>47</v>
      </c>
      <c r="S189" s="3">
        <f>Table1[[#This Row],[Sales]]-Table1[[#This Row],[Target Sales]]</f>
        <v>-12</v>
      </c>
      <c r="T189" s="3">
        <f>Table1[[#This Row],[Profit]]-Table1[[#This Row],[Target Profit]]</f>
        <v>-23</v>
      </c>
      <c r="U189" s="3">
        <f>Table1[[#This Row],[Cogs]]-Table1[[#This Row],[Target COGS]]</f>
        <v>3</v>
      </c>
      <c r="V189" s="8">
        <f>YEAR(Table1[[#This Row],[Date]])</f>
        <v>2012</v>
      </c>
      <c r="W189" s="8">
        <f>DAY(Table1[[#This Row],[Date]])</f>
        <v>1</v>
      </c>
      <c r="X189" s="8">
        <f>MONTH(Table1[[#This Row],[Date]])</f>
        <v>12</v>
      </c>
      <c r="Y189" s="9">
        <f>(Table1[[#This Row],[Profit]]/Table1[[#This Row],[Sales]])</f>
        <v>0.29310344827586204</v>
      </c>
    </row>
    <row r="190" spans="1:25" ht="14.25" customHeight="1" x14ac:dyDescent="0.3">
      <c r="A190" s="1">
        <v>985</v>
      </c>
      <c r="B190" s="1">
        <v>41</v>
      </c>
      <c r="C190" s="2">
        <v>41244</v>
      </c>
      <c r="D190" s="1" t="s">
        <v>32</v>
      </c>
      <c r="E190" s="1" t="s">
        <v>23</v>
      </c>
      <c r="F190" s="1">
        <v>12</v>
      </c>
      <c r="G190" s="1" t="s">
        <v>33</v>
      </c>
      <c r="H190" s="1" t="s">
        <v>34</v>
      </c>
      <c r="I190" s="1" t="s">
        <v>46</v>
      </c>
      <c r="J190" s="19">
        <v>31</v>
      </c>
      <c r="K190" s="1">
        <v>107</v>
      </c>
      <c r="L190" s="1" t="s">
        <v>48</v>
      </c>
      <c r="M190" s="15" t="s">
        <v>88</v>
      </c>
      <c r="N190" s="1">
        <v>30</v>
      </c>
      <c r="O190" s="1">
        <v>20</v>
      </c>
      <c r="P190" s="1">
        <v>80</v>
      </c>
      <c r="Q190" s="1">
        <v>35</v>
      </c>
      <c r="R190" s="1">
        <f>SUM(Table1[[#This Row],[Cogs]],Table1[[#This Row],[Marketing]],Table1[[#This Row],[Other Expenses]])</f>
        <v>88</v>
      </c>
      <c r="S190" s="3">
        <f>Table1[[#This Row],[Sales]]-Table1[[#This Row],[Target Sales]]</f>
        <v>27</v>
      </c>
      <c r="T190" s="3">
        <f>Table1[[#This Row],[Profit]]-Table1[[#This Row],[Target Profit]]</f>
        <v>11</v>
      </c>
      <c r="U190" s="3">
        <f>Table1[[#This Row],[Cogs]]-Table1[[#This Row],[Target COGS]]</f>
        <v>11</v>
      </c>
      <c r="V190" s="8">
        <f>YEAR(Table1[[#This Row],[Date]])</f>
        <v>2012</v>
      </c>
      <c r="W190" s="8">
        <f>DAY(Table1[[#This Row],[Date]])</f>
        <v>1</v>
      </c>
      <c r="X190" s="8">
        <f>MONTH(Table1[[#This Row],[Date]])</f>
        <v>12</v>
      </c>
      <c r="Y190" s="9">
        <f>(Table1[[#This Row],[Profit]]/Table1[[#This Row],[Sales]])</f>
        <v>0.28971962616822428</v>
      </c>
    </row>
    <row r="191" spans="1:25" ht="14.25" customHeight="1" x14ac:dyDescent="0.3">
      <c r="A191" s="1">
        <v>971</v>
      </c>
      <c r="B191" s="1">
        <v>46</v>
      </c>
      <c r="C191" s="2">
        <v>41244</v>
      </c>
      <c r="D191" s="1" t="s">
        <v>32</v>
      </c>
      <c r="E191" s="1" t="s">
        <v>29</v>
      </c>
      <c r="F191" s="1">
        <v>17</v>
      </c>
      <c r="G191" s="1" t="s">
        <v>33</v>
      </c>
      <c r="H191" s="1" t="s">
        <v>34</v>
      </c>
      <c r="I191" s="1" t="s">
        <v>47</v>
      </c>
      <c r="J191" s="19">
        <v>6</v>
      </c>
      <c r="K191" s="1">
        <v>103</v>
      </c>
      <c r="L191" s="1" t="s">
        <v>49</v>
      </c>
      <c r="M191" s="15" t="s">
        <v>88</v>
      </c>
      <c r="N191" s="1">
        <v>40</v>
      </c>
      <c r="O191" s="1">
        <v>10</v>
      </c>
      <c r="P191" s="1">
        <v>90</v>
      </c>
      <c r="Q191" s="1">
        <v>51</v>
      </c>
      <c r="R191" s="1">
        <f>SUM(Table1[[#This Row],[Cogs]],Table1[[#This Row],[Marketing]],Table1[[#This Row],[Other Expenses]])</f>
        <v>114</v>
      </c>
      <c r="S191" s="3">
        <f>Table1[[#This Row],[Sales]]-Table1[[#This Row],[Target Sales]]</f>
        <v>13</v>
      </c>
      <c r="T191" s="3">
        <f>Table1[[#This Row],[Profit]]-Table1[[#This Row],[Target Profit]]</f>
        <v>-4</v>
      </c>
      <c r="U191" s="3">
        <f>Table1[[#This Row],[Cogs]]-Table1[[#This Row],[Target COGS]]</f>
        <v>6</v>
      </c>
      <c r="V191" s="8">
        <f>YEAR(Table1[[#This Row],[Date]])</f>
        <v>2012</v>
      </c>
      <c r="W191" s="8">
        <f>DAY(Table1[[#This Row],[Date]])</f>
        <v>1</v>
      </c>
      <c r="X191" s="8">
        <f>MONTH(Table1[[#This Row],[Date]])</f>
        <v>12</v>
      </c>
      <c r="Y191" s="9">
        <f>(Table1[[#This Row],[Profit]]/Table1[[#This Row],[Sales]])</f>
        <v>5.8252427184466021E-2</v>
      </c>
    </row>
    <row r="192" spans="1:25" ht="14.25" customHeight="1" x14ac:dyDescent="0.3">
      <c r="A192" s="1">
        <v>262</v>
      </c>
      <c r="B192" s="1">
        <v>43</v>
      </c>
      <c r="C192" s="2">
        <v>41244</v>
      </c>
      <c r="D192" s="1" t="s">
        <v>32</v>
      </c>
      <c r="E192" s="1" t="s">
        <v>17</v>
      </c>
      <c r="F192" s="1">
        <v>13</v>
      </c>
      <c r="G192" s="1" t="s">
        <v>18</v>
      </c>
      <c r="H192" s="1" t="s">
        <v>26</v>
      </c>
      <c r="I192" s="1" t="s">
        <v>27</v>
      </c>
      <c r="J192" s="19">
        <v>28</v>
      </c>
      <c r="K192" s="1">
        <v>106</v>
      </c>
      <c r="L192" s="1" t="s">
        <v>52</v>
      </c>
      <c r="M192" s="15" t="s">
        <v>88</v>
      </c>
      <c r="N192" s="1">
        <v>30</v>
      </c>
      <c r="O192" s="1">
        <v>20</v>
      </c>
      <c r="P192" s="1">
        <v>80</v>
      </c>
      <c r="Q192" s="1">
        <v>35</v>
      </c>
      <c r="R192" s="1">
        <f>SUM(Table1[[#This Row],[Cogs]],Table1[[#This Row],[Marketing]],Table1[[#This Row],[Other Expenses]])</f>
        <v>91</v>
      </c>
      <c r="S192" s="3">
        <f>Table1[[#This Row],[Sales]]-Table1[[#This Row],[Target Sales]]</f>
        <v>26</v>
      </c>
      <c r="T192" s="3">
        <f>Table1[[#This Row],[Profit]]-Table1[[#This Row],[Target Profit]]</f>
        <v>8</v>
      </c>
      <c r="U192" s="3">
        <f>Table1[[#This Row],[Cogs]]-Table1[[#This Row],[Target COGS]]</f>
        <v>13</v>
      </c>
      <c r="V192" s="8">
        <f>YEAR(Table1[[#This Row],[Date]])</f>
        <v>2012</v>
      </c>
      <c r="W192" s="8">
        <f>DAY(Table1[[#This Row],[Date]])</f>
        <v>1</v>
      </c>
      <c r="X192" s="8">
        <f>MONTH(Table1[[#This Row],[Date]])</f>
        <v>12</v>
      </c>
      <c r="Y192" s="9">
        <f>(Table1[[#This Row],[Profit]]/Table1[[#This Row],[Sales]])</f>
        <v>0.26415094339622641</v>
      </c>
    </row>
    <row r="193" spans="1:25" ht="14.25" customHeight="1" x14ac:dyDescent="0.3">
      <c r="A193" s="1">
        <v>959</v>
      </c>
      <c r="B193" s="1">
        <v>33</v>
      </c>
      <c r="C193" s="2">
        <v>41244</v>
      </c>
      <c r="D193" s="1" t="s">
        <v>32</v>
      </c>
      <c r="E193" s="1" t="s">
        <v>25</v>
      </c>
      <c r="F193" s="1">
        <v>9</v>
      </c>
      <c r="G193" s="1" t="s">
        <v>18</v>
      </c>
      <c r="H193" s="1" t="s">
        <v>26</v>
      </c>
      <c r="I193" s="1" t="s">
        <v>30</v>
      </c>
      <c r="J193" s="19">
        <v>28</v>
      </c>
      <c r="K193" s="1">
        <v>82</v>
      </c>
      <c r="L193" s="1" t="s">
        <v>37</v>
      </c>
      <c r="M193" s="15" t="s">
        <v>88</v>
      </c>
      <c r="N193" s="1">
        <v>30</v>
      </c>
      <c r="O193" s="1">
        <v>40</v>
      </c>
      <c r="P193" s="1">
        <v>80</v>
      </c>
      <c r="Q193" s="1">
        <v>21</v>
      </c>
      <c r="R193" s="1">
        <f>SUM(Table1[[#This Row],[Cogs]],Table1[[#This Row],[Marketing]],Table1[[#This Row],[Other Expenses]])</f>
        <v>63</v>
      </c>
      <c r="S193" s="3">
        <f>Table1[[#This Row],[Sales]]-Table1[[#This Row],[Target Sales]]</f>
        <v>2</v>
      </c>
      <c r="T193" s="3">
        <f>Table1[[#This Row],[Profit]]-Table1[[#This Row],[Target Profit]]</f>
        <v>-12</v>
      </c>
      <c r="U193" s="3">
        <f>Table1[[#This Row],[Cogs]]-Table1[[#This Row],[Target COGS]]</f>
        <v>3</v>
      </c>
      <c r="V193" s="8">
        <f>YEAR(Table1[[#This Row],[Date]])</f>
        <v>2012</v>
      </c>
      <c r="W193" s="8">
        <f>DAY(Table1[[#This Row],[Date]])</f>
        <v>1</v>
      </c>
      <c r="X193" s="8">
        <f>MONTH(Table1[[#This Row],[Date]])</f>
        <v>12</v>
      </c>
      <c r="Y193" s="9">
        <f>(Table1[[#This Row],[Profit]]/Table1[[#This Row],[Sales]])</f>
        <v>0.34146341463414637</v>
      </c>
    </row>
    <row r="194" spans="1:25" ht="14.25" customHeight="1" x14ac:dyDescent="0.3">
      <c r="A194" s="1">
        <v>435</v>
      </c>
      <c r="B194" s="1">
        <v>49</v>
      </c>
      <c r="C194" s="2">
        <v>41244</v>
      </c>
      <c r="D194" s="1" t="s">
        <v>32</v>
      </c>
      <c r="E194" s="1" t="s">
        <v>29</v>
      </c>
      <c r="F194" s="1">
        <v>44</v>
      </c>
      <c r="G194" s="1" t="s">
        <v>18</v>
      </c>
      <c r="H194" s="1" t="s">
        <v>26</v>
      </c>
      <c r="I194" s="1" t="s">
        <v>27</v>
      </c>
      <c r="J194" s="19">
        <v>-4</v>
      </c>
      <c r="K194" s="1">
        <v>118</v>
      </c>
      <c r="L194" s="1" t="s">
        <v>42</v>
      </c>
      <c r="M194" s="15" t="s">
        <v>88</v>
      </c>
      <c r="N194" s="1">
        <v>30</v>
      </c>
      <c r="O194" s="1">
        <v>0</v>
      </c>
      <c r="P194" s="1">
        <v>80</v>
      </c>
      <c r="Q194" s="1">
        <v>73</v>
      </c>
      <c r="R194" s="1">
        <f>SUM(Table1[[#This Row],[Cogs]],Table1[[#This Row],[Marketing]],Table1[[#This Row],[Other Expenses]])</f>
        <v>166</v>
      </c>
      <c r="S194" s="3">
        <f>Table1[[#This Row],[Sales]]-Table1[[#This Row],[Target Sales]]</f>
        <v>38</v>
      </c>
      <c r="T194" s="3">
        <f>Table1[[#This Row],[Profit]]-Table1[[#This Row],[Target Profit]]</f>
        <v>-4</v>
      </c>
      <c r="U194" s="3">
        <f>Table1[[#This Row],[Cogs]]-Table1[[#This Row],[Target COGS]]</f>
        <v>19</v>
      </c>
      <c r="V194" s="8">
        <f>YEAR(Table1[[#This Row],[Date]])</f>
        <v>2012</v>
      </c>
      <c r="W194" s="8">
        <f>DAY(Table1[[#This Row],[Date]])</f>
        <v>1</v>
      </c>
      <c r="X194" s="8">
        <f>MONTH(Table1[[#This Row],[Date]])</f>
        <v>12</v>
      </c>
      <c r="Y194" s="9">
        <f>(Table1[[#This Row],[Profit]]/Table1[[#This Row],[Sales]])</f>
        <v>-3.3898305084745763E-2</v>
      </c>
    </row>
    <row r="195" spans="1:25" ht="14.25" customHeight="1" x14ac:dyDescent="0.3">
      <c r="A195" s="1">
        <v>360</v>
      </c>
      <c r="B195" s="1">
        <v>55</v>
      </c>
      <c r="C195" s="2">
        <v>41244</v>
      </c>
      <c r="D195" s="1" t="s">
        <v>32</v>
      </c>
      <c r="E195" s="1" t="s">
        <v>29</v>
      </c>
      <c r="F195" s="1">
        <v>49</v>
      </c>
      <c r="G195" s="1" t="s">
        <v>18</v>
      </c>
      <c r="H195" s="1" t="s">
        <v>26</v>
      </c>
      <c r="I195" s="1" t="s">
        <v>30</v>
      </c>
      <c r="J195" s="19">
        <v>-3</v>
      </c>
      <c r="K195" s="1">
        <v>131</v>
      </c>
      <c r="L195" s="1" t="s">
        <v>53</v>
      </c>
      <c r="M195" s="15" t="s">
        <v>88</v>
      </c>
      <c r="N195" s="1">
        <v>40</v>
      </c>
      <c r="O195" s="1">
        <v>-10</v>
      </c>
      <c r="P195" s="1">
        <v>90</v>
      </c>
      <c r="Q195" s="1">
        <v>79</v>
      </c>
      <c r="R195" s="1">
        <f>SUM(Table1[[#This Row],[Cogs]],Table1[[#This Row],[Marketing]],Table1[[#This Row],[Other Expenses]])</f>
        <v>183</v>
      </c>
      <c r="S195" s="3">
        <f>Table1[[#This Row],[Sales]]-Table1[[#This Row],[Target Sales]]</f>
        <v>41</v>
      </c>
      <c r="T195" s="3">
        <f>Table1[[#This Row],[Profit]]-Table1[[#This Row],[Target Profit]]</f>
        <v>7</v>
      </c>
      <c r="U195" s="3">
        <f>Table1[[#This Row],[Cogs]]-Table1[[#This Row],[Target COGS]]</f>
        <v>15</v>
      </c>
      <c r="V195" s="8">
        <f>YEAR(Table1[[#This Row],[Date]])</f>
        <v>2012</v>
      </c>
      <c r="W195" s="8">
        <f>DAY(Table1[[#This Row],[Date]])</f>
        <v>1</v>
      </c>
      <c r="X195" s="8">
        <f>MONTH(Table1[[#This Row],[Date]])</f>
        <v>12</v>
      </c>
      <c r="Y195" s="9">
        <f>(Table1[[#This Row],[Profit]]/Table1[[#This Row],[Sales]])</f>
        <v>-2.2900763358778626E-2</v>
      </c>
    </row>
    <row r="196" spans="1:25" ht="14.25" customHeight="1" x14ac:dyDescent="0.3">
      <c r="A196" s="1">
        <v>303</v>
      </c>
      <c r="B196" s="1">
        <v>39</v>
      </c>
      <c r="C196" s="2">
        <v>41548</v>
      </c>
      <c r="D196" s="1" t="s">
        <v>16</v>
      </c>
      <c r="E196" s="1" t="s">
        <v>17</v>
      </c>
      <c r="F196" s="1">
        <v>12</v>
      </c>
      <c r="G196" s="1" t="s">
        <v>33</v>
      </c>
      <c r="H196" s="1" t="s">
        <v>38</v>
      </c>
      <c r="I196" s="1" t="s">
        <v>45</v>
      </c>
      <c r="J196" s="19">
        <v>40</v>
      </c>
      <c r="K196" s="1">
        <v>96</v>
      </c>
      <c r="L196" s="1" t="s">
        <v>21</v>
      </c>
      <c r="M196" s="15" t="s">
        <v>88</v>
      </c>
      <c r="N196" s="1">
        <v>30</v>
      </c>
      <c r="O196" s="1">
        <v>50</v>
      </c>
      <c r="P196" s="1">
        <v>80</v>
      </c>
      <c r="Q196" s="1">
        <v>24</v>
      </c>
      <c r="R196" s="1">
        <f>SUM(Table1[[#This Row],[Cogs]],Table1[[#This Row],[Marketing]],Table1[[#This Row],[Other Expenses]])</f>
        <v>75</v>
      </c>
      <c r="S196" s="3">
        <f>Table1[[#This Row],[Sales]]-Table1[[#This Row],[Target Sales]]</f>
        <v>16</v>
      </c>
      <c r="T196" s="3">
        <f>Table1[[#This Row],[Profit]]-Table1[[#This Row],[Target Profit]]</f>
        <v>-10</v>
      </c>
      <c r="U196" s="3">
        <f>Table1[[#This Row],[Cogs]]-Table1[[#This Row],[Target COGS]]</f>
        <v>9</v>
      </c>
      <c r="V196" s="8">
        <f>YEAR(Table1[[#This Row],[Date]])</f>
        <v>2013</v>
      </c>
      <c r="W196" s="8">
        <f>DAY(Table1[[#This Row],[Date]])</f>
        <v>1</v>
      </c>
      <c r="X196" s="8">
        <f>MONTH(Table1[[#This Row],[Date]])</f>
        <v>10</v>
      </c>
      <c r="Y196" s="9">
        <f>(Table1[[#This Row],[Profit]]/Table1[[#This Row],[Sales]])</f>
        <v>0.41666666666666669</v>
      </c>
    </row>
    <row r="197" spans="1:25" ht="14.25" customHeight="1" x14ac:dyDescent="0.3">
      <c r="A197" s="1">
        <v>904</v>
      </c>
      <c r="B197" s="1">
        <v>80</v>
      </c>
      <c r="C197" s="2">
        <v>41548</v>
      </c>
      <c r="D197" s="1" t="s">
        <v>16</v>
      </c>
      <c r="E197" s="1" t="s">
        <v>25</v>
      </c>
      <c r="F197" s="1">
        <v>24</v>
      </c>
      <c r="G197" s="1" t="s">
        <v>18</v>
      </c>
      <c r="H197" s="1" t="s">
        <v>19</v>
      </c>
      <c r="I197" s="1" t="s">
        <v>22</v>
      </c>
      <c r="J197" s="19">
        <v>71</v>
      </c>
      <c r="K197" s="1">
        <v>185</v>
      </c>
      <c r="L197" s="1" t="s">
        <v>28</v>
      </c>
      <c r="M197" s="15" t="s">
        <v>88</v>
      </c>
      <c r="N197" s="1">
        <v>40</v>
      </c>
      <c r="O197" s="1">
        <v>40</v>
      </c>
      <c r="P197" s="1">
        <v>90</v>
      </c>
      <c r="Q197" s="1">
        <v>46</v>
      </c>
      <c r="R197" s="1">
        <f>SUM(Table1[[#This Row],[Cogs]],Table1[[#This Row],[Marketing]],Table1[[#This Row],[Other Expenses]])</f>
        <v>150</v>
      </c>
      <c r="S197" s="3">
        <f>Table1[[#This Row],[Sales]]-Table1[[#This Row],[Target Sales]]</f>
        <v>95</v>
      </c>
      <c r="T197" s="3">
        <f>Table1[[#This Row],[Profit]]-Table1[[#This Row],[Target Profit]]</f>
        <v>31</v>
      </c>
      <c r="U197" s="3">
        <f>Table1[[#This Row],[Cogs]]-Table1[[#This Row],[Target COGS]]</f>
        <v>40</v>
      </c>
      <c r="V197" s="8">
        <f>YEAR(Table1[[#This Row],[Date]])</f>
        <v>2013</v>
      </c>
      <c r="W197" s="8">
        <f>DAY(Table1[[#This Row],[Date]])</f>
        <v>1</v>
      </c>
      <c r="X197" s="8">
        <f>MONTH(Table1[[#This Row],[Date]])</f>
        <v>10</v>
      </c>
      <c r="Y197" s="9">
        <f>(Table1[[#This Row],[Profit]]/Table1[[#This Row],[Sales]])</f>
        <v>0.38378378378378381</v>
      </c>
    </row>
    <row r="198" spans="1:25" ht="14.25" customHeight="1" x14ac:dyDescent="0.3">
      <c r="A198" s="1">
        <v>720</v>
      </c>
      <c r="B198" s="1">
        <v>54</v>
      </c>
      <c r="C198" s="2">
        <v>41548</v>
      </c>
      <c r="D198" s="1" t="s">
        <v>16</v>
      </c>
      <c r="E198" s="1" t="s">
        <v>17</v>
      </c>
      <c r="F198" s="1">
        <v>20</v>
      </c>
      <c r="G198" s="1" t="s">
        <v>18</v>
      </c>
      <c r="H198" s="1" t="s">
        <v>26</v>
      </c>
      <c r="I198" s="1" t="s">
        <v>27</v>
      </c>
      <c r="J198" s="19">
        <v>19</v>
      </c>
      <c r="K198" s="1">
        <v>128</v>
      </c>
      <c r="L198" s="1" t="s">
        <v>21</v>
      </c>
      <c r="M198" s="15" t="s">
        <v>88</v>
      </c>
      <c r="N198" s="1">
        <v>30</v>
      </c>
      <c r="O198" s="1">
        <v>30</v>
      </c>
      <c r="P198" s="1">
        <v>80</v>
      </c>
      <c r="Q198" s="1">
        <v>53</v>
      </c>
      <c r="R198" s="1">
        <f>SUM(Table1[[#This Row],[Cogs]],Table1[[#This Row],[Marketing]],Table1[[#This Row],[Other Expenses]])</f>
        <v>127</v>
      </c>
      <c r="S198" s="3">
        <f>Table1[[#This Row],[Sales]]-Table1[[#This Row],[Target Sales]]</f>
        <v>48</v>
      </c>
      <c r="T198" s="3">
        <f>Table1[[#This Row],[Profit]]-Table1[[#This Row],[Target Profit]]</f>
        <v>-11</v>
      </c>
      <c r="U198" s="3">
        <f>Table1[[#This Row],[Cogs]]-Table1[[#This Row],[Target COGS]]</f>
        <v>24</v>
      </c>
      <c r="V198" s="8">
        <f>YEAR(Table1[[#This Row],[Date]])</f>
        <v>2013</v>
      </c>
      <c r="W198" s="8">
        <f>DAY(Table1[[#This Row],[Date]])</f>
        <v>1</v>
      </c>
      <c r="X198" s="8">
        <f>MONTH(Table1[[#This Row],[Date]])</f>
        <v>10</v>
      </c>
      <c r="Y198" s="9">
        <f>(Table1[[#This Row],[Profit]]/Table1[[#This Row],[Sales]])</f>
        <v>0.1484375</v>
      </c>
    </row>
    <row r="199" spans="1:25" ht="14.25" customHeight="1" x14ac:dyDescent="0.3">
      <c r="A199" s="1">
        <v>970</v>
      </c>
      <c r="B199" s="1">
        <v>54</v>
      </c>
      <c r="C199" s="2">
        <v>41548</v>
      </c>
      <c r="D199" s="1" t="s">
        <v>16</v>
      </c>
      <c r="E199" s="1" t="s">
        <v>17</v>
      </c>
      <c r="F199" s="1">
        <v>16</v>
      </c>
      <c r="G199" s="1" t="s">
        <v>18</v>
      </c>
      <c r="H199" s="1" t="s">
        <v>26</v>
      </c>
      <c r="I199" s="1" t="s">
        <v>54</v>
      </c>
      <c r="J199" s="19">
        <v>40</v>
      </c>
      <c r="K199" s="1">
        <v>126</v>
      </c>
      <c r="L199" s="1" t="s">
        <v>21</v>
      </c>
      <c r="M199" s="15" t="s">
        <v>88</v>
      </c>
      <c r="N199" s="1">
        <v>30</v>
      </c>
      <c r="O199" s="1">
        <v>40</v>
      </c>
      <c r="P199" s="1">
        <v>80</v>
      </c>
      <c r="Q199" s="1">
        <v>37</v>
      </c>
      <c r="R199" s="1">
        <f>SUM(Table1[[#This Row],[Cogs]],Table1[[#This Row],[Marketing]],Table1[[#This Row],[Other Expenses]])</f>
        <v>107</v>
      </c>
      <c r="S199" s="3">
        <f>Table1[[#This Row],[Sales]]-Table1[[#This Row],[Target Sales]]</f>
        <v>46</v>
      </c>
      <c r="T199" s="3">
        <f>Table1[[#This Row],[Profit]]-Table1[[#This Row],[Target Profit]]</f>
        <v>0</v>
      </c>
      <c r="U199" s="3">
        <f>Table1[[#This Row],[Cogs]]-Table1[[#This Row],[Target COGS]]</f>
        <v>24</v>
      </c>
      <c r="V199" s="8">
        <f>YEAR(Table1[[#This Row],[Date]])</f>
        <v>2013</v>
      </c>
      <c r="W199" s="8">
        <f>DAY(Table1[[#This Row],[Date]])</f>
        <v>1</v>
      </c>
      <c r="X199" s="8">
        <f>MONTH(Table1[[#This Row],[Date]])</f>
        <v>10</v>
      </c>
      <c r="Y199" s="9">
        <f>(Table1[[#This Row],[Profit]]/Table1[[#This Row],[Sales]])</f>
        <v>0.31746031746031744</v>
      </c>
    </row>
    <row r="200" spans="1:25" ht="14.25" customHeight="1" x14ac:dyDescent="0.3">
      <c r="A200" s="1">
        <v>978</v>
      </c>
      <c r="B200" s="1">
        <v>27</v>
      </c>
      <c r="C200" s="2">
        <v>41548</v>
      </c>
      <c r="D200" s="1" t="s">
        <v>16</v>
      </c>
      <c r="E200" s="1" t="s">
        <v>25</v>
      </c>
      <c r="F200" s="1">
        <v>7</v>
      </c>
      <c r="G200" s="1" t="s">
        <v>18</v>
      </c>
      <c r="H200" s="1" t="s">
        <v>26</v>
      </c>
      <c r="I200" s="1" t="s">
        <v>27</v>
      </c>
      <c r="J200" s="19">
        <v>30</v>
      </c>
      <c r="K200" s="1">
        <v>70</v>
      </c>
      <c r="L200" s="1" t="s">
        <v>55</v>
      </c>
      <c r="M200" s="15" t="s">
        <v>88</v>
      </c>
      <c r="N200" s="1">
        <v>20</v>
      </c>
      <c r="O200" s="1">
        <v>50</v>
      </c>
      <c r="P200" s="1">
        <v>70</v>
      </c>
      <c r="Q200" s="1">
        <v>19</v>
      </c>
      <c r="R200" s="1">
        <f>SUM(Table1[[#This Row],[Cogs]],Table1[[#This Row],[Marketing]],Table1[[#This Row],[Other Expenses]])</f>
        <v>53</v>
      </c>
      <c r="S200" s="3">
        <f>Table1[[#This Row],[Sales]]-Table1[[#This Row],[Target Sales]]</f>
        <v>0</v>
      </c>
      <c r="T200" s="3">
        <f>Table1[[#This Row],[Profit]]-Table1[[#This Row],[Target Profit]]</f>
        <v>-20</v>
      </c>
      <c r="U200" s="3">
        <f>Table1[[#This Row],[Cogs]]-Table1[[#This Row],[Target COGS]]</f>
        <v>7</v>
      </c>
      <c r="V200" s="8">
        <f>YEAR(Table1[[#This Row],[Date]])</f>
        <v>2013</v>
      </c>
      <c r="W200" s="8">
        <f>DAY(Table1[[#This Row],[Date]])</f>
        <v>1</v>
      </c>
      <c r="X200" s="8">
        <f>MONTH(Table1[[#This Row],[Date]])</f>
        <v>10</v>
      </c>
      <c r="Y200" s="9">
        <f>(Table1[[#This Row],[Profit]]/Table1[[#This Row],[Sales]])</f>
        <v>0.42857142857142855</v>
      </c>
    </row>
    <row r="201" spans="1:25" ht="14.25" customHeight="1" x14ac:dyDescent="0.3">
      <c r="A201" s="1">
        <v>626</v>
      </c>
      <c r="B201" s="1">
        <v>76</v>
      </c>
      <c r="C201" s="2">
        <v>41548</v>
      </c>
      <c r="D201" s="1" t="s">
        <v>16</v>
      </c>
      <c r="E201" s="1" t="s">
        <v>29</v>
      </c>
      <c r="F201" s="1">
        <v>21</v>
      </c>
      <c r="G201" s="1" t="s">
        <v>18</v>
      </c>
      <c r="H201" s="1" t="s">
        <v>26</v>
      </c>
      <c r="I201" s="1" t="s">
        <v>54</v>
      </c>
      <c r="J201" s="19">
        <v>117</v>
      </c>
      <c r="K201" s="1">
        <v>199</v>
      </c>
      <c r="L201" s="1" t="s">
        <v>31</v>
      </c>
      <c r="M201" s="15" t="s">
        <v>88</v>
      </c>
      <c r="N201" s="1">
        <v>30</v>
      </c>
      <c r="O201" s="1">
        <v>50</v>
      </c>
      <c r="P201" s="1">
        <v>80</v>
      </c>
      <c r="Q201" s="1">
        <v>32</v>
      </c>
      <c r="R201" s="1">
        <f>SUM(Table1[[#This Row],[Cogs]],Table1[[#This Row],[Marketing]],Table1[[#This Row],[Other Expenses]])</f>
        <v>129</v>
      </c>
      <c r="S201" s="3">
        <f>Table1[[#This Row],[Sales]]-Table1[[#This Row],[Target Sales]]</f>
        <v>119</v>
      </c>
      <c r="T201" s="3">
        <f>Table1[[#This Row],[Profit]]-Table1[[#This Row],[Target Profit]]</f>
        <v>67</v>
      </c>
      <c r="U201" s="3">
        <f>Table1[[#This Row],[Cogs]]-Table1[[#This Row],[Target COGS]]</f>
        <v>46</v>
      </c>
      <c r="V201" s="8">
        <f>YEAR(Table1[[#This Row],[Date]])</f>
        <v>2013</v>
      </c>
      <c r="W201" s="8">
        <f>DAY(Table1[[#This Row],[Date]])</f>
        <v>1</v>
      </c>
      <c r="X201" s="8">
        <f>MONTH(Table1[[#This Row],[Date]])</f>
        <v>10</v>
      </c>
      <c r="Y201" s="9">
        <f>(Table1[[#This Row],[Profit]]/Table1[[#This Row],[Sales]])</f>
        <v>0.5879396984924623</v>
      </c>
    </row>
    <row r="202" spans="1:25" ht="14.25" customHeight="1" x14ac:dyDescent="0.3">
      <c r="A202" s="1">
        <v>262</v>
      </c>
      <c r="B202" s="1">
        <v>22</v>
      </c>
      <c r="C202" s="2">
        <v>41548</v>
      </c>
      <c r="D202" s="1" t="s">
        <v>32</v>
      </c>
      <c r="E202" s="1" t="s">
        <v>17</v>
      </c>
      <c r="F202" s="1">
        <v>7</v>
      </c>
      <c r="G202" s="1" t="s">
        <v>33</v>
      </c>
      <c r="H202" s="1" t="s">
        <v>34</v>
      </c>
      <c r="I202" s="1" t="s">
        <v>35</v>
      </c>
      <c r="J202" s="19">
        <v>15</v>
      </c>
      <c r="K202" s="1">
        <v>54</v>
      </c>
      <c r="L202" s="1" t="s">
        <v>52</v>
      </c>
      <c r="M202" s="15" t="s">
        <v>88</v>
      </c>
      <c r="N202" s="1">
        <v>20</v>
      </c>
      <c r="O202" s="1">
        <v>50</v>
      </c>
      <c r="P202" s="1">
        <v>70</v>
      </c>
      <c r="Q202" s="1">
        <v>19</v>
      </c>
      <c r="R202" s="1">
        <f>SUM(Table1[[#This Row],[Cogs]],Table1[[#This Row],[Marketing]],Table1[[#This Row],[Other Expenses]])</f>
        <v>48</v>
      </c>
      <c r="S202" s="3">
        <f>Table1[[#This Row],[Sales]]-Table1[[#This Row],[Target Sales]]</f>
        <v>-16</v>
      </c>
      <c r="T202" s="3">
        <f>Table1[[#This Row],[Profit]]-Table1[[#This Row],[Target Profit]]</f>
        <v>-35</v>
      </c>
      <c r="U202" s="3">
        <f>Table1[[#This Row],[Cogs]]-Table1[[#This Row],[Target COGS]]</f>
        <v>2</v>
      </c>
      <c r="V202" s="8">
        <f>YEAR(Table1[[#This Row],[Date]])</f>
        <v>2013</v>
      </c>
      <c r="W202" s="8">
        <f>DAY(Table1[[#This Row],[Date]])</f>
        <v>1</v>
      </c>
      <c r="X202" s="8">
        <f>MONTH(Table1[[#This Row],[Date]])</f>
        <v>10</v>
      </c>
      <c r="Y202" s="9">
        <f>(Table1[[#This Row],[Profit]]/Table1[[#This Row],[Sales]])</f>
        <v>0.27777777777777779</v>
      </c>
    </row>
    <row r="203" spans="1:25" ht="14.25" customHeight="1" x14ac:dyDescent="0.3">
      <c r="A203" s="1">
        <v>641</v>
      </c>
      <c r="B203" s="1">
        <v>23</v>
      </c>
      <c r="C203" s="2">
        <v>41548</v>
      </c>
      <c r="D203" s="1" t="s">
        <v>32</v>
      </c>
      <c r="E203" s="1" t="s">
        <v>17</v>
      </c>
      <c r="F203" s="1">
        <v>6</v>
      </c>
      <c r="G203" s="1" t="s">
        <v>33</v>
      </c>
      <c r="H203" s="1" t="s">
        <v>34</v>
      </c>
      <c r="I203" s="1" t="s">
        <v>46</v>
      </c>
      <c r="J203" s="19">
        <v>27</v>
      </c>
      <c r="K203" s="1">
        <v>62</v>
      </c>
      <c r="L203" s="1" t="s">
        <v>36</v>
      </c>
      <c r="M203" s="15" t="s">
        <v>88</v>
      </c>
      <c r="N203" s="1">
        <v>20</v>
      </c>
      <c r="O203" s="1">
        <v>50</v>
      </c>
      <c r="P203" s="1">
        <v>70</v>
      </c>
      <c r="Q203" s="1">
        <v>17</v>
      </c>
      <c r="R203" s="1">
        <f>SUM(Table1[[#This Row],[Cogs]],Table1[[#This Row],[Marketing]],Table1[[#This Row],[Other Expenses]])</f>
        <v>46</v>
      </c>
      <c r="S203" s="3">
        <f>Table1[[#This Row],[Sales]]-Table1[[#This Row],[Target Sales]]</f>
        <v>-8</v>
      </c>
      <c r="T203" s="3">
        <f>Table1[[#This Row],[Profit]]-Table1[[#This Row],[Target Profit]]</f>
        <v>-23</v>
      </c>
      <c r="U203" s="3">
        <f>Table1[[#This Row],[Cogs]]-Table1[[#This Row],[Target COGS]]</f>
        <v>3</v>
      </c>
      <c r="V203" s="8">
        <f>YEAR(Table1[[#This Row],[Date]])</f>
        <v>2013</v>
      </c>
      <c r="W203" s="8">
        <f>DAY(Table1[[#This Row],[Date]])</f>
        <v>1</v>
      </c>
      <c r="X203" s="8">
        <f>MONTH(Table1[[#This Row],[Date]])</f>
        <v>10</v>
      </c>
      <c r="Y203" s="9">
        <f>(Table1[[#This Row],[Profit]]/Table1[[#This Row],[Sales]])</f>
        <v>0.43548387096774194</v>
      </c>
    </row>
    <row r="204" spans="1:25" ht="14.25" customHeight="1" x14ac:dyDescent="0.3">
      <c r="A204" s="1">
        <v>203</v>
      </c>
      <c r="B204" s="1">
        <v>79</v>
      </c>
      <c r="C204" s="2">
        <v>41548</v>
      </c>
      <c r="D204" s="1" t="s">
        <v>32</v>
      </c>
      <c r="E204" s="1" t="s">
        <v>25</v>
      </c>
      <c r="F204" s="1">
        <v>30</v>
      </c>
      <c r="G204" s="1" t="s">
        <v>18</v>
      </c>
      <c r="H204" s="1" t="s">
        <v>19</v>
      </c>
      <c r="I204" s="1" t="s">
        <v>20</v>
      </c>
      <c r="J204" s="19">
        <v>50</v>
      </c>
      <c r="K204" s="1">
        <v>189</v>
      </c>
      <c r="L204" s="1" t="s">
        <v>37</v>
      </c>
      <c r="M204" s="15" t="s">
        <v>88</v>
      </c>
      <c r="N204" s="1">
        <v>40</v>
      </c>
      <c r="O204" s="1">
        <v>30</v>
      </c>
      <c r="P204" s="1">
        <v>90</v>
      </c>
      <c r="Q204" s="1">
        <v>64</v>
      </c>
      <c r="R204" s="1">
        <f>SUM(Table1[[#This Row],[Cogs]],Table1[[#This Row],[Marketing]],Table1[[#This Row],[Other Expenses]])</f>
        <v>173</v>
      </c>
      <c r="S204" s="3">
        <f>Table1[[#This Row],[Sales]]-Table1[[#This Row],[Target Sales]]</f>
        <v>99</v>
      </c>
      <c r="T204" s="3">
        <f>Table1[[#This Row],[Profit]]-Table1[[#This Row],[Target Profit]]</f>
        <v>20</v>
      </c>
      <c r="U204" s="3">
        <f>Table1[[#This Row],[Cogs]]-Table1[[#This Row],[Target COGS]]</f>
        <v>39</v>
      </c>
      <c r="V204" s="8">
        <f>YEAR(Table1[[#This Row],[Date]])</f>
        <v>2013</v>
      </c>
      <c r="W204" s="8">
        <f>DAY(Table1[[#This Row],[Date]])</f>
        <v>1</v>
      </c>
      <c r="X204" s="8">
        <f>MONTH(Table1[[#This Row],[Date]])</f>
        <v>10</v>
      </c>
      <c r="Y204" s="9">
        <f>(Table1[[#This Row],[Profit]]/Table1[[#This Row],[Sales]])</f>
        <v>0.26455026455026454</v>
      </c>
    </row>
    <row r="205" spans="1:25" ht="14.25" customHeight="1" x14ac:dyDescent="0.3">
      <c r="A205" s="1">
        <v>203</v>
      </c>
      <c r="B205" s="1">
        <v>65</v>
      </c>
      <c r="C205" s="2">
        <v>41548</v>
      </c>
      <c r="D205" s="1" t="s">
        <v>32</v>
      </c>
      <c r="E205" s="1" t="s">
        <v>25</v>
      </c>
      <c r="F205" s="1">
        <v>20</v>
      </c>
      <c r="G205" s="1" t="s">
        <v>18</v>
      </c>
      <c r="H205" s="1" t="s">
        <v>19</v>
      </c>
      <c r="I205" s="1" t="s">
        <v>22</v>
      </c>
      <c r="J205" s="19">
        <v>52</v>
      </c>
      <c r="K205" s="1">
        <v>151</v>
      </c>
      <c r="L205" s="1" t="s">
        <v>37</v>
      </c>
      <c r="M205" s="15" t="s">
        <v>88</v>
      </c>
      <c r="N205" s="1">
        <v>30</v>
      </c>
      <c r="O205" s="1">
        <v>50</v>
      </c>
      <c r="P205" s="1">
        <v>80</v>
      </c>
      <c r="Q205" s="1">
        <v>42</v>
      </c>
      <c r="R205" s="1">
        <f>SUM(Table1[[#This Row],[Cogs]],Table1[[#This Row],[Marketing]],Table1[[#This Row],[Other Expenses]])</f>
        <v>127</v>
      </c>
      <c r="S205" s="3">
        <f>Table1[[#This Row],[Sales]]-Table1[[#This Row],[Target Sales]]</f>
        <v>71</v>
      </c>
      <c r="T205" s="3">
        <f>Table1[[#This Row],[Profit]]-Table1[[#This Row],[Target Profit]]</f>
        <v>2</v>
      </c>
      <c r="U205" s="3">
        <f>Table1[[#This Row],[Cogs]]-Table1[[#This Row],[Target COGS]]</f>
        <v>35</v>
      </c>
      <c r="V205" s="8">
        <f>YEAR(Table1[[#This Row],[Date]])</f>
        <v>2013</v>
      </c>
      <c r="W205" s="8">
        <f>DAY(Table1[[#This Row],[Date]])</f>
        <v>1</v>
      </c>
      <c r="X205" s="8">
        <f>MONTH(Table1[[#This Row],[Date]])</f>
        <v>10</v>
      </c>
      <c r="Y205" s="9">
        <f>(Table1[[#This Row],[Profit]]/Table1[[#This Row],[Sales]])</f>
        <v>0.3443708609271523</v>
      </c>
    </row>
    <row r="206" spans="1:25" ht="14.25" customHeight="1" x14ac:dyDescent="0.3">
      <c r="A206" s="1">
        <v>262</v>
      </c>
      <c r="B206" s="1">
        <v>46</v>
      </c>
      <c r="C206" s="2">
        <v>41548</v>
      </c>
      <c r="D206" s="1" t="s">
        <v>32</v>
      </c>
      <c r="E206" s="1" t="s">
        <v>17</v>
      </c>
      <c r="F206" s="1">
        <v>14</v>
      </c>
      <c r="G206" s="1" t="s">
        <v>18</v>
      </c>
      <c r="H206" s="1" t="s">
        <v>26</v>
      </c>
      <c r="I206" s="1" t="s">
        <v>27</v>
      </c>
      <c r="J206" s="19">
        <v>45</v>
      </c>
      <c r="K206" s="1">
        <v>120</v>
      </c>
      <c r="L206" s="1" t="s">
        <v>52</v>
      </c>
      <c r="M206" s="15" t="s">
        <v>88</v>
      </c>
      <c r="N206" s="1">
        <v>20</v>
      </c>
      <c r="O206" s="1">
        <v>40</v>
      </c>
      <c r="P206" s="1">
        <v>70</v>
      </c>
      <c r="Q206" s="1">
        <v>37</v>
      </c>
      <c r="R206" s="1">
        <f>SUM(Table1[[#This Row],[Cogs]],Table1[[#This Row],[Marketing]],Table1[[#This Row],[Other Expenses]])</f>
        <v>97</v>
      </c>
      <c r="S206" s="3">
        <f>Table1[[#This Row],[Sales]]-Table1[[#This Row],[Target Sales]]</f>
        <v>50</v>
      </c>
      <c r="T206" s="3">
        <f>Table1[[#This Row],[Profit]]-Table1[[#This Row],[Target Profit]]</f>
        <v>5</v>
      </c>
      <c r="U206" s="3">
        <f>Table1[[#This Row],[Cogs]]-Table1[[#This Row],[Target COGS]]</f>
        <v>26</v>
      </c>
      <c r="V206" s="8">
        <f>YEAR(Table1[[#This Row],[Date]])</f>
        <v>2013</v>
      </c>
      <c r="W206" s="8">
        <f>DAY(Table1[[#This Row],[Date]])</f>
        <v>1</v>
      </c>
      <c r="X206" s="8">
        <f>MONTH(Table1[[#This Row],[Date]])</f>
        <v>10</v>
      </c>
      <c r="Y206" s="9">
        <f>(Table1[[#This Row],[Profit]]/Table1[[#This Row],[Sales]])</f>
        <v>0.375</v>
      </c>
    </row>
    <row r="207" spans="1:25" ht="14.25" customHeight="1" x14ac:dyDescent="0.3">
      <c r="A207" s="1">
        <v>262</v>
      </c>
      <c r="B207" s="1">
        <v>60</v>
      </c>
      <c r="C207" s="2">
        <v>41548</v>
      </c>
      <c r="D207" s="1" t="s">
        <v>32</v>
      </c>
      <c r="E207" s="1" t="s">
        <v>17</v>
      </c>
      <c r="F207" s="1">
        <v>54</v>
      </c>
      <c r="G207" s="1" t="s">
        <v>18</v>
      </c>
      <c r="H207" s="1" t="s">
        <v>26</v>
      </c>
      <c r="I207" s="1" t="s">
        <v>54</v>
      </c>
      <c r="J207" s="19">
        <v>0</v>
      </c>
      <c r="K207" s="1">
        <v>153</v>
      </c>
      <c r="L207" s="1" t="s">
        <v>52</v>
      </c>
      <c r="M207" s="15" t="s">
        <v>88</v>
      </c>
      <c r="N207" s="1">
        <v>40</v>
      </c>
      <c r="O207" s="1">
        <v>0</v>
      </c>
      <c r="P207" s="1">
        <v>90</v>
      </c>
      <c r="Q207" s="1">
        <v>84</v>
      </c>
      <c r="R207" s="1">
        <f>SUM(Table1[[#This Row],[Cogs]],Table1[[#This Row],[Marketing]],Table1[[#This Row],[Other Expenses]])</f>
        <v>198</v>
      </c>
      <c r="S207" s="3">
        <f>Table1[[#This Row],[Sales]]-Table1[[#This Row],[Target Sales]]</f>
        <v>63</v>
      </c>
      <c r="T207" s="3">
        <f>Table1[[#This Row],[Profit]]-Table1[[#This Row],[Target Profit]]</f>
        <v>0</v>
      </c>
      <c r="U207" s="3">
        <f>Table1[[#This Row],[Cogs]]-Table1[[#This Row],[Target COGS]]</f>
        <v>20</v>
      </c>
      <c r="V207" s="8">
        <f>YEAR(Table1[[#This Row],[Date]])</f>
        <v>2013</v>
      </c>
      <c r="W207" s="8">
        <f>DAY(Table1[[#This Row],[Date]])</f>
        <v>1</v>
      </c>
      <c r="X207" s="8">
        <f>MONTH(Table1[[#This Row],[Date]])</f>
        <v>10</v>
      </c>
      <c r="Y207" s="9">
        <f>(Table1[[#This Row],[Profit]]/Table1[[#This Row],[Sales]])</f>
        <v>0</v>
      </c>
    </row>
    <row r="208" spans="1:25" ht="14.25" customHeight="1" x14ac:dyDescent="0.3">
      <c r="A208" s="1">
        <v>425</v>
      </c>
      <c r="B208" s="1">
        <v>60</v>
      </c>
      <c r="C208" s="2">
        <v>41548</v>
      </c>
      <c r="D208" s="1" t="s">
        <v>32</v>
      </c>
      <c r="E208" s="1" t="s">
        <v>29</v>
      </c>
      <c r="F208" s="1">
        <v>18</v>
      </c>
      <c r="G208" s="1" t="s">
        <v>18</v>
      </c>
      <c r="H208" s="1" t="s">
        <v>26</v>
      </c>
      <c r="I208" s="1" t="s">
        <v>27</v>
      </c>
      <c r="J208" s="19">
        <v>85</v>
      </c>
      <c r="K208" s="1">
        <v>169</v>
      </c>
      <c r="L208" s="1" t="s">
        <v>53</v>
      </c>
      <c r="M208" s="15" t="s">
        <v>88</v>
      </c>
      <c r="N208" s="1">
        <v>20</v>
      </c>
      <c r="O208" s="1">
        <v>40</v>
      </c>
      <c r="P208" s="1">
        <v>70</v>
      </c>
      <c r="Q208" s="1">
        <v>42</v>
      </c>
      <c r="R208" s="1">
        <f>SUM(Table1[[#This Row],[Cogs]],Table1[[#This Row],[Marketing]],Table1[[#This Row],[Other Expenses]])</f>
        <v>120</v>
      </c>
      <c r="S208" s="3">
        <f>Table1[[#This Row],[Sales]]-Table1[[#This Row],[Target Sales]]</f>
        <v>99</v>
      </c>
      <c r="T208" s="3">
        <f>Table1[[#This Row],[Profit]]-Table1[[#This Row],[Target Profit]]</f>
        <v>45</v>
      </c>
      <c r="U208" s="3">
        <f>Table1[[#This Row],[Cogs]]-Table1[[#This Row],[Target COGS]]</f>
        <v>40</v>
      </c>
      <c r="V208" s="8">
        <f>YEAR(Table1[[#This Row],[Date]])</f>
        <v>2013</v>
      </c>
      <c r="W208" s="8">
        <f>DAY(Table1[[#This Row],[Date]])</f>
        <v>1</v>
      </c>
      <c r="X208" s="8">
        <f>MONTH(Table1[[#This Row],[Date]])</f>
        <v>10</v>
      </c>
      <c r="Y208" s="9">
        <f>(Table1[[#This Row],[Profit]]/Table1[[#This Row],[Sales]])</f>
        <v>0.50295857988165682</v>
      </c>
    </row>
    <row r="209" spans="1:25" ht="14.25" customHeight="1" x14ac:dyDescent="0.3">
      <c r="A209" s="1">
        <v>312</v>
      </c>
      <c r="B209" s="1">
        <v>40</v>
      </c>
      <c r="C209" s="2">
        <v>41579</v>
      </c>
      <c r="D209" s="1" t="s">
        <v>16</v>
      </c>
      <c r="E209" s="1" t="s">
        <v>17</v>
      </c>
      <c r="F209" s="1">
        <v>13</v>
      </c>
      <c r="G209" s="1" t="s">
        <v>18</v>
      </c>
      <c r="H209" s="1" t="s">
        <v>19</v>
      </c>
      <c r="I209" s="1" t="s">
        <v>20</v>
      </c>
      <c r="J209" s="19">
        <v>40</v>
      </c>
      <c r="K209" s="1">
        <v>98</v>
      </c>
      <c r="L209" s="1" t="s">
        <v>56</v>
      </c>
      <c r="M209" s="15" t="s">
        <v>88</v>
      </c>
      <c r="N209" s="1">
        <v>30</v>
      </c>
      <c r="O209" s="1">
        <v>30</v>
      </c>
      <c r="P209" s="1">
        <v>80</v>
      </c>
      <c r="Q209" s="1">
        <v>25</v>
      </c>
      <c r="R209" s="1">
        <f>SUM(Table1[[#This Row],[Cogs]],Table1[[#This Row],[Marketing]],Table1[[#This Row],[Other Expenses]])</f>
        <v>78</v>
      </c>
      <c r="S209" s="3">
        <f>Table1[[#This Row],[Sales]]-Table1[[#This Row],[Target Sales]]</f>
        <v>18</v>
      </c>
      <c r="T209" s="3">
        <f>Table1[[#This Row],[Profit]]-Table1[[#This Row],[Target Profit]]</f>
        <v>10</v>
      </c>
      <c r="U209" s="3">
        <f>Table1[[#This Row],[Cogs]]-Table1[[#This Row],[Target COGS]]</f>
        <v>10</v>
      </c>
      <c r="V209" s="8">
        <f>YEAR(Table1[[#This Row],[Date]])</f>
        <v>2013</v>
      </c>
      <c r="W209" s="8">
        <f>DAY(Table1[[#This Row],[Date]])</f>
        <v>1</v>
      </c>
      <c r="X209" s="8">
        <f>MONTH(Table1[[#This Row],[Date]])</f>
        <v>11</v>
      </c>
      <c r="Y209" s="9">
        <f>(Table1[[#This Row],[Profit]]/Table1[[#This Row],[Sales]])</f>
        <v>0.40816326530612246</v>
      </c>
    </row>
    <row r="210" spans="1:25" ht="14.25" customHeight="1" x14ac:dyDescent="0.3">
      <c r="A210" s="1">
        <v>419</v>
      </c>
      <c r="B210" s="1">
        <v>36</v>
      </c>
      <c r="C210" s="2">
        <v>41579</v>
      </c>
      <c r="D210" s="1" t="s">
        <v>16</v>
      </c>
      <c r="E210" s="1" t="s">
        <v>17</v>
      </c>
      <c r="F210" s="1">
        <v>10</v>
      </c>
      <c r="G210" s="1" t="s">
        <v>18</v>
      </c>
      <c r="H210" s="1" t="s">
        <v>19</v>
      </c>
      <c r="I210" s="1" t="s">
        <v>20</v>
      </c>
      <c r="J210" s="19">
        <v>45</v>
      </c>
      <c r="K210" s="1">
        <v>94</v>
      </c>
      <c r="L210" s="1" t="s">
        <v>58</v>
      </c>
      <c r="M210" s="15" t="s">
        <v>88</v>
      </c>
      <c r="N210" s="1">
        <v>30</v>
      </c>
      <c r="O210" s="1">
        <v>40</v>
      </c>
      <c r="P210" s="1">
        <v>80</v>
      </c>
      <c r="Q210" s="1">
        <v>22</v>
      </c>
      <c r="R210" s="1">
        <f>SUM(Table1[[#This Row],[Cogs]],Table1[[#This Row],[Marketing]],Table1[[#This Row],[Other Expenses]])</f>
        <v>68</v>
      </c>
      <c r="S210" s="3">
        <f>Table1[[#This Row],[Sales]]-Table1[[#This Row],[Target Sales]]</f>
        <v>14</v>
      </c>
      <c r="T210" s="3">
        <f>Table1[[#This Row],[Profit]]-Table1[[#This Row],[Target Profit]]</f>
        <v>5</v>
      </c>
      <c r="U210" s="3">
        <f>Table1[[#This Row],[Cogs]]-Table1[[#This Row],[Target COGS]]</f>
        <v>6</v>
      </c>
      <c r="V210" s="8">
        <f>YEAR(Table1[[#This Row],[Date]])</f>
        <v>2013</v>
      </c>
      <c r="W210" s="8">
        <f>DAY(Table1[[#This Row],[Date]])</f>
        <v>1</v>
      </c>
      <c r="X210" s="8">
        <f>MONTH(Table1[[#This Row],[Date]])</f>
        <v>11</v>
      </c>
      <c r="Y210" s="9">
        <f>(Table1[[#This Row],[Profit]]/Table1[[#This Row],[Sales]])</f>
        <v>0.47872340425531917</v>
      </c>
    </row>
    <row r="211" spans="1:25" ht="14.25" customHeight="1" x14ac:dyDescent="0.3">
      <c r="A211" s="1">
        <v>857</v>
      </c>
      <c r="B211" s="1">
        <v>55</v>
      </c>
      <c r="C211" s="2">
        <v>41579</v>
      </c>
      <c r="D211" s="1" t="s">
        <v>16</v>
      </c>
      <c r="E211" s="1" t="s">
        <v>25</v>
      </c>
      <c r="F211" s="1">
        <v>20</v>
      </c>
      <c r="G211" s="1" t="s">
        <v>18</v>
      </c>
      <c r="H211" s="1" t="s">
        <v>19</v>
      </c>
      <c r="I211" s="1" t="s">
        <v>20</v>
      </c>
      <c r="J211" s="19">
        <v>22</v>
      </c>
      <c r="K211" s="1">
        <v>132</v>
      </c>
      <c r="L211" s="1" t="s">
        <v>55</v>
      </c>
      <c r="M211" s="15" t="s">
        <v>88</v>
      </c>
      <c r="N211" s="1">
        <v>40</v>
      </c>
      <c r="O211" s="1">
        <v>20</v>
      </c>
      <c r="P211" s="1">
        <v>90</v>
      </c>
      <c r="Q211" s="1">
        <v>54</v>
      </c>
      <c r="R211" s="1">
        <f>SUM(Table1[[#This Row],[Cogs]],Table1[[#This Row],[Marketing]],Table1[[#This Row],[Other Expenses]])</f>
        <v>129</v>
      </c>
      <c r="S211" s="3">
        <f>Table1[[#This Row],[Sales]]-Table1[[#This Row],[Target Sales]]</f>
        <v>42</v>
      </c>
      <c r="T211" s="3">
        <f>Table1[[#This Row],[Profit]]-Table1[[#This Row],[Target Profit]]</f>
        <v>2</v>
      </c>
      <c r="U211" s="3">
        <f>Table1[[#This Row],[Cogs]]-Table1[[#This Row],[Target COGS]]</f>
        <v>15</v>
      </c>
      <c r="V211" s="8">
        <f>YEAR(Table1[[#This Row],[Date]])</f>
        <v>2013</v>
      </c>
      <c r="W211" s="8">
        <f>DAY(Table1[[#This Row],[Date]])</f>
        <v>1</v>
      </c>
      <c r="X211" s="8">
        <f>MONTH(Table1[[#This Row],[Date]])</f>
        <v>11</v>
      </c>
      <c r="Y211" s="9">
        <f>(Table1[[#This Row],[Profit]]/Table1[[#This Row],[Sales]])</f>
        <v>0.16666666666666666</v>
      </c>
    </row>
    <row r="212" spans="1:25" ht="14.25" customHeight="1" x14ac:dyDescent="0.3">
      <c r="A212" s="1">
        <v>323</v>
      </c>
      <c r="B212" s="1">
        <v>40</v>
      </c>
      <c r="C212" s="2">
        <v>41579</v>
      </c>
      <c r="D212" s="1" t="s">
        <v>16</v>
      </c>
      <c r="E212" s="1" t="s">
        <v>29</v>
      </c>
      <c r="F212" s="1">
        <v>13</v>
      </c>
      <c r="G212" s="1" t="s">
        <v>18</v>
      </c>
      <c r="H212" s="1" t="s">
        <v>19</v>
      </c>
      <c r="I212" s="1" t="s">
        <v>22</v>
      </c>
      <c r="J212" s="19">
        <v>40</v>
      </c>
      <c r="K212" s="1">
        <v>98</v>
      </c>
      <c r="L212" s="1" t="s">
        <v>31</v>
      </c>
      <c r="M212" s="15" t="s">
        <v>88</v>
      </c>
      <c r="N212" s="1">
        <v>30</v>
      </c>
      <c r="O212" s="1">
        <v>30</v>
      </c>
      <c r="P212" s="1">
        <v>80</v>
      </c>
      <c r="Q212" s="1">
        <v>25</v>
      </c>
      <c r="R212" s="1">
        <f>SUM(Table1[[#This Row],[Cogs]],Table1[[#This Row],[Marketing]],Table1[[#This Row],[Other Expenses]])</f>
        <v>78</v>
      </c>
      <c r="S212" s="3">
        <f>Table1[[#This Row],[Sales]]-Table1[[#This Row],[Target Sales]]</f>
        <v>18</v>
      </c>
      <c r="T212" s="3">
        <f>Table1[[#This Row],[Profit]]-Table1[[#This Row],[Target Profit]]</f>
        <v>10</v>
      </c>
      <c r="U212" s="3">
        <f>Table1[[#This Row],[Cogs]]-Table1[[#This Row],[Target COGS]]</f>
        <v>10</v>
      </c>
      <c r="V212" s="8">
        <f>YEAR(Table1[[#This Row],[Date]])</f>
        <v>2013</v>
      </c>
      <c r="W212" s="8">
        <f>DAY(Table1[[#This Row],[Date]])</f>
        <v>1</v>
      </c>
      <c r="X212" s="8">
        <f>MONTH(Table1[[#This Row],[Date]])</f>
        <v>11</v>
      </c>
      <c r="Y212" s="9">
        <f>(Table1[[#This Row],[Profit]]/Table1[[#This Row],[Sales]])</f>
        <v>0.40816326530612246</v>
      </c>
    </row>
    <row r="213" spans="1:25" ht="14.25" customHeight="1" x14ac:dyDescent="0.3">
      <c r="A213" s="1">
        <v>352</v>
      </c>
      <c r="B213" s="1">
        <v>28</v>
      </c>
      <c r="C213" s="2">
        <v>41579</v>
      </c>
      <c r="D213" s="1" t="s">
        <v>16</v>
      </c>
      <c r="E213" s="1" t="s">
        <v>25</v>
      </c>
      <c r="F213" s="1">
        <v>7</v>
      </c>
      <c r="G213" s="1" t="s">
        <v>18</v>
      </c>
      <c r="H213" s="1" t="s">
        <v>26</v>
      </c>
      <c r="I213" s="1" t="s">
        <v>27</v>
      </c>
      <c r="J213" s="19">
        <v>34</v>
      </c>
      <c r="K213" s="1">
        <v>75</v>
      </c>
      <c r="L213" s="1" t="s">
        <v>28</v>
      </c>
      <c r="M213" s="15" t="s">
        <v>88</v>
      </c>
      <c r="N213" s="1">
        <v>20</v>
      </c>
      <c r="O213" s="1">
        <v>40</v>
      </c>
      <c r="P213" s="1">
        <v>70</v>
      </c>
      <c r="Q213" s="1">
        <v>19</v>
      </c>
      <c r="R213" s="1">
        <f>SUM(Table1[[#This Row],[Cogs]],Table1[[#This Row],[Marketing]],Table1[[#This Row],[Other Expenses]])</f>
        <v>54</v>
      </c>
      <c r="S213" s="3">
        <f>Table1[[#This Row],[Sales]]-Table1[[#This Row],[Target Sales]]</f>
        <v>5</v>
      </c>
      <c r="T213" s="3">
        <f>Table1[[#This Row],[Profit]]-Table1[[#This Row],[Target Profit]]</f>
        <v>-6</v>
      </c>
      <c r="U213" s="3">
        <f>Table1[[#This Row],[Cogs]]-Table1[[#This Row],[Target COGS]]</f>
        <v>8</v>
      </c>
      <c r="V213" s="8">
        <f>YEAR(Table1[[#This Row],[Date]])</f>
        <v>2013</v>
      </c>
      <c r="W213" s="8">
        <f>DAY(Table1[[#This Row],[Date]])</f>
        <v>1</v>
      </c>
      <c r="X213" s="8">
        <f>MONTH(Table1[[#This Row],[Date]])</f>
        <v>11</v>
      </c>
      <c r="Y213" s="9">
        <f>(Table1[[#This Row],[Profit]]/Table1[[#This Row],[Sales]])</f>
        <v>0.45333333333333331</v>
      </c>
    </row>
    <row r="214" spans="1:25" ht="14.25" customHeight="1" x14ac:dyDescent="0.3">
      <c r="A214" s="1">
        <v>904</v>
      </c>
      <c r="B214" s="1">
        <v>31</v>
      </c>
      <c r="C214" s="2">
        <v>41579</v>
      </c>
      <c r="D214" s="1" t="s">
        <v>16</v>
      </c>
      <c r="E214" s="1" t="s">
        <v>25</v>
      </c>
      <c r="F214" s="1">
        <v>8</v>
      </c>
      <c r="G214" s="1" t="s">
        <v>18</v>
      </c>
      <c r="H214" s="1" t="s">
        <v>26</v>
      </c>
      <c r="I214" s="1" t="s">
        <v>30</v>
      </c>
      <c r="J214" s="19">
        <v>42</v>
      </c>
      <c r="K214" s="1">
        <v>83</v>
      </c>
      <c r="L214" s="1" t="s">
        <v>28</v>
      </c>
      <c r="M214" s="15" t="s">
        <v>88</v>
      </c>
      <c r="N214" s="1">
        <v>30</v>
      </c>
      <c r="O214" s="1">
        <v>40</v>
      </c>
      <c r="P214" s="1">
        <v>80</v>
      </c>
      <c r="Q214" s="1">
        <v>19</v>
      </c>
      <c r="R214" s="1">
        <f>SUM(Table1[[#This Row],[Cogs]],Table1[[#This Row],[Marketing]],Table1[[#This Row],[Other Expenses]])</f>
        <v>58</v>
      </c>
      <c r="S214" s="3">
        <f>Table1[[#This Row],[Sales]]-Table1[[#This Row],[Target Sales]]</f>
        <v>3</v>
      </c>
      <c r="T214" s="3">
        <f>Table1[[#This Row],[Profit]]-Table1[[#This Row],[Target Profit]]</f>
        <v>2</v>
      </c>
      <c r="U214" s="3">
        <f>Table1[[#This Row],[Cogs]]-Table1[[#This Row],[Target COGS]]</f>
        <v>1</v>
      </c>
      <c r="V214" s="8">
        <f>YEAR(Table1[[#This Row],[Date]])</f>
        <v>2013</v>
      </c>
      <c r="W214" s="8">
        <f>DAY(Table1[[#This Row],[Date]])</f>
        <v>1</v>
      </c>
      <c r="X214" s="8">
        <f>MONTH(Table1[[#This Row],[Date]])</f>
        <v>11</v>
      </c>
      <c r="Y214" s="9">
        <f>(Table1[[#This Row],[Profit]]/Table1[[#This Row],[Sales]])</f>
        <v>0.50602409638554213</v>
      </c>
    </row>
    <row r="215" spans="1:25" ht="14.25" customHeight="1" x14ac:dyDescent="0.3">
      <c r="A215" s="1">
        <v>978</v>
      </c>
      <c r="B215" s="1">
        <v>32</v>
      </c>
      <c r="C215" s="2">
        <v>41579</v>
      </c>
      <c r="D215" s="1" t="s">
        <v>16</v>
      </c>
      <c r="E215" s="1" t="s">
        <v>25</v>
      </c>
      <c r="F215" s="1">
        <v>8</v>
      </c>
      <c r="G215" s="1" t="s">
        <v>18</v>
      </c>
      <c r="H215" s="1" t="s">
        <v>26</v>
      </c>
      <c r="I215" s="1" t="s">
        <v>30</v>
      </c>
      <c r="J215" s="19">
        <v>43</v>
      </c>
      <c r="K215" s="1">
        <v>85</v>
      </c>
      <c r="L215" s="1" t="s">
        <v>55</v>
      </c>
      <c r="M215" s="15" t="s">
        <v>88</v>
      </c>
      <c r="N215" s="1">
        <v>30</v>
      </c>
      <c r="O215" s="1">
        <v>40</v>
      </c>
      <c r="P215" s="1">
        <v>80</v>
      </c>
      <c r="Q215" s="1">
        <v>19</v>
      </c>
      <c r="R215" s="1">
        <f>SUM(Table1[[#This Row],[Cogs]],Table1[[#This Row],[Marketing]],Table1[[#This Row],[Other Expenses]])</f>
        <v>59</v>
      </c>
      <c r="S215" s="3">
        <f>Table1[[#This Row],[Sales]]-Table1[[#This Row],[Target Sales]]</f>
        <v>5</v>
      </c>
      <c r="T215" s="3">
        <f>Table1[[#This Row],[Profit]]-Table1[[#This Row],[Target Profit]]</f>
        <v>3</v>
      </c>
      <c r="U215" s="3">
        <f>Table1[[#This Row],[Cogs]]-Table1[[#This Row],[Target COGS]]</f>
        <v>2</v>
      </c>
      <c r="V215" s="8">
        <f>YEAR(Table1[[#This Row],[Date]])</f>
        <v>2013</v>
      </c>
      <c r="W215" s="8">
        <f>DAY(Table1[[#This Row],[Date]])</f>
        <v>1</v>
      </c>
      <c r="X215" s="8">
        <f>MONTH(Table1[[#This Row],[Date]])</f>
        <v>11</v>
      </c>
      <c r="Y215" s="9">
        <f>(Table1[[#This Row],[Profit]]/Table1[[#This Row],[Sales]])</f>
        <v>0.50588235294117645</v>
      </c>
    </row>
    <row r="216" spans="1:25" ht="14.25" customHeight="1" x14ac:dyDescent="0.3">
      <c r="A216" s="1">
        <v>760</v>
      </c>
      <c r="B216" s="1">
        <v>50</v>
      </c>
      <c r="C216" s="2">
        <v>41579</v>
      </c>
      <c r="D216" s="1" t="s">
        <v>16</v>
      </c>
      <c r="E216" s="1" t="s">
        <v>29</v>
      </c>
      <c r="F216" s="1">
        <v>14</v>
      </c>
      <c r="G216" s="1" t="s">
        <v>18</v>
      </c>
      <c r="H216" s="1" t="s">
        <v>26</v>
      </c>
      <c r="I216" s="1" t="s">
        <v>54</v>
      </c>
      <c r="J216" s="19">
        <v>70</v>
      </c>
      <c r="K216" s="1">
        <v>131</v>
      </c>
      <c r="L216" s="1" t="s">
        <v>31</v>
      </c>
      <c r="M216" s="15" t="s">
        <v>88</v>
      </c>
      <c r="N216" s="1">
        <v>30</v>
      </c>
      <c r="O216" s="1">
        <v>40</v>
      </c>
      <c r="P216" s="1">
        <v>80</v>
      </c>
      <c r="Q216" s="1">
        <v>26</v>
      </c>
      <c r="R216" s="1">
        <f>SUM(Table1[[#This Row],[Cogs]],Table1[[#This Row],[Marketing]],Table1[[#This Row],[Other Expenses]])</f>
        <v>90</v>
      </c>
      <c r="S216" s="3">
        <f>Table1[[#This Row],[Sales]]-Table1[[#This Row],[Target Sales]]</f>
        <v>51</v>
      </c>
      <c r="T216" s="3">
        <f>Table1[[#This Row],[Profit]]-Table1[[#This Row],[Target Profit]]</f>
        <v>30</v>
      </c>
      <c r="U216" s="3">
        <f>Table1[[#This Row],[Cogs]]-Table1[[#This Row],[Target COGS]]</f>
        <v>20</v>
      </c>
      <c r="V216" s="8">
        <f>YEAR(Table1[[#This Row],[Date]])</f>
        <v>2013</v>
      </c>
      <c r="W216" s="8">
        <f>DAY(Table1[[#This Row],[Date]])</f>
        <v>1</v>
      </c>
      <c r="X216" s="8">
        <f>MONTH(Table1[[#This Row],[Date]])</f>
        <v>11</v>
      </c>
      <c r="Y216" s="9">
        <f>(Table1[[#This Row],[Profit]]/Table1[[#This Row],[Sales]])</f>
        <v>0.53435114503816794</v>
      </c>
    </row>
    <row r="217" spans="1:25" ht="14.25" customHeight="1" x14ac:dyDescent="0.3">
      <c r="A217" s="1">
        <v>515</v>
      </c>
      <c r="B217" s="1">
        <v>0</v>
      </c>
      <c r="C217" s="2">
        <v>41579</v>
      </c>
      <c r="D217" s="1" t="s">
        <v>32</v>
      </c>
      <c r="E217" s="1" t="s">
        <v>17</v>
      </c>
      <c r="F217" s="1">
        <v>0</v>
      </c>
      <c r="G217" s="1" t="s">
        <v>33</v>
      </c>
      <c r="H217" s="1" t="s">
        <v>34</v>
      </c>
      <c r="I217" s="1" t="s">
        <v>35</v>
      </c>
      <c r="J217" s="19">
        <v>46</v>
      </c>
      <c r="K217" s="1">
        <v>46</v>
      </c>
      <c r="L217" s="1" t="s">
        <v>36</v>
      </c>
      <c r="M217" s="15" t="s">
        <v>88</v>
      </c>
      <c r="N217" s="1">
        <v>0</v>
      </c>
      <c r="O217" s="1">
        <v>40</v>
      </c>
      <c r="P217" s="1">
        <v>50</v>
      </c>
      <c r="Q217" s="1">
        <v>12</v>
      </c>
      <c r="R217" s="1">
        <f>SUM(Table1[[#This Row],[Cogs]],Table1[[#This Row],[Marketing]],Table1[[#This Row],[Other Expenses]])</f>
        <v>12</v>
      </c>
      <c r="S217" s="3">
        <f>Table1[[#This Row],[Sales]]-Table1[[#This Row],[Target Sales]]</f>
        <v>-4</v>
      </c>
      <c r="T217" s="3">
        <f>Table1[[#This Row],[Profit]]-Table1[[#This Row],[Target Profit]]</f>
        <v>6</v>
      </c>
      <c r="U217" s="3">
        <f>Table1[[#This Row],[Cogs]]-Table1[[#This Row],[Target COGS]]</f>
        <v>0</v>
      </c>
      <c r="V217" s="8">
        <f>YEAR(Table1[[#This Row],[Date]])</f>
        <v>2013</v>
      </c>
      <c r="W217" s="8">
        <f>DAY(Table1[[#This Row],[Date]])</f>
        <v>1</v>
      </c>
      <c r="X217" s="8">
        <f>MONTH(Table1[[#This Row],[Date]])</f>
        <v>11</v>
      </c>
      <c r="Y217" s="9">
        <f>(Table1[[#This Row],[Profit]]/Table1[[#This Row],[Sales]])</f>
        <v>1</v>
      </c>
    </row>
    <row r="218" spans="1:25" ht="14.25" customHeight="1" x14ac:dyDescent="0.3">
      <c r="A218" s="1">
        <v>505</v>
      </c>
      <c r="B218" s="1">
        <v>82</v>
      </c>
      <c r="C218" s="2">
        <v>41579</v>
      </c>
      <c r="D218" s="1" t="s">
        <v>32</v>
      </c>
      <c r="E218" s="1" t="s">
        <v>23</v>
      </c>
      <c r="F218" s="1">
        <v>25</v>
      </c>
      <c r="G218" s="1" t="s">
        <v>33</v>
      </c>
      <c r="H218" s="1" t="s">
        <v>38</v>
      </c>
      <c r="I218" s="1" t="s">
        <v>39</v>
      </c>
      <c r="J218" s="19">
        <v>-12</v>
      </c>
      <c r="K218" s="1">
        <v>130</v>
      </c>
      <c r="L218" s="1" t="s">
        <v>57</v>
      </c>
      <c r="M218" s="15" t="s">
        <v>88</v>
      </c>
      <c r="N218" s="1">
        <v>90</v>
      </c>
      <c r="O218" s="1">
        <v>10</v>
      </c>
      <c r="P218" s="1">
        <v>140</v>
      </c>
      <c r="Q218" s="1">
        <v>48</v>
      </c>
      <c r="R218" s="1">
        <f>SUM(Table1[[#This Row],[Cogs]],Table1[[#This Row],[Marketing]],Table1[[#This Row],[Other Expenses]])</f>
        <v>155</v>
      </c>
      <c r="S218" s="3">
        <f>Table1[[#This Row],[Sales]]-Table1[[#This Row],[Target Sales]]</f>
        <v>-10</v>
      </c>
      <c r="T218" s="3">
        <f>Table1[[#This Row],[Profit]]-Table1[[#This Row],[Target Profit]]</f>
        <v>-22</v>
      </c>
      <c r="U218" s="3">
        <f>Table1[[#This Row],[Cogs]]-Table1[[#This Row],[Target COGS]]</f>
        <v>-8</v>
      </c>
      <c r="V218" s="8">
        <f>YEAR(Table1[[#This Row],[Date]])</f>
        <v>2013</v>
      </c>
      <c r="W218" s="8">
        <f>DAY(Table1[[#This Row],[Date]])</f>
        <v>1</v>
      </c>
      <c r="X218" s="8">
        <f>MONTH(Table1[[#This Row],[Date]])</f>
        <v>11</v>
      </c>
      <c r="Y218" s="9">
        <f>(Table1[[#This Row],[Profit]]/Table1[[#This Row],[Sales]])</f>
        <v>-9.2307692307692313E-2</v>
      </c>
    </row>
    <row r="219" spans="1:25" ht="14.25" customHeight="1" x14ac:dyDescent="0.3">
      <c r="A219" s="1">
        <v>515</v>
      </c>
      <c r="B219" s="1">
        <v>22</v>
      </c>
      <c r="C219" s="2">
        <v>41579</v>
      </c>
      <c r="D219" s="1" t="s">
        <v>32</v>
      </c>
      <c r="E219" s="1" t="s">
        <v>17</v>
      </c>
      <c r="F219" s="1">
        <v>6</v>
      </c>
      <c r="G219" s="1" t="s">
        <v>33</v>
      </c>
      <c r="H219" s="1" t="s">
        <v>34</v>
      </c>
      <c r="I219" s="1" t="s">
        <v>46</v>
      </c>
      <c r="J219" s="19">
        <v>24</v>
      </c>
      <c r="K219" s="1">
        <v>60</v>
      </c>
      <c r="L219" s="1" t="s">
        <v>36</v>
      </c>
      <c r="M219" s="15" t="s">
        <v>88</v>
      </c>
      <c r="N219" s="1">
        <v>20</v>
      </c>
      <c r="O219" s="1">
        <v>40</v>
      </c>
      <c r="P219" s="1">
        <v>70</v>
      </c>
      <c r="Q219" s="1">
        <v>18</v>
      </c>
      <c r="R219" s="1">
        <f>SUM(Table1[[#This Row],[Cogs]],Table1[[#This Row],[Marketing]],Table1[[#This Row],[Other Expenses]])</f>
        <v>46</v>
      </c>
      <c r="S219" s="3">
        <f>Table1[[#This Row],[Sales]]-Table1[[#This Row],[Target Sales]]</f>
        <v>-10</v>
      </c>
      <c r="T219" s="3">
        <f>Table1[[#This Row],[Profit]]-Table1[[#This Row],[Target Profit]]</f>
        <v>-16</v>
      </c>
      <c r="U219" s="3">
        <f>Table1[[#This Row],[Cogs]]-Table1[[#This Row],[Target COGS]]</f>
        <v>2</v>
      </c>
      <c r="V219" s="8">
        <f>YEAR(Table1[[#This Row],[Date]])</f>
        <v>2013</v>
      </c>
      <c r="W219" s="8">
        <f>DAY(Table1[[#This Row],[Date]])</f>
        <v>1</v>
      </c>
      <c r="X219" s="8">
        <f>MONTH(Table1[[#This Row],[Date]])</f>
        <v>11</v>
      </c>
      <c r="Y219" s="9">
        <f>(Table1[[#This Row],[Profit]]/Table1[[#This Row],[Sales]])</f>
        <v>0.4</v>
      </c>
    </row>
    <row r="220" spans="1:25" ht="14.25" customHeight="1" x14ac:dyDescent="0.3">
      <c r="A220" s="1">
        <v>505</v>
      </c>
      <c r="B220" s="1">
        <v>44</v>
      </c>
      <c r="C220" s="2">
        <v>41579</v>
      </c>
      <c r="D220" s="1" t="s">
        <v>32</v>
      </c>
      <c r="E220" s="1" t="s">
        <v>23</v>
      </c>
      <c r="F220" s="1">
        <v>40</v>
      </c>
      <c r="G220" s="1" t="s">
        <v>33</v>
      </c>
      <c r="H220" s="1" t="s">
        <v>34</v>
      </c>
      <c r="I220" s="1" t="s">
        <v>46</v>
      </c>
      <c r="J220" s="19">
        <v>-10</v>
      </c>
      <c r="K220" s="1">
        <v>113</v>
      </c>
      <c r="L220" s="1" t="s">
        <v>57</v>
      </c>
      <c r="M220" s="15" t="s">
        <v>88</v>
      </c>
      <c r="N220" s="1">
        <v>30</v>
      </c>
      <c r="O220" s="1">
        <v>0</v>
      </c>
      <c r="P220" s="1">
        <v>80</v>
      </c>
      <c r="Q220" s="1">
        <v>69</v>
      </c>
      <c r="R220" s="1">
        <f>SUM(Table1[[#This Row],[Cogs]],Table1[[#This Row],[Marketing]],Table1[[#This Row],[Other Expenses]])</f>
        <v>153</v>
      </c>
      <c r="S220" s="3">
        <f>Table1[[#This Row],[Sales]]-Table1[[#This Row],[Target Sales]]</f>
        <v>33</v>
      </c>
      <c r="T220" s="3">
        <f>Table1[[#This Row],[Profit]]-Table1[[#This Row],[Target Profit]]</f>
        <v>-10</v>
      </c>
      <c r="U220" s="3">
        <f>Table1[[#This Row],[Cogs]]-Table1[[#This Row],[Target COGS]]</f>
        <v>14</v>
      </c>
      <c r="V220" s="8">
        <f>YEAR(Table1[[#This Row],[Date]])</f>
        <v>2013</v>
      </c>
      <c r="W220" s="8">
        <f>DAY(Table1[[#This Row],[Date]])</f>
        <v>1</v>
      </c>
      <c r="X220" s="8">
        <f>MONTH(Table1[[#This Row],[Date]])</f>
        <v>11</v>
      </c>
      <c r="Y220" s="9">
        <f>(Table1[[#This Row],[Profit]]/Table1[[#This Row],[Sales]])</f>
        <v>-8.8495575221238937E-2</v>
      </c>
    </row>
    <row r="221" spans="1:25" ht="14.25" customHeight="1" x14ac:dyDescent="0.3">
      <c r="A221" s="1">
        <v>775</v>
      </c>
      <c r="B221" s="1">
        <v>33</v>
      </c>
      <c r="C221" s="2">
        <v>41579</v>
      </c>
      <c r="D221" s="1" t="s">
        <v>32</v>
      </c>
      <c r="E221" s="1" t="s">
        <v>29</v>
      </c>
      <c r="F221" s="1">
        <v>12</v>
      </c>
      <c r="G221" s="1" t="s">
        <v>33</v>
      </c>
      <c r="H221" s="1" t="s">
        <v>38</v>
      </c>
      <c r="I221" s="1" t="s">
        <v>45</v>
      </c>
      <c r="J221" s="19">
        <v>-6</v>
      </c>
      <c r="K221" s="1">
        <v>79</v>
      </c>
      <c r="L221" s="1" t="s">
        <v>41</v>
      </c>
      <c r="M221" s="15" t="s">
        <v>88</v>
      </c>
      <c r="N221" s="1">
        <v>30</v>
      </c>
      <c r="O221" s="1">
        <v>10</v>
      </c>
      <c r="P221" s="1">
        <v>80</v>
      </c>
      <c r="Q221" s="1">
        <v>45</v>
      </c>
      <c r="R221" s="1">
        <f>SUM(Table1[[#This Row],[Cogs]],Table1[[#This Row],[Marketing]],Table1[[#This Row],[Other Expenses]])</f>
        <v>90</v>
      </c>
      <c r="S221" s="3">
        <f>Table1[[#This Row],[Sales]]-Table1[[#This Row],[Target Sales]]</f>
        <v>-1</v>
      </c>
      <c r="T221" s="3">
        <f>Table1[[#This Row],[Profit]]-Table1[[#This Row],[Target Profit]]</f>
        <v>-16</v>
      </c>
      <c r="U221" s="3">
        <f>Table1[[#This Row],[Cogs]]-Table1[[#This Row],[Target COGS]]</f>
        <v>3</v>
      </c>
      <c r="V221" s="8">
        <f>YEAR(Table1[[#This Row],[Date]])</f>
        <v>2013</v>
      </c>
      <c r="W221" s="8">
        <f>DAY(Table1[[#This Row],[Date]])</f>
        <v>1</v>
      </c>
      <c r="X221" s="8">
        <f>MONTH(Table1[[#This Row],[Date]])</f>
        <v>11</v>
      </c>
      <c r="Y221" s="9">
        <f>(Table1[[#This Row],[Profit]]/Table1[[#This Row],[Sales]])</f>
        <v>-7.5949367088607597E-2</v>
      </c>
    </row>
    <row r="222" spans="1:25" ht="14.25" customHeight="1" x14ac:dyDescent="0.3">
      <c r="A222" s="1">
        <v>314</v>
      </c>
      <c r="B222" s="1">
        <v>44</v>
      </c>
      <c r="C222" s="2">
        <v>41579</v>
      </c>
      <c r="D222" s="1" t="s">
        <v>32</v>
      </c>
      <c r="E222" s="1" t="s">
        <v>17</v>
      </c>
      <c r="F222" s="1">
        <v>40</v>
      </c>
      <c r="G222" s="1" t="s">
        <v>18</v>
      </c>
      <c r="H222" s="1" t="s">
        <v>19</v>
      </c>
      <c r="I222" s="1" t="s">
        <v>50</v>
      </c>
      <c r="J222" s="19">
        <v>-12</v>
      </c>
      <c r="K222" s="1">
        <v>113</v>
      </c>
      <c r="L222" s="1" t="s">
        <v>51</v>
      </c>
      <c r="M222" s="15" t="s">
        <v>88</v>
      </c>
      <c r="N222" s="1">
        <v>40</v>
      </c>
      <c r="O222" s="1">
        <v>0</v>
      </c>
      <c r="P222" s="1">
        <v>90</v>
      </c>
      <c r="Q222" s="1">
        <v>70</v>
      </c>
      <c r="R222" s="1">
        <f>SUM(Table1[[#This Row],[Cogs]],Table1[[#This Row],[Marketing]],Table1[[#This Row],[Other Expenses]])</f>
        <v>154</v>
      </c>
      <c r="S222" s="3">
        <f>Table1[[#This Row],[Sales]]-Table1[[#This Row],[Target Sales]]</f>
        <v>23</v>
      </c>
      <c r="T222" s="3">
        <f>Table1[[#This Row],[Profit]]-Table1[[#This Row],[Target Profit]]</f>
        <v>-12</v>
      </c>
      <c r="U222" s="3">
        <f>Table1[[#This Row],[Cogs]]-Table1[[#This Row],[Target COGS]]</f>
        <v>4</v>
      </c>
      <c r="V222" s="8">
        <f>YEAR(Table1[[#This Row],[Date]])</f>
        <v>2013</v>
      </c>
      <c r="W222" s="8">
        <f>DAY(Table1[[#This Row],[Date]])</f>
        <v>1</v>
      </c>
      <c r="X222" s="8">
        <f>MONTH(Table1[[#This Row],[Date]])</f>
        <v>11</v>
      </c>
      <c r="Y222" s="9">
        <f>(Table1[[#This Row],[Profit]]/Table1[[#This Row],[Sales]])</f>
        <v>-0.10619469026548672</v>
      </c>
    </row>
    <row r="223" spans="1:25" ht="14.25" customHeight="1" x14ac:dyDescent="0.3">
      <c r="A223" s="1">
        <v>715</v>
      </c>
      <c r="B223" s="1">
        <v>31</v>
      </c>
      <c r="C223" s="2">
        <v>41579</v>
      </c>
      <c r="D223" s="1" t="s">
        <v>32</v>
      </c>
      <c r="E223" s="1" t="s">
        <v>17</v>
      </c>
      <c r="F223" s="1">
        <v>8</v>
      </c>
      <c r="G223" s="1" t="s">
        <v>18</v>
      </c>
      <c r="H223" s="1" t="s">
        <v>19</v>
      </c>
      <c r="I223" s="1" t="s">
        <v>20</v>
      </c>
      <c r="J223" s="19">
        <v>40</v>
      </c>
      <c r="K223" s="1">
        <v>83</v>
      </c>
      <c r="L223" s="1" t="s">
        <v>52</v>
      </c>
      <c r="M223" s="15" t="s">
        <v>88</v>
      </c>
      <c r="N223" s="1">
        <v>20</v>
      </c>
      <c r="O223" s="1">
        <v>40</v>
      </c>
      <c r="P223" s="1">
        <v>70</v>
      </c>
      <c r="Q223" s="1">
        <v>20</v>
      </c>
      <c r="R223" s="1">
        <f>SUM(Table1[[#This Row],[Cogs]],Table1[[#This Row],[Marketing]],Table1[[#This Row],[Other Expenses]])</f>
        <v>59</v>
      </c>
      <c r="S223" s="3">
        <f>Table1[[#This Row],[Sales]]-Table1[[#This Row],[Target Sales]]</f>
        <v>13</v>
      </c>
      <c r="T223" s="3">
        <f>Table1[[#This Row],[Profit]]-Table1[[#This Row],[Target Profit]]</f>
        <v>0</v>
      </c>
      <c r="U223" s="3">
        <f>Table1[[#This Row],[Cogs]]-Table1[[#This Row],[Target COGS]]</f>
        <v>11</v>
      </c>
      <c r="V223" s="8">
        <f>YEAR(Table1[[#This Row],[Date]])</f>
        <v>2013</v>
      </c>
      <c r="W223" s="8">
        <f>DAY(Table1[[#This Row],[Date]])</f>
        <v>1</v>
      </c>
      <c r="X223" s="8">
        <f>MONTH(Table1[[#This Row],[Date]])</f>
        <v>11</v>
      </c>
      <c r="Y223" s="9">
        <f>(Table1[[#This Row],[Profit]]/Table1[[#This Row],[Sales]])</f>
        <v>0.48192771084337349</v>
      </c>
    </row>
    <row r="224" spans="1:25" ht="14.25" customHeight="1" x14ac:dyDescent="0.3">
      <c r="A224" s="1">
        <v>959</v>
      </c>
      <c r="B224" s="1">
        <v>69</v>
      </c>
      <c r="C224" s="2">
        <v>41579</v>
      </c>
      <c r="D224" s="1" t="s">
        <v>32</v>
      </c>
      <c r="E224" s="1" t="s">
        <v>25</v>
      </c>
      <c r="F224" s="1">
        <v>21</v>
      </c>
      <c r="G224" s="1" t="s">
        <v>18</v>
      </c>
      <c r="H224" s="1" t="s">
        <v>19</v>
      </c>
      <c r="I224" s="1" t="s">
        <v>22</v>
      </c>
      <c r="J224" s="19">
        <v>56</v>
      </c>
      <c r="K224" s="1">
        <v>160</v>
      </c>
      <c r="L224" s="1" t="s">
        <v>37</v>
      </c>
      <c r="M224" s="15" t="s">
        <v>88</v>
      </c>
      <c r="N224" s="1">
        <v>50</v>
      </c>
      <c r="O224" s="1">
        <v>30</v>
      </c>
      <c r="P224" s="1">
        <v>100</v>
      </c>
      <c r="Q224" s="1">
        <v>43</v>
      </c>
      <c r="R224" s="1">
        <f>SUM(Table1[[#This Row],[Cogs]],Table1[[#This Row],[Marketing]],Table1[[#This Row],[Other Expenses]])</f>
        <v>133</v>
      </c>
      <c r="S224" s="3">
        <f>Table1[[#This Row],[Sales]]-Table1[[#This Row],[Target Sales]]</f>
        <v>60</v>
      </c>
      <c r="T224" s="3">
        <f>Table1[[#This Row],[Profit]]-Table1[[#This Row],[Target Profit]]</f>
        <v>26</v>
      </c>
      <c r="U224" s="3">
        <f>Table1[[#This Row],[Cogs]]-Table1[[#This Row],[Target COGS]]</f>
        <v>19</v>
      </c>
      <c r="V224" s="8">
        <f>YEAR(Table1[[#This Row],[Date]])</f>
        <v>2013</v>
      </c>
      <c r="W224" s="8">
        <f>DAY(Table1[[#This Row],[Date]])</f>
        <v>1</v>
      </c>
      <c r="X224" s="8">
        <f>MONTH(Table1[[#This Row],[Date]])</f>
        <v>11</v>
      </c>
      <c r="Y224" s="9">
        <f>(Table1[[#This Row],[Profit]]/Table1[[#This Row],[Sales]])</f>
        <v>0.35</v>
      </c>
    </row>
    <row r="225" spans="1:25" ht="14.25" customHeight="1" x14ac:dyDescent="0.3">
      <c r="A225" s="1">
        <v>715</v>
      </c>
      <c r="B225" s="1">
        <v>49</v>
      </c>
      <c r="C225" s="2">
        <v>41579</v>
      </c>
      <c r="D225" s="1" t="s">
        <v>32</v>
      </c>
      <c r="E225" s="1" t="s">
        <v>17</v>
      </c>
      <c r="F225" s="1">
        <v>15</v>
      </c>
      <c r="G225" s="1" t="s">
        <v>18</v>
      </c>
      <c r="H225" s="1" t="s">
        <v>26</v>
      </c>
      <c r="I225" s="1" t="s">
        <v>27</v>
      </c>
      <c r="J225" s="19">
        <v>49</v>
      </c>
      <c r="K225" s="1">
        <v>128</v>
      </c>
      <c r="L225" s="1" t="s">
        <v>52</v>
      </c>
      <c r="M225" s="15" t="s">
        <v>88</v>
      </c>
      <c r="N225" s="1">
        <v>40</v>
      </c>
      <c r="O225" s="1">
        <v>20</v>
      </c>
      <c r="P225" s="1">
        <v>90</v>
      </c>
      <c r="Q225" s="1">
        <v>38</v>
      </c>
      <c r="R225" s="1">
        <f>SUM(Table1[[#This Row],[Cogs]],Table1[[#This Row],[Marketing]],Table1[[#This Row],[Other Expenses]])</f>
        <v>102</v>
      </c>
      <c r="S225" s="3">
        <f>Table1[[#This Row],[Sales]]-Table1[[#This Row],[Target Sales]]</f>
        <v>38</v>
      </c>
      <c r="T225" s="3">
        <f>Table1[[#This Row],[Profit]]-Table1[[#This Row],[Target Profit]]</f>
        <v>29</v>
      </c>
      <c r="U225" s="3">
        <f>Table1[[#This Row],[Cogs]]-Table1[[#This Row],[Target COGS]]</f>
        <v>9</v>
      </c>
      <c r="V225" s="8">
        <f>YEAR(Table1[[#This Row],[Date]])</f>
        <v>2013</v>
      </c>
      <c r="W225" s="8">
        <f>DAY(Table1[[#This Row],[Date]])</f>
        <v>1</v>
      </c>
      <c r="X225" s="8">
        <f>MONTH(Table1[[#This Row],[Date]])</f>
        <v>11</v>
      </c>
      <c r="Y225" s="9">
        <f>(Table1[[#This Row],[Profit]]/Table1[[#This Row],[Sales]])</f>
        <v>0.3828125</v>
      </c>
    </row>
    <row r="226" spans="1:25" ht="14.25" customHeight="1" x14ac:dyDescent="0.3">
      <c r="A226" s="1">
        <v>206</v>
      </c>
      <c r="B226" s="1">
        <v>49</v>
      </c>
      <c r="C226" s="2">
        <v>41579</v>
      </c>
      <c r="D226" s="1" t="s">
        <v>32</v>
      </c>
      <c r="E226" s="1" t="s">
        <v>29</v>
      </c>
      <c r="F226" s="1">
        <v>15</v>
      </c>
      <c r="G226" s="1" t="s">
        <v>18</v>
      </c>
      <c r="H226" s="1" t="s">
        <v>26</v>
      </c>
      <c r="I226" s="1" t="s">
        <v>54</v>
      </c>
      <c r="J226" s="19">
        <v>50</v>
      </c>
      <c r="K226" s="1">
        <v>128</v>
      </c>
      <c r="L226" s="1" t="s">
        <v>53</v>
      </c>
      <c r="M226" s="15" t="s">
        <v>88</v>
      </c>
      <c r="N226" s="1">
        <v>30</v>
      </c>
      <c r="O226" s="1">
        <v>30</v>
      </c>
      <c r="P226" s="1">
        <v>80</v>
      </c>
      <c r="Q226" s="1">
        <v>37</v>
      </c>
      <c r="R226" s="1">
        <f>SUM(Table1[[#This Row],[Cogs]],Table1[[#This Row],[Marketing]],Table1[[#This Row],[Other Expenses]])</f>
        <v>101</v>
      </c>
      <c r="S226" s="3">
        <f>Table1[[#This Row],[Sales]]-Table1[[#This Row],[Target Sales]]</f>
        <v>48</v>
      </c>
      <c r="T226" s="3">
        <f>Table1[[#This Row],[Profit]]-Table1[[#This Row],[Target Profit]]</f>
        <v>20</v>
      </c>
      <c r="U226" s="3">
        <f>Table1[[#This Row],[Cogs]]-Table1[[#This Row],[Target COGS]]</f>
        <v>19</v>
      </c>
      <c r="V226" s="8">
        <f>YEAR(Table1[[#This Row],[Date]])</f>
        <v>2013</v>
      </c>
      <c r="W226" s="8">
        <f>DAY(Table1[[#This Row],[Date]])</f>
        <v>1</v>
      </c>
      <c r="X226" s="8">
        <f>MONTH(Table1[[#This Row],[Date]])</f>
        <v>11</v>
      </c>
      <c r="Y226" s="9">
        <f>(Table1[[#This Row],[Profit]]/Table1[[#This Row],[Sales]])</f>
        <v>0.390625</v>
      </c>
    </row>
    <row r="227" spans="1:25" ht="14.25" customHeight="1" x14ac:dyDescent="0.3">
      <c r="A227" s="1">
        <v>970</v>
      </c>
      <c r="B227" s="1">
        <v>43</v>
      </c>
      <c r="C227" s="2">
        <v>41609</v>
      </c>
      <c r="D227" s="1" t="s">
        <v>16</v>
      </c>
      <c r="E227" s="1" t="s">
        <v>17</v>
      </c>
      <c r="F227" s="1">
        <v>14</v>
      </c>
      <c r="G227" s="1" t="s">
        <v>33</v>
      </c>
      <c r="H227" s="1" t="s">
        <v>38</v>
      </c>
      <c r="I227" s="1" t="s">
        <v>45</v>
      </c>
      <c r="J227" s="19">
        <v>43</v>
      </c>
      <c r="K227" s="1">
        <v>106</v>
      </c>
      <c r="L227" s="1" t="s">
        <v>21</v>
      </c>
      <c r="M227" s="15" t="s">
        <v>88</v>
      </c>
      <c r="N227" s="1">
        <v>40</v>
      </c>
      <c r="O227" s="1">
        <v>30</v>
      </c>
      <c r="P227" s="1">
        <v>90</v>
      </c>
      <c r="Q227" s="1">
        <v>27</v>
      </c>
      <c r="R227" s="1">
        <f>SUM(Table1[[#This Row],[Cogs]],Table1[[#This Row],[Marketing]],Table1[[#This Row],[Other Expenses]])</f>
        <v>84</v>
      </c>
      <c r="S227" s="3">
        <f>Table1[[#This Row],[Sales]]-Table1[[#This Row],[Target Sales]]</f>
        <v>16</v>
      </c>
      <c r="T227" s="3">
        <f>Table1[[#This Row],[Profit]]-Table1[[#This Row],[Target Profit]]</f>
        <v>13</v>
      </c>
      <c r="U227" s="3">
        <f>Table1[[#This Row],[Cogs]]-Table1[[#This Row],[Target COGS]]</f>
        <v>3</v>
      </c>
      <c r="V227" s="8">
        <f>YEAR(Table1[[#This Row],[Date]])</f>
        <v>2013</v>
      </c>
      <c r="W227" s="8">
        <f>DAY(Table1[[#This Row],[Date]])</f>
        <v>1</v>
      </c>
      <c r="X227" s="8">
        <f>MONTH(Table1[[#This Row],[Date]])</f>
        <v>12</v>
      </c>
      <c r="Y227" s="9">
        <f>(Table1[[#This Row],[Profit]]/Table1[[#This Row],[Sales]])</f>
        <v>0.40566037735849059</v>
      </c>
    </row>
    <row r="228" spans="1:25" ht="14.25" customHeight="1" x14ac:dyDescent="0.3">
      <c r="A228" s="1">
        <v>330</v>
      </c>
      <c r="B228" s="1">
        <v>41</v>
      </c>
      <c r="C228" s="2">
        <v>41609</v>
      </c>
      <c r="D228" s="1" t="s">
        <v>16</v>
      </c>
      <c r="E228" s="1" t="s">
        <v>17</v>
      </c>
      <c r="F228" s="1">
        <v>13</v>
      </c>
      <c r="G228" s="1" t="s">
        <v>33</v>
      </c>
      <c r="H228" s="1" t="s">
        <v>38</v>
      </c>
      <c r="I228" s="1" t="s">
        <v>45</v>
      </c>
      <c r="J228" s="19">
        <v>36</v>
      </c>
      <c r="K228" s="1">
        <v>108</v>
      </c>
      <c r="L228" s="1" t="s">
        <v>58</v>
      </c>
      <c r="M228" s="15" t="s">
        <v>88</v>
      </c>
      <c r="N228" s="1">
        <v>40</v>
      </c>
      <c r="O228" s="1">
        <v>20</v>
      </c>
      <c r="P228" s="1">
        <v>90</v>
      </c>
      <c r="Q228" s="1">
        <v>36</v>
      </c>
      <c r="R228" s="1">
        <f>SUM(Table1[[#This Row],[Cogs]],Table1[[#This Row],[Marketing]],Table1[[#This Row],[Other Expenses]])</f>
        <v>90</v>
      </c>
      <c r="S228" s="3">
        <f>Table1[[#This Row],[Sales]]-Table1[[#This Row],[Target Sales]]</f>
        <v>18</v>
      </c>
      <c r="T228" s="3">
        <f>Table1[[#This Row],[Profit]]-Table1[[#This Row],[Target Profit]]</f>
        <v>16</v>
      </c>
      <c r="U228" s="3">
        <f>Table1[[#This Row],[Cogs]]-Table1[[#This Row],[Target COGS]]</f>
        <v>1</v>
      </c>
      <c r="V228" s="8">
        <f>YEAR(Table1[[#This Row],[Date]])</f>
        <v>2013</v>
      </c>
      <c r="W228" s="8">
        <f>DAY(Table1[[#This Row],[Date]])</f>
        <v>1</v>
      </c>
      <c r="X228" s="8">
        <f>MONTH(Table1[[#This Row],[Date]])</f>
        <v>12</v>
      </c>
      <c r="Y228" s="9">
        <f>(Table1[[#This Row],[Profit]]/Table1[[#This Row],[Sales]])</f>
        <v>0.33333333333333331</v>
      </c>
    </row>
    <row r="229" spans="1:25" ht="14.25" customHeight="1" x14ac:dyDescent="0.3">
      <c r="A229" s="1">
        <v>978</v>
      </c>
      <c r="B229" s="1">
        <v>47</v>
      </c>
      <c r="C229" s="2">
        <v>41609</v>
      </c>
      <c r="D229" s="1" t="s">
        <v>16</v>
      </c>
      <c r="E229" s="1" t="s">
        <v>25</v>
      </c>
      <c r="F229" s="1">
        <v>42</v>
      </c>
      <c r="G229" s="1" t="s">
        <v>33</v>
      </c>
      <c r="H229" s="1" t="s">
        <v>34</v>
      </c>
      <c r="I229" s="1" t="s">
        <v>46</v>
      </c>
      <c r="J229" s="19">
        <v>-30</v>
      </c>
      <c r="K229" s="1">
        <v>106</v>
      </c>
      <c r="L229" s="1" t="s">
        <v>55</v>
      </c>
      <c r="M229" s="15" t="s">
        <v>88</v>
      </c>
      <c r="N229" s="1">
        <v>40</v>
      </c>
      <c r="O229" s="1">
        <v>-10</v>
      </c>
      <c r="P229" s="1">
        <v>90</v>
      </c>
      <c r="Q229" s="1">
        <v>72</v>
      </c>
      <c r="R229" s="1">
        <f>SUM(Table1[[#This Row],[Cogs]],Table1[[#This Row],[Marketing]],Table1[[#This Row],[Other Expenses]])</f>
        <v>161</v>
      </c>
      <c r="S229" s="3">
        <f>Table1[[#This Row],[Sales]]-Table1[[#This Row],[Target Sales]]</f>
        <v>16</v>
      </c>
      <c r="T229" s="3">
        <f>Table1[[#This Row],[Profit]]-Table1[[#This Row],[Target Profit]]</f>
        <v>-20</v>
      </c>
      <c r="U229" s="3">
        <f>Table1[[#This Row],[Cogs]]-Table1[[#This Row],[Target COGS]]</f>
        <v>7</v>
      </c>
      <c r="V229" s="8">
        <f>YEAR(Table1[[#This Row],[Date]])</f>
        <v>2013</v>
      </c>
      <c r="W229" s="8">
        <f>DAY(Table1[[#This Row],[Date]])</f>
        <v>1</v>
      </c>
      <c r="X229" s="8">
        <f>MONTH(Table1[[#This Row],[Date]])</f>
        <v>12</v>
      </c>
      <c r="Y229" s="9">
        <f>(Table1[[#This Row],[Profit]]/Table1[[#This Row],[Sales]])</f>
        <v>-0.28301886792452829</v>
      </c>
    </row>
    <row r="230" spans="1:25" ht="14.25" customHeight="1" x14ac:dyDescent="0.3">
      <c r="A230" s="1">
        <v>312</v>
      </c>
      <c r="B230" s="1">
        <v>43</v>
      </c>
      <c r="C230" s="2">
        <v>41609</v>
      </c>
      <c r="D230" s="1" t="s">
        <v>16</v>
      </c>
      <c r="E230" s="1" t="s">
        <v>17</v>
      </c>
      <c r="F230" s="1">
        <v>14</v>
      </c>
      <c r="G230" s="1" t="s">
        <v>18</v>
      </c>
      <c r="H230" s="1" t="s">
        <v>19</v>
      </c>
      <c r="I230" s="1" t="s">
        <v>20</v>
      </c>
      <c r="J230" s="19">
        <v>43</v>
      </c>
      <c r="K230" s="1">
        <v>106</v>
      </c>
      <c r="L230" s="1" t="s">
        <v>56</v>
      </c>
      <c r="M230" s="15" t="s">
        <v>88</v>
      </c>
      <c r="N230" s="1">
        <v>40</v>
      </c>
      <c r="O230" s="1">
        <v>30</v>
      </c>
      <c r="P230" s="1">
        <v>90</v>
      </c>
      <c r="Q230" s="1">
        <v>27</v>
      </c>
      <c r="R230" s="1">
        <f>SUM(Table1[[#This Row],[Cogs]],Table1[[#This Row],[Marketing]],Table1[[#This Row],[Other Expenses]])</f>
        <v>84</v>
      </c>
      <c r="S230" s="3">
        <f>Table1[[#This Row],[Sales]]-Table1[[#This Row],[Target Sales]]</f>
        <v>16</v>
      </c>
      <c r="T230" s="3">
        <f>Table1[[#This Row],[Profit]]-Table1[[#This Row],[Target Profit]]</f>
        <v>13</v>
      </c>
      <c r="U230" s="3">
        <f>Table1[[#This Row],[Cogs]]-Table1[[#This Row],[Target COGS]]</f>
        <v>3</v>
      </c>
      <c r="V230" s="8">
        <f>YEAR(Table1[[#This Row],[Date]])</f>
        <v>2013</v>
      </c>
      <c r="W230" s="8">
        <f>DAY(Table1[[#This Row],[Date]])</f>
        <v>1</v>
      </c>
      <c r="X230" s="8">
        <f>MONTH(Table1[[#This Row],[Date]])</f>
        <v>12</v>
      </c>
      <c r="Y230" s="9">
        <f>(Table1[[#This Row],[Profit]]/Table1[[#This Row],[Sales]])</f>
        <v>0.40566037735849059</v>
      </c>
    </row>
    <row r="231" spans="1:25" ht="14.25" customHeight="1" x14ac:dyDescent="0.3">
      <c r="A231" s="1">
        <v>323</v>
      </c>
      <c r="B231" s="1">
        <v>43</v>
      </c>
      <c r="C231" s="2">
        <v>41609</v>
      </c>
      <c r="D231" s="1" t="s">
        <v>16</v>
      </c>
      <c r="E231" s="1" t="s">
        <v>29</v>
      </c>
      <c r="F231" s="1">
        <v>14</v>
      </c>
      <c r="G231" s="1" t="s">
        <v>18</v>
      </c>
      <c r="H231" s="1" t="s">
        <v>19</v>
      </c>
      <c r="I231" s="1" t="s">
        <v>22</v>
      </c>
      <c r="J231" s="19">
        <v>43</v>
      </c>
      <c r="K231" s="1">
        <v>106</v>
      </c>
      <c r="L231" s="1" t="s">
        <v>31</v>
      </c>
      <c r="M231" s="15" t="s">
        <v>88</v>
      </c>
      <c r="N231" s="1">
        <v>40</v>
      </c>
      <c r="O231" s="1">
        <v>30</v>
      </c>
      <c r="P231" s="1">
        <v>90</v>
      </c>
      <c r="Q231" s="1">
        <v>27</v>
      </c>
      <c r="R231" s="1">
        <f>SUM(Table1[[#This Row],[Cogs]],Table1[[#This Row],[Marketing]],Table1[[#This Row],[Other Expenses]])</f>
        <v>84</v>
      </c>
      <c r="S231" s="3">
        <f>Table1[[#This Row],[Sales]]-Table1[[#This Row],[Target Sales]]</f>
        <v>16</v>
      </c>
      <c r="T231" s="3">
        <f>Table1[[#This Row],[Profit]]-Table1[[#This Row],[Target Profit]]</f>
        <v>13</v>
      </c>
      <c r="U231" s="3">
        <f>Table1[[#This Row],[Cogs]]-Table1[[#This Row],[Target COGS]]</f>
        <v>3</v>
      </c>
      <c r="V231" s="8">
        <f>YEAR(Table1[[#This Row],[Date]])</f>
        <v>2013</v>
      </c>
      <c r="W231" s="8">
        <f>DAY(Table1[[#This Row],[Date]])</f>
        <v>1</v>
      </c>
      <c r="X231" s="8">
        <f>MONTH(Table1[[#This Row],[Date]])</f>
        <v>12</v>
      </c>
      <c r="Y231" s="9">
        <f>(Table1[[#This Row],[Profit]]/Table1[[#This Row],[Sales]])</f>
        <v>0.40566037735849059</v>
      </c>
    </row>
    <row r="232" spans="1:25" ht="14.25" customHeight="1" x14ac:dyDescent="0.3">
      <c r="A232" s="1">
        <v>303</v>
      </c>
      <c r="B232" s="1">
        <v>46</v>
      </c>
      <c r="C232" s="2">
        <v>41609</v>
      </c>
      <c r="D232" s="1" t="s">
        <v>16</v>
      </c>
      <c r="E232" s="1" t="s">
        <v>17</v>
      </c>
      <c r="F232" s="1">
        <v>17</v>
      </c>
      <c r="G232" s="1" t="s">
        <v>18</v>
      </c>
      <c r="H232" s="1" t="s">
        <v>26</v>
      </c>
      <c r="I232" s="1" t="s">
        <v>27</v>
      </c>
      <c r="J232" s="19">
        <v>9</v>
      </c>
      <c r="K232" s="1">
        <v>110</v>
      </c>
      <c r="L232" s="1" t="s">
        <v>21</v>
      </c>
      <c r="M232" s="15" t="s">
        <v>88</v>
      </c>
      <c r="N232" s="1">
        <v>30</v>
      </c>
      <c r="O232" s="1">
        <v>10</v>
      </c>
      <c r="P232" s="1">
        <v>80</v>
      </c>
      <c r="Q232" s="1">
        <v>51</v>
      </c>
      <c r="R232" s="1">
        <f>SUM(Table1[[#This Row],[Cogs]],Table1[[#This Row],[Marketing]],Table1[[#This Row],[Other Expenses]])</f>
        <v>114</v>
      </c>
      <c r="S232" s="3">
        <f>Table1[[#This Row],[Sales]]-Table1[[#This Row],[Target Sales]]</f>
        <v>30</v>
      </c>
      <c r="T232" s="3">
        <f>Table1[[#This Row],[Profit]]-Table1[[#This Row],[Target Profit]]</f>
        <v>-1</v>
      </c>
      <c r="U232" s="3">
        <f>Table1[[#This Row],[Cogs]]-Table1[[#This Row],[Target COGS]]</f>
        <v>16</v>
      </c>
      <c r="V232" s="8">
        <f>YEAR(Table1[[#This Row],[Date]])</f>
        <v>2013</v>
      </c>
      <c r="W232" s="8">
        <f>DAY(Table1[[#This Row],[Date]])</f>
        <v>1</v>
      </c>
      <c r="X232" s="8">
        <f>MONTH(Table1[[#This Row],[Date]])</f>
        <v>12</v>
      </c>
      <c r="Y232" s="9">
        <f>(Table1[[#This Row],[Profit]]/Table1[[#This Row],[Sales]])</f>
        <v>8.1818181818181818E-2</v>
      </c>
    </row>
    <row r="233" spans="1:25" ht="14.25" customHeight="1" x14ac:dyDescent="0.3">
      <c r="A233" s="1">
        <v>970</v>
      </c>
      <c r="B233" s="1">
        <v>53</v>
      </c>
      <c r="C233" s="2">
        <v>41609</v>
      </c>
      <c r="D233" s="1" t="s">
        <v>16</v>
      </c>
      <c r="E233" s="1" t="s">
        <v>17</v>
      </c>
      <c r="F233" s="1">
        <v>16</v>
      </c>
      <c r="G233" s="1" t="s">
        <v>18</v>
      </c>
      <c r="H233" s="1" t="s">
        <v>26</v>
      </c>
      <c r="I233" s="1" t="s">
        <v>54</v>
      </c>
      <c r="J233" s="19">
        <v>39</v>
      </c>
      <c r="K233" s="1">
        <v>124</v>
      </c>
      <c r="L233" s="1" t="s">
        <v>21</v>
      </c>
      <c r="M233" s="15" t="s">
        <v>88</v>
      </c>
      <c r="N233" s="1">
        <v>40</v>
      </c>
      <c r="O233" s="1">
        <v>20</v>
      </c>
      <c r="P233" s="1">
        <v>90</v>
      </c>
      <c r="Q233" s="1">
        <v>37</v>
      </c>
      <c r="R233" s="1">
        <f>SUM(Table1[[#This Row],[Cogs]],Table1[[#This Row],[Marketing]],Table1[[#This Row],[Other Expenses]])</f>
        <v>106</v>
      </c>
      <c r="S233" s="3">
        <f>Table1[[#This Row],[Sales]]-Table1[[#This Row],[Target Sales]]</f>
        <v>34</v>
      </c>
      <c r="T233" s="3">
        <f>Table1[[#This Row],[Profit]]-Table1[[#This Row],[Target Profit]]</f>
        <v>19</v>
      </c>
      <c r="U233" s="3">
        <f>Table1[[#This Row],[Cogs]]-Table1[[#This Row],[Target COGS]]</f>
        <v>13</v>
      </c>
      <c r="V233" s="8">
        <f>YEAR(Table1[[#This Row],[Date]])</f>
        <v>2013</v>
      </c>
      <c r="W233" s="8">
        <f>DAY(Table1[[#This Row],[Date]])</f>
        <v>1</v>
      </c>
      <c r="X233" s="8">
        <f>MONTH(Table1[[#This Row],[Date]])</f>
        <v>12</v>
      </c>
      <c r="Y233" s="9">
        <f>(Table1[[#This Row],[Profit]]/Table1[[#This Row],[Sales]])</f>
        <v>0.31451612903225806</v>
      </c>
    </row>
    <row r="234" spans="1:25" ht="14.25" customHeight="1" x14ac:dyDescent="0.3">
      <c r="A234" s="1">
        <v>978</v>
      </c>
      <c r="B234" s="1">
        <v>33</v>
      </c>
      <c r="C234" s="2">
        <v>41609</v>
      </c>
      <c r="D234" s="1" t="s">
        <v>16</v>
      </c>
      <c r="E234" s="1" t="s">
        <v>25</v>
      </c>
      <c r="F234" s="1">
        <v>9</v>
      </c>
      <c r="G234" s="1" t="s">
        <v>18</v>
      </c>
      <c r="H234" s="1" t="s">
        <v>26</v>
      </c>
      <c r="I234" s="1" t="s">
        <v>27</v>
      </c>
      <c r="J234" s="19">
        <v>43</v>
      </c>
      <c r="K234" s="1">
        <v>87</v>
      </c>
      <c r="L234" s="1" t="s">
        <v>55</v>
      </c>
      <c r="M234" s="15" t="s">
        <v>88</v>
      </c>
      <c r="N234" s="1">
        <v>30</v>
      </c>
      <c r="O234" s="1">
        <v>40</v>
      </c>
      <c r="P234" s="1">
        <v>80</v>
      </c>
      <c r="Q234" s="1">
        <v>20</v>
      </c>
      <c r="R234" s="1">
        <f>SUM(Table1[[#This Row],[Cogs]],Table1[[#This Row],[Marketing]],Table1[[#This Row],[Other Expenses]])</f>
        <v>62</v>
      </c>
      <c r="S234" s="3">
        <f>Table1[[#This Row],[Sales]]-Table1[[#This Row],[Target Sales]]</f>
        <v>7</v>
      </c>
      <c r="T234" s="3">
        <f>Table1[[#This Row],[Profit]]-Table1[[#This Row],[Target Profit]]</f>
        <v>3</v>
      </c>
      <c r="U234" s="3">
        <f>Table1[[#This Row],[Cogs]]-Table1[[#This Row],[Target COGS]]</f>
        <v>3</v>
      </c>
      <c r="V234" s="8">
        <f>YEAR(Table1[[#This Row],[Date]])</f>
        <v>2013</v>
      </c>
      <c r="W234" s="8">
        <f>DAY(Table1[[#This Row],[Date]])</f>
        <v>1</v>
      </c>
      <c r="X234" s="8">
        <f>MONTH(Table1[[#This Row],[Date]])</f>
        <v>12</v>
      </c>
      <c r="Y234" s="9">
        <f>(Table1[[#This Row],[Profit]]/Table1[[#This Row],[Sales]])</f>
        <v>0.4942528735632184</v>
      </c>
    </row>
    <row r="235" spans="1:25" ht="14.25" customHeight="1" x14ac:dyDescent="0.3">
      <c r="A235" s="1">
        <v>321</v>
      </c>
      <c r="B235" s="1">
        <v>34</v>
      </c>
      <c r="C235" s="2">
        <v>41609</v>
      </c>
      <c r="D235" s="1" t="s">
        <v>16</v>
      </c>
      <c r="E235" s="1" t="s">
        <v>25</v>
      </c>
      <c r="F235" s="1">
        <v>9</v>
      </c>
      <c r="G235" s="1" t="s">
        <v>18</v>
      </c>
      <c r="H235" s="1" t="s">
        <v>26</v>
      </c>
      <c r="I235" s="1" t="s">
        <v>30</v>
      </c>
      <c r="J235" s="19">
        <v>45</v>
      </c>
      <c r="K235" s="1">
        <v>91</v>
      </c>
      <c r="L235" s="1" t="s">
        <v>28</v>
      </c>
      <c r="M235" s="15" t="s">
        <v>88</v>
      </c>
      <c r="N235" s="1">
        <v>30</v>
      </c>
      <c r="O235" s="1">
        <v>40</v>
      </c>
      <c r="P235" s="1">
        <v>80</v>
      </c>
      <c r="Q235" s="1">
        <v>21</v>
      </c>
      <c r="R235" s="1">
        <f>SUM(Table1[[#This Row],[Cogs]],Table1[[#This Row],[Marketing]],Table1[[#This Row],[Other Expenses]])</f>
        <v>64</v>
      </c>
      <c r="S235" s="3">
        <f>Table1[[#This Row],[Sales]]-Table1[[#This Row],[Target Sales]]</f>
        <v>11</v>
      </c>
      <c r="T235" s="3">
        <f>Table1[[#This Row],[Profit]]-Table1[[#This Row],[Target Profit]]</f>
        <v>5</v>
      </c>
      <c r="U235" s="3">
        <f>Table1[[#This Row],[Cogs]]-Table1[[#This Row],[Target COGS]]</f>
        <v>4</v>
      </c>
      <c r="V235" s="8">
        <f>YEAR(Table1[[#This Row],[Date]])</f>
        <v>2013</v>
      </c>
      <c r="W235" s="8">
        <f>DAY(Table1[[#This Row],[Date]])</f>
        <v>1</v>
      </c>
      <c r="X235" s="8">
        <f>MONTH(Table1[[#This Row],[Date]])</f>
        <v>12</v>
      </c>
      <c r="Y235" s="9">
        <f>(Table1[[#This Row],[Profit]]/Table1[[#This Row],[Sales]])</f>
        <v>0.49450549450549453</v>
      </c>
    </row>
    <row r="236" spans="1:25" ht="14.25" customHeight="1" x14ac:dyDescent="0.3">
      <c r="A236" s="1">
        <v>563</v>
      </c>
      <c r="B236" s="1">
        <v>0</v>
      </c>
      <c r="C236" s="2">
        <v>41609</v>
      </c>
      <c r="D236" s="1" t="s">
        <v>32</v>
      </c>
      <c r="E236" s="1" t="s">
        <v>17</v>
      </c>
      <c r="F236" s="1">
        <v>0</v>
      </c>
      <c r="G236" s="1" t="s">
        <v>33</v>
      </c>
      <c r="H236" s="1" t="s">
        <v>34</v>
      </c>
      <c r="I236" s="1" t="s">
        <v>35</v>
      </c>
      <c r="J236" s="19">
        <v>47</v>
      </c>
      <c r="K236" s="1">
        <v>46</v>
      </c>
      <c r="L236" s="1" t="s">
        <v>36</v>
      </c>
      <c r="M236" s="15" t="s">
        <v>88</v>
      </c>
      <c r="N236" s="1">
        <v>0</v>
      </c>
      <c r="O236" s="1">
        <v>40</v>
      </c>
      <c r="P236" s="1">
        <v>50</v>
      </c>
      <c r="Q236" s="1">
        <v>11</v>
      </c>
      <c r="R236" s="1">
        <f>SUM(Table1[[#This Row],[Cogs]],Table1[[#This Row],[Marketing]],Table1[[#This Row],[Other Expenses]])</f>
        <v>11</v>
      </c>
      <c r="S236" s="3">
        <f>Table1[[#This Row],[Sales]]-Table1[[#This Row],[Target Sales]]</f>
        <v>-4</v>
      </c>
      <c r="T236" s="3">
        <f>Table1[[#This Row],[Profit]]-Table1[[#This Row],[Target Profit]]</f>
        <v>7</v>
      </c>
      <c r="U236" s="3">
        <f>Table1[[#This Row],[Cogs]]-Table1[[#This Row],[Target COGS]]</f>
        <v>0</v>
      </c>
      <c r="V236" s="8">
        <f>YEAR(Table1[[#This Row],[Date]])</f>
        <v>2013</v>
      </c>
      <c r="W236" s="8">
        <f>DAY(Table1[[#This Row],[Date]])</f>
        <v>1</v>
      </c>
      <c r="X236" s="8">
        <f>MONTH(Table1[[#This Row],[Date]])</f>
        <v>12</v>
      </c>
      <c r="Y236" s="9">
        <f>(Table1[[#This Row],[Profit]]/Table1[[#This Row],[Sales]])</f>
        <v>1.0217391304347827</v>
      </c>
    </row>
    <row r="237" spans="1:25" ht="14.25" customHeight="1" x14ac:dyDescent="0.3">
      <c r="A237" s="1">
        <v>318</v>
      </c>
      <c r="B237" s="1">
        <v>43</v>
      </c>
      <c r="C237" s="2">
        <v>41609</v>
      </c>
      <c r="D237" s="1" t="s">
        <v>32</v>
      </c>
      <c r="E237" s="1" t="s">
        <v>23</v>
      </c>
      <c r="F237" s="1">
        <v>13</v>
      </c>
      <c r="G237" s="1" t="s">
        <v>33</v>
      </c>
      <c r="H237" s="1" t="s">
        <v>34</v>
      </c>
      <c r="I237" s="1" t="s">
        <v>35</v>
      </c>
      <c r="J237" s="19">
        <v>40</v>
      </c>
      <c r="K237" s="1">
        <v>113</v>
      </c>
      <c r="L237" s="1" t="s">
        <v>48</v>
      </c>
      <c r="M237" s="15" t="s">
        <v>88</v>
      </c>
      <c r="N237" s="1">
        <v>30</v>
      </c>
      <c r="O237" s="1">
        <v>20</v>
      </c>
      <c r="P237" s="1">
        <v>80</v>
      </c>
      <c r="Q237" s="1">
        <v>36</v>
      </c>
      <c r="R237" s="1">
        <f>SUM(Table1[[#This Row],[Cogs]],Table1[[#This Row],[Marketing]],Table1[[#This Row],[Other Expenses]])</f>
        <v>92</v>
      </c>
      <c r="S237" s="3">
        <f>Table1[[#This Row],[Sales]]-Table1[[#This Row],[Target Sales]]</f>
        <v>33</v>
      </c>
      <c r="T237" s="3">
        <f>Table1[[#This Row],[Profit]]-Table1[[#This Row],[Target Profit]]</f>
        <v>20</v>
      </c>
      <c r="U237" s="3">
        <f>Table1[[#This Row],[Cogs]]-Table1[[#This Row],[Target COGS]]</f>
        <v>13</v>
      </c>
      <c r="V237" s="8">
        <f>YEAR(Table1[[#This Row],[Date]])</f>
        <v>2013</v>
      </c>
      <c r="W237" s="8">
        <f>DAY(Table1[[#This Row],[Date]])</f>
        <v>1</v>
      </c>
      <c r="X237" s="8">
        <f>MONTH(Table1[[#This Row],[Date]])</f>
        <v>12</v>
      </c>
      <c r="Y237" s="9">
        <f>(Table1[[#This Row],[Profit]]/Table1[[#This Row],[Sales]])</f>
        <v>0.35398230088495575</v>
      </c>
    </row>
    <row r="238" spans="1:25" ht="14.25" customHeight="1" x14ac:dyDescent="0.3">
      <c r="A238" s="1">
        <v>775</v>
      </c>
      <c r="B238" s="1">
        <v>31</v>
      </c>
      <c r="C238" s="2">
        <v>41609</v>
      </c>
      <c r="D238" s="1" t="s">
        <v>32</v>
      </c>
      <c r="E238" s="1" t="s">
        <v>29</v>
      </c>
      <c r="F238" s="1">
        <v>9</v>
      </c>
      <c r="G238" s="1" t="s">
        <v>33</v>
      </c>
      <c r="H238" s="1" t="s">
        <v>38</v>
      </c>
      <c r="I238" s="1" t="s">
        <v>39</v>
      </c>
      <c r="J238" s="19">
        <v>12</v>
      </c>
      <c r="K238" s="1">
        <v>74</v>
      </c>
      <c r="L238" s="1" t="s">
        <v>41</v>
      </c>
      <c r="M238" s="15" t="s">
        <v>88</v>
      </c>
      <c r="N238" s="1">
        <v>30</v>
      </c>
      <c r="O238" s="1">
        <v>30</v>
      </c>
      <c r="P238" s="1">
        <v>80</v>
      </c>
      <c r="Q238" s="1">
        <v>30</v>
      </c>
      <c r="R238" s="1">
        <f>SUM(Table1[[#This Row],[Cogs]],Table1[[#This Row],[Marketing]],Table1[[#This Row],[Other Expenses]])</f>
        <v>70</v>
      </c>
      <c r="S238" s="3">
        <f>Table1[[#This Row],[Sales]]-Table1[[#This Row],[Target Sales]]</f>
        <v>-6</v>
      </c>
      <c r="T238" s="3">
        <f>Table1[[#This Row],[Profit]]-Table1[[#This Row],[Target Profit]]</f>
        <v>-18</v>
      </c>
      <c r="U238" s="3">
        <f>Table1[[#This Row],[Cogs]]-Table1[[#This Row],[Target COGS]]</f>
        <v>1</v>
      </c>
      <c r="V238" s="8">
        <f>YEAR(Table1[[#This Row],[Date]])</f>
        <v>2013</v>
      </c>
      <c r="W238" s="8">
        <f>DAY(Table1[[#This Row],[Date]])</f>
        <v>1</v>
      </c>
      <c r="X238" s="8">
        <f>MONTH(Table1[[#This Row],[Date]])</f>
        <v>12</v>
      </c>
      <c r="Y238" s="9">
        <f>(Table1[[#This Row],[Profit]]/Table1[[#This Row],[Sales]])</f>
        <v>0.16216216216216217</v>
      </c>
    </row>
    <row r="239" spans="1:25" ht="14.25" customHeight="1" x14ac:dyDescent="0.3">
      <c r="A239" s="1">
        <v>515</v>
      </c>
      <c r="B239" s="1">
        <v>23</v>
      </c>
      <c r="C239" s="2">
        <v>41609</v>
      </c>
      <c r="D239" s="1" t="s">
        <v>32</v>
      </c>
      <c r="E239" s="1" t="s">
        <v>17</v>
      </c>
      <c r="F239" s="1">
        <v>6</v>
      </c>
      <c r="G239" s="1" t="s">
        <v>33</v>
      </c>
      <c r="H239" s="1" t="s">
        <v>34</v>
      </c>
      <c r="I239" s="1" t="s">
        <v>46</v>
      </c>
      <c r="J239" s="19">
        <v>25</v>
      </c>
      <c r="K239" s="1">
        <v>62</v>
      </c>
      <c r="L239" s="1" t="s">
        <v>36</v>
      </c>
      <c r="M239" s="15" t="s">
        <v>88</v>
      </c>
      <c r="N239" s="1">
        <v>20</v>
      </c>
      <c r="O239" s="1">
        <v>40</v>
      </c>
      <c r="P239" s="1">
        <v>70</v>
      </c>
      <c r="Q239" s="1">
        <v>18</v>
      </c>
      <c r="R239" s="1">
        <f>SUM(Table1[[#This Row],[Cogs]],Table1[[#This Row],[Marketing]],Table1[[#This Row],[Other Expenses]])</f>
        <v>47</v>
      </c>
      <c r="S239" s="3">
        <f>Table1[[#This Row],[Sales]]-Table1[[#This Row],[Target Sales]]</f>
        <v>-8</v>
      </c>
      <c r="T239" s="3">
        <f>Table1[[#This Row],[Profit]]-Table1[[#This Row],[Target Profit]]</f>
        <v>-15</v>
      </c>
      <c r="U239" s="3">
        <f>Table1[[#This Row],[Cogs]]-Table1[[#This Row],[Target COGS]]</f>
        <v>3</v>
      </c>
      <c r="V239" s="8">
        <f>YEAR(Table1[[#This Row],[Date]])</f>
        <v>2013</v>
      </c>
      <c r="W239" s="8">
        <f>DAY(Table1[[#This Row],[Date]])</f>
        <v>1</v>
      </c>
      <c r="X239" s="8">
        <f>MONTH(Table1[[#This Row],[Date]])</f>
        <v>12</v>
      </c>
      <c r="Y239" s="9">
        <f>(Table1[[#This Row],[Profit]]/Table1[[#This Row],[Sales]])</f>
        <v>0.40322580645161288</v>
      </c>
    </row>
    <row r="240" spans="1:25" ht="14.25" customHeight="1" x14ac:dyDescent="0.3">
      <c r="A240" s="1">
        <v>225</v>
      </c>
      <c r="B240" s="1">
        <v>41</v>
      </c>
      <c r="C240" s="2">
        <v>41609</v>
      </c>
      <c r="D240" s="1" t="s">
        <v>32</v>
      </c>
      <c r="E240" s="1" t="s">
        <v>23</v>
      </c>
      <c r="F240" s="1">
        <v>12</v>
      </c>
      <c r="G240" s="1" t="s">
        <v>33</v>
      </c>
      <c r="H240" s="1" t="s">
        <v>34</v>
      </c>
      <c r="I240" s="1" t="s">
        <v>46</v>
      </c>
      <c r="J240" s="19">
        <v>46</v>
      </c>
      <c r="K240" s="1">
        <v>114</v>
      </c>
      <c r="L240" s="1" t="s">
        <v>48</v>
      </c>
      <c r="M240" s="15" t="s">
        <v>88</v>
      </c>
      <c r="N240" s="1">
        <v>30</v>
      </c>
      <c r="O240" s="1">
        <v>20</v>
      </c>
      <c r="P240" s="1">
        <v>80</v>
      </c>
      <c r="Q240" s="1">
        <v>35</v>
      </c>
      <c r="R240" s="1">
        <f>SUM(Table1[[#This Row],[Cogs]],Table1[[#This Row],[Marketing]],Table1[[#This Row],[Other Expenses]])</f>
        <v>88</v>
      </c>
      <c r="S240" s="3">
        <f>Table1[[#This Row],[Sales]]-Table1[[#This Row],[Target Sales]]</f>
        <v>34</v>
      </c>
      <c r="T240" s="3">
        <f>Table1[[#This Row],[Profit]]-Table1[[#This Row],[Target Profit]]</f>
        <v>26</v>
      </c>
      <c r="U240" s="3">
        <f>Table1[[#This Row],[Cogs]]-Table1[[#This Row],[Target COGS]]</f>
        <v>11</v>
      </c>
      <c r="V240" s="8">
        <f>YEAR(Table1[[#This Row],[Date]])</f>
        <v>2013</v>
      </c>
      <c r="W240" s="8">
        <f>DAY(Table1[[#This Row],[Date]])</f>
        <v>1</v>
      </c>
      <c r="X240" s="8">
        <f>MONTH(Table1[[#This Row],[Date]])</f>
        <v>12</v>
      </c>
      <c r="Y240" s="9">
        <f>(Table1[[#This Row],[Profit]]/Table1[[#This Row],[Sales]])</f>
        <v>0.40350877192982454</v>
      </c>
    </row>
    <row r="241" spans="1:25" ht="14.25" customHeight="1" x14ac:dyDescent="0.3">
      <c r="A241" s="1">
        <v>971</v>
      </c>
      <c r="B241" s="1">
        <v>46</v>
      </c>
      <c r="C241" s="2">
        <v>41609</v>
      </c>
      <c r="D241" s="1" t="s">
        <v>32</v>
      </c>
      <c r="E241" s="1" t="s">
        <v>29</v>
      </c>
      <c r="F241" s="1">
        <v>17</v>
      </c>
      <c r="G241" s="1" t="s">
        <v>33</v>
      </c>
      <c r="H241" s="1" t="s">
        <v>34</v>
      </c>
      <c r="I241" s="1" t="s">
        <v>47</v>
      </c>
      <c r="J241" s="19">
        <v>9</v>
      </c>
      <c r="K241" s="1">
        <v>110</v>
      </c>
      <c r="L241" s="1" t="s">
        <v>49</v>
      </c>
      <c r="M241" s="15" t="s">
        <v>88</v>
      </c>
      <c r="N241" s="1">
        <v>40</v>
      </c>
      <c r="O241" s="1">
        <v>10</v>
      </c>
      <c r="P241" s="1">
        <v>90</v>
      </c>
      <c r="Q241" s="1">
        <v>51</v>
      </c>
      <c r="R241" s="1">
        <f>SUM(Table1[[#This Row],[Cogs]],Table1[[#This Row],[Marketing]],Table1[[#This Row],[Other Expenses]])</f>
        <v>114</v>
      </c>
      <c r="S241" s="3">
        <f>Table1[[#This Row],[Sales]]-Table1[[#This Row],[Target Sales]]</f>
        <v>20</v>
      </c>
      <c r="T241" s="3">
        <f>Table1[[#This Row],[Profit]]-Table1[[#This Row],[Target Profit]]</f>
        <v>-1</v>
      </c>
      <c r="U241" s="3">
        <f>Table1[[#This Row],[Cogs]]-Table1[[#This Row],[Target COGS]]</f>
        <v>6</v>
      </c>
      <c r="V241" s="8">
        <f>YEAR(Table1[[#This Row],[Date]])</f>
        <v>2013</v>
      </c>
      <c r="W241" s="8">
        <f>DAY(Table1[[#This Row],[Date]])</f>
        <v>1</v>
      </c>
      <c r="X241" s="8">
        <f>MONTH(Table1[[#This Row],[Date]])</f>
        <v>12</v>
      </c>
      <c r="Y241" s="9">
        <f>(Table1[[#This Row],[Profit]]/Table1[[#This Row],[Sales]])</f>
        <v>8.1818181818181818E-2</v>
      </c>
    </row>
    <row r="242" spans="1:25" ht="14.25" customHeight="1" x14ac:dyDescent="0.3">
      <c r="A242" s="1">
        <v>262</v>
      </c>
      <c r="B242" s="1">
        <v>43</v>
      </c>
      <c r="C242" s="2">
        <v>41609</v>
      </c>
      <c r="D242" s="1" t="s">
        <v>32</v>
      </c>
      <c r="E242" s="1" t="s">
        <v>17</v>
      </c>
      <c r="F242" s="1">
        <v>13</v>
      </c>
      <c r="G242" s="1" t="s">
        <v>18</v>
      </c>
      <c r="H242" s="1" t="s">
        <v>26</v>
      </c>
      <c r="I242" s="1" t="s">
        <v>27</v>
      </c>
      <c r="J242" s="19">
        <v>42</v>
      </c>
      <c r="K242" s="1">
        <v>113</v>
      </c>
      <c r="L242" s="1" t="s">
        <v>52</v>
      </c>
      <c r="M242" s="15" t="s">
        <v>88</v>
      </c>
      <c r="N242" s="1">
        <v>30</v>
      </c>
      <c r="O242" s="1">
        <v>20</v>
      </c>
      <c r="P242" s="1">
        <v>80</v>
      </c>
      <c r="Q242" s="1">
        <v>35</v>
      </c>
      <c r="R242" s="1">
        <f>SUM(Table1[[#This Row],[Cogs]],Table1[[#This Row],[Marketing]],Table1[[#This Row],[Other Expenses]])</f>
        <v>91</v>
      </c>
      <c r="S242" s="3">
        <f>Table1[[#This Row],[Sales]]-Table1[[#This Row],[Target Sales]]</f>
        <v>33</v>
      </c>
      <c r="T242" s="3">
        <f>Table1[[#This Row],[Profit]]-Table1[[#This Row],[Target Profit]]</f>
        <v>22</v>
      </c>
      <c r="U242" s="3">
        <f>Table1[[#This Row],[Cogs]]-Table1[[#This Row],[Target COGS]]</f>
        <v>13</v>
      </c>
      <c r="V242" s="8">
        <f>YEAR(Table1[[#This Row],[Date]])</f>
        <v>2013</v>
      </c>
      <c r="W242" s="8">
        <f>DAY(Table1[[#This Row],[Date]])</f>
        <v>1</v>
      </c>
      <c r="X242" s="8">
        <f>MONTH(Table1[[#This Row],[Date]])</f>
        <v>12</v>
      </c>
      <c r="Y242" s="9">
        <f>(Table1[[#This Row],[Profit]]/Table1[[#This Row],[Sales]])</f>
        <v>0.37168141592920356</v>
      </c>
    </row>
    <row r="243" spans="1:25" ht="14.25" customHeight="1" x14ac:dyDescent="0.3">
      <c r="A243" s="1">
        <v>959</v>
      </c>
      <c r="B243" s="1">
        <v>33</v>
      </c>
      <c r="C243" s="2">
        <v>41609</v>
      </c>
      <c r="D243" s="1" t="s">
        <v>32</v>
      </c>
      <c r="E243" s="1" t="s">
        <v>25</v>
      </c>
      <c r="F243" s="1">
        <v>9</v>
      </c>
      <c r="G243" s="1" t="s">
        <v>18</v>
      </c>
      <c r="H243" s="1" t="s">
        <v>26</v>
      </c>
      <c r="I243" s="1" t="s">
        <v>30</v>
      </c>
      <c r="J243" s="19">
        <v>42</v>
      </c>
      <c r="K243" s="1">
        <v>87</v>
      </c>
      <c r="L243" s="1" t="s">
        <v>37</v>
      </c>
      <c r="M243" s="15" t="s">
        <v>88</v>
      </c>
      <c r="N243" s="1">
        <v>30</v>
      </c>
      <c r="O243" s="1">
        <v>40</v>
      </c>
      <c r="P243" s="1">
        <v>80</v>
      </c>
      <c r="Q243" s="1">
        <v>21</v>
      </c>
      <c r="R243" s="1">
        <f>SUM(Table1[[#This Row],[Cogs]],Table1[[#This Row],[Marketing]],Table1[[#This Row],[Other Expenses]])</f>
        <v>63</v>
      </c>
      <c r="S243" s="3">
        <f>Table1[[#This Row],[Sales]]-Table1[[#This Row],[Target Sales]]</f>
        <v>7</v>
      </c>
      <c r="T243" s="3">
        <f>Table1[[#This Row],[Profit]]-Table1[[#This Row],[Target Profit]]</f>
        <v>2</v>
      </c>
      <c r="U243" s="3">
        <f>Table1[[#This Row],[Cogs]]-Table1[[#This Row],[Target COGS]]</f>
        <v>3</v>
      </c>
      <c r="V243" s="8">
        <f>YEAR(Table1[[#This Row],[Date]])</f>
        <v>2013</v>
      </c>
      <c r="W243" s="8">
        <f>DAY(Table1[[#This Row],[Date]])</f>
        <v>1</v>
      </c>
      <c r="X243" s="8">
        <f>MONTH(Table1[[#This Row],[Date]])</f>
        <v>12</v>
      </c>
      <c r="Y243" s="9">
        <f>(Table1[[#This Row],[Profit]]/Table1[[#This Row],[Sales]])</f>
        <v>0.48275862068965519</v>
      </c>
    </row>
    <row r="244" spans="1:25" ht="14.25" customHeight="1" x14ac:dyDescent="0.3">
      <c r="A244" s="1">
        <v>435</v>
      </c>
      <c r="B244" s="1">
        <v>49</v>
      </c>
      <c r="C244" s="2">
        <v>41609</v>
      </c>
      <c r="D244" s="1" t="s">
        <v>32</v>
      </c>
      <c r="E244" s="1" t="s">
        <v>29</v>
      </c>
      <c r="F244" s="1">
        <v>44</v>
      </c>
      <c r="G244" s="1" t="s">
        <v>18</v>
      </c>
      <c r="H244" s="1" t="s">
        <v>26</v>
      </c>
      <c r="I244" s="1" t="s">
        <v>27</v>
      </c>
      <c r="J244" s="19">
        <v>-6</v>
      </c>
      <c r="K244" s="1">
        <v>126</v>
      </c>
      <c r="L244" s="1" t="s">
        <v>42</v>
      </c>
      <c r="M244" s="15" t="s">
        <v>88</v>
      </c>
      <c r="N244" s="1">
        <v>30</v>
      </c>
      <c r="O244" s="1">
        <v>0</v>
      </c>
      <c r="P244" s="1">
        <v>80</v>
      </c>
      <c r="Q244" s="1">
        <v>73</v>
      </c>
      <c r="R244" s="1">
        <f>SUM(Table1[[#This Row],[Cogs]],Table1[[#This Row],[Marketing]],Table1[[#This Row],[Other Expenses]])</f>
        <v>166</v>
      </c>
      <c r="S244" s="3">
        <f>Table1[[#This Row],[Sales]]-Table1[[#This Row],[Target Sales]]</f>
        <v>46</v>
      </c>
      <c r="T244" s="3">
        <f>Table1[[#This Row],[Profit]]-Table1[[#This Row],[Target Profit]]</f>
        <v>-6</v>
      </c>
      <c r="U244" s="3">
        <f>Table1[[#This Row],[Cogs]]-Table1[[#This Row],[Target COGS]]</f>
        <v>19</v>
      </c>
      <c r="V244" s="8">
        <f>YEAR(Table1[[#This Row],[Date]])</f>
        <v>2013</v>
      </c>
      <c r="W244" s="8">
        <f>DAY(Table1[[#This Row],[Date]])</f>
        <v>1</v>
      </c>
      <c r="X244" s="8">
        <f>MONTH(Table1[[#This Row],[Date]])</f>
        <v>12</v>
      </c>
      <c r="Y244" s="9">
        <f>(Table1[[#This Row],[Profit]]/Table1[[#This Row],[Sales]])</f>
        <v>-4.7619047619047616E-2</v>
      </c>
    </row>
    <row r="245" spans="1:25" ht="14.25" customHeight="1" x14ac:dyDescent="0.3">
      <c r="A245" s="1">
        <v>509</v>
      </c>
      <c r="B245" s="1">
        <v>55</v>
      </c>
      <c r="C245" s="2">
        <v>41609</v>
      </c>
      <c r="D245" s="1" t="s">
        <v>32</v>
      </c>
      <c r="E245" s="1" t="s">
        <v>29</v>
      </c>
      <c r="F245" s="1">
        <v>49</v>
      </c>
      <c r="G245" s="1" t="s">
        <v>18</v>
      </c>
      <c r="H245" s="1" t="s">
        <v>26</v>
      </c>
      <c r="I245" s="1" t="s">
        <v>30</v>
      </c>
      <c r="J245" s="19">
        <v>-4</v>
      </c>
      <c r="K245" s="1">
        <v>140</v>
      </c>
      <c r="L245" s="1" t="s">
        <v>53</v>
      </c>
      <c r="M245" s="15" t="s">
        <v>88</v>
      </c>
      <c r="N245" s="1">
        <v>40</v>
      </c>
      <c r="O245" s="1">
        <v>-10</v>
      </c>
      <c r="P245" s="1">
        <v>90</v>
      </c>
      <c r="Q245" s="1">
        <v>79</v>
      </c>
      <c r="R245" s="1">
        <f>SUM(Table1[[#This Row],[Cogs]],Table1[[#This Row],[Marketing]],Table1[[#This Row],[Other Expenses]])</f>
        <v>183</v>
      </c>
      <c r="S245" s="3">
        <f>Table1[[#This Row],[Sales]]-Table1[[#This Row],[Target Sales]]</f>
        <v>50</v>
      </c>
      <c r="T245" s="3">
        <f>Table1[[#This Row],[Profit]]-Table1[[#This Row],[Target Profit]]</f>
        <v>6</v>
      </c>
      <c r="U245" s="3">
        <f>Table1[[#This Row],[Cogs]]-Table1[[#This Row],[Target COGS]]</f>
        <v>15</v>
      </c>
      <c r="V245" s="8">
        <f>YEAR(Table1[[#This Row],[Date]])</f>
        <v>2013</v>
      </c>
      <c r="W245" s="8">
        <f>DAY(Table1[[#This Row],[Date]])</f>
        <v>1</v>
      </c>
      <c r="X245" s="8">
        <f>MONTH(Table1[[#This Row],[Date]])</f>
        <v>12</v>
      </c>
      <c r="Y245" s="9">
        <f>(Table1[[#This Row],[Profit]]/Table1[[#This Row],[Sales]])</f>
        <v>-2.8571428571428571E-2</v>
      </c>
    </row>
    <row r="246" spans="1:25" ht="14.25" customHeight="1" x14ac:dyDescent="0.3">
      <c r="A246" s="1">
        <v>630</v>
      </c>
      <c r="B246" s="1">
        <v>39</v>
      </c>
      <c r="C246" s="2">
        <v>41183</v>
      </c>
      <c r="D246" s="1" t="s">
        <v>16</v>
      </c>
      <c r="E246" s="1" t="s">
        <v>17</v>
      </c>
      <c r="F246" s="1">
        <v>12</v>
      </c>
      <c r="G246" s="1" t="s">
        <v>18</v>
      </c>
      <c r="H246" s="1" t="s">
        <v>19</v>
      </c>
      <c r="I246" s="1" t="s">
        <v>20</v>
      </c>
      <c r="J246" s="19">
        <v>27</v>
      </c>
      <c r="K246" s="1">
        <v>90</v>
      </c>
      <c r="L246" s="1" t="s">
        <v>56</v>
      </c>
      <c r="M246" s="15" t="s">
        <v>88</v>
      </c>
      <c r="N246" s="1">
        <v>20</v>
      </c>
      <c r="O246" s="1">
        <v>40</v>
      </c>
      <c r="P246" s="1">
        <v>60</v>
      </c>
      <c r="Q246" s="1">
        <v>24</v>
      </c>
      <c r="R246" s="1">
        <f>SUM(Table1[[#This Row],[Cogs]],Table1[[#This Row],[Marketing]],Table1[[#This Row],[Other Expenses]])</f>
        <v>75</v>
      </c>
      <c r="S246" s="3">
        <f>Table1[[#This Row],[Sales]]-Table1[[#This Row],[Target Sales]]</f>
        <v>30</v>
      </c>
      <c r="T246" s="3">
        <f>Table1[[#This Row],[Profit]]-Table1[[#This Row],[Target Profit]]</f>
        <v>-13</v>
      </c>
      <c r="U246" s="3">
        <f>Table1[[#This Row],[Cogs]]-Table1[[#This Row],[Target COGS]]</f>
        <v>19</v>
      </c>
      <c r="V246" s="8">
        <f>YEAR(Table1[[#This Row],[Date]])</f>
        <v>2012</v>
      </c>
      <c r="W246" s="8">
        <f>DAY(Table1[[#This Row],[Date]])</f>
        <v>1</v>
      </c>
      <c r="X246" s="8">
        <f>MONTH(Table1[[#This Row],[Date]])</f>
        <v>10</v>
      </c>
      <c r="Y246" s="9">
        <f>(Table1[[#This Row],[Profit]]/Table1[[#This Row],[Sales]])</f>
        <v>0.3</v>
      </c>
    </row>
    <row r="247" spans="1:25" ht="14.25" customHeight="1" x14ac:dyDescent="0.3">
      <c r="A247" s="1">
        <v>209</v>
      </c>
      <c r="B247" s="1">
        <v>39</v>
      </c>
      <c r="C247" s="2">
        <v>41183</v>
      </c>
      <c r="D247" s="1" t="s">
        <v>16</v>
      </c>
      <c r="E247" s="1" t="s">
        <v>29</v>
      </c>
      <c r="F247" s="1">
        <v>12</v>
      </c>
      <c r="G247" s="1" t="s">
        <v>18</v>
      </c>
      <c r="H247" s="1" t="s">
        <v>19</v>
      </c>
      <c r="I247" s="1" t="s">
        <v>22</v>
      </c>
      <c r="J247" s="19">
        <v>26</v>
      </c>
      <c r="K247" s="1">
        <v>90</v>
      </c>
      <c r="L247" s="1" t="s">
        <v>31</v>
      </c>
      <c r="M247" s="15" t="s">
        <v>88</v>
      </c>
      <c r="N247" s="1">
        <v>20</v>
      </c>
      <c r="O247" s="1">
        <v>40</v>
      </c>
      <c r="P247" s="1">
        <v>60</v>
      </c>
      <c r="Q247" s="1">
        <v>25</v>
      </c>
      <c r="R247" s="1">
        <f>SUM(Table1[[#This Row],[Cogs]],Table1[[#This Row],[Marketing]],Table1[[#This Row],[Other Expenses]])</f>
        <v>76</v>
      </c>
      <c r="S247" s="3">
        <f>Table1[[#This Row],[Sales]]-Table1[[#This Row],[Target Sales]]</f>
        <v>30</v>
      </c>
      <c r="T247" s="3">
        <f>Table1[[#This Row],[Profit]]-Table1[[#This Row],[Target Profit]]</f>
        <v>-14</v>
      </c>
      <c r="U247" s="3">
        <f>Table1[[#This Row],[Cogs]]-Table1[[#This Row],[Target COGS]]</f>
        <v>19</v>
      </c>
      <c r="V247" s="8">
        <f>YEAR(Table1[[#This Row],[Date]])</f>
        <v>2012</v>
      </c>
      <c r="W247" s="8">
        <f>DAY(Table1[[#This Row],[Date]])</f>
        <v>1</v>
      </c>
      <c r="X247" s="8">
        <f>MONTH(Table1[[#This Row],[Date]])</f>
        <v>10</v>
      </c>
      <c r="Y247" s="9">
        <f>(Table1[[#This Row],[Profit]]/Table1[[#This Row],[Sales]])</f>
        <v>0.28888888888888886</v>
      </c>
    </row>
    <row r="248" spans="1:25" ht="14.25" customHeight="1" x14ac:dyDescent="0.3">
      <c r="A248" s="1">
        <v>505</v>
      </c>
      <c r="B248" s="1">
        <v>86</v>
      </c>
      <c r="C248" s="2">
        <v>41183</v>
      </c>
      <c r="D248" s="1" t="s">
        <v>32</v>
      </c>
      <c r="E248" s="1" t="s">
        <v>23</v>
      </c>
      <c r="F248" s="1">
        <v>26</v>
      </c>
      <c r="G248" s="1" t="s">
        <v>33</v>
      </c>
      <c r="H248" s="1" t="s">
        <v>38</v>
      </c>
      <c r="I248" s="1" t="s">
        <v>39</v>
      </c>
      <c r="J248" s="19">
        <v>-26</v>
      </c>
      <c r="K248" s="1">
        <v>109</v>
      </c>
      <c r="L248" s="1" t="s">
        <v>57</v>
      </c>
      <c r="M248" s="15" t="s">
        <v>88</v>
      </c>
      <c r="N248" s="1">
        <v>110</v>
      </c>
      <c r="O248" s="1">
        <v>10</v>
      </c>
      <c r="P248" s="1">
        <v>150</v>
      </c>
      <c r="Q248" s="1">
        <v>49</v>
      </c>
      <c r="R248" s="1">
        <f>SUM(Table1[[#This Row],[Cogs]],Table1[[#This Row],[Marketing]],Table1[[#This Row],[Other Expenses]])</f>
        <v>161</v>
      </c>
      <c r="S248" s="3">
        <f>Table1[[#This Row],[Sales]]-Table1[[#This Row],[Target Sales]]</f>
        <v>-41</v>
      </c>
      <c r="T248" s="3">
        <f>Table1[[#This Row],[Profit]]-Table1[[#This Row],[Target Profit]]</f>
        <v>-36</v>
      </c>
      <c r="U248" s="3">
        <f>Table1[[#This Row],[Cogs]]-Table1[[#This Row],[Target COGS]]</f>
        <v>-24</v>
      </c>
      <c r="V248" s="8">
        <f>YEAR(Table1[[#This Row],[Date]])</f>
        <v>2012</v>
      </c>
      <c r="W248" s="8">
        <f>DAY(Table1[[#This Row],[Date]])</f>
        <v>1</v>
      </c>
      <c r="X248" s="8">
        <f>MONTH(Table1[[#This Row],[Date]])</f>
        <v>10</v>
      </c>
      <c r="Y248" s="9">
        <f>(Table1[[#This Row],[Profit]]/Table1[[#This Row],[Sales]])</f>
        <v>-0.23853211009174313</v>
      </c>
    </row>
    <row r="249" spans="1:25" ht="14.25" customHeight="1" x14ac:dyDescent="0.3">
      <c r="A249" s="1">
        <v>318</v>
      </c>
      <c r="B249" s="1">
        <v>46</v>
      </c>
      <c r="C249" s="2">
        <v>41183</v>
      </c>
      <c r="D249" s="1" t="s">
        <v>32</v>
      </c>
      <c r="E249" s="1" t="s">
        <v>23</v>
      </c>
      <c r="F249" s="1">
        <v>14</v>
      </c>
      <c r="G249" s="1" t="s">
        <v>33</v>
      </c>
      <c r="H249" s="1" t="s">
        <v>34</v>
      </c>
      <c r="I249" s="1" t="s">
        <v>35</v>
      </c>
      <c r="J249" s="19">
        <v>30</v>
      </c>
      <c r="K249" s="1">
        <v>113</v>
      </c>
      <c r="L249" s="1" t="s">
        <v>48</v>
      </c>
      <c r="M249" s="15" t="s">
        <v>88</v>
      </c>
      <c r="N249" s="1">
        <v>20</v>
      </c>
      <c r="O249" s="1">
        <v>40</v>
      </c>
      <c r="P249" s="1">
        <v>60</v>
      </c>
      <c r="Q249" s="1">
        <v>37</v>
      </c>
      <c r="R249" s="1">
        <f>SUM(Table1[[#This Row],[Cogs]],Table1[[#This Row],[Marketing]],Table1[[#This Row],[Other Expenses]])</f>
        <v>97</v>
      </c>
      <c r="S249" s="3">
        <f>Table1[[#This Row],[Sales]]-Table1[[#This Row],[Target Sales]]</f>
        <v>53</v>
      </c>
      <c r="T249" s="3">
        <f>Table1[[#This Row],[Profit]]-Table1[[#This Row],[Target Profit]]</f>
        <v>-10</v>
      </c>
      <c r="U249" s="3">
        <f>Table1[[#This Row],[Cogs]]-Table1[[#This Row],[Target COGS]]</f>
        <v>26</v>
      </c>
      <c r="V249" s="8">
        <f>YEAR(Table1[[#This Row],[Date]])</f>
        <v>2012</v>
      </c>
      <c r="W249" s="8">
        <f>DAY(Table1[[#This Row],[Date]])</f>
        <v>1</v>
      </c>
      <c r="X249" s="8">
        <f>MONTH(Table1[[#This Row],[Date]])</f>
        <v>10</v>
      </c>
      <c r="Y249" s="9">
        <f>(Table1[[#This Row],[Profit]]/Table1[[#This Row],[Sales]])</f>
        <v>0.26548672566371684</v>
      </c>
    </row>
    <row r="250" spans="1:25" ht="14.25" customHeight="1" x14ac:dyDescent="0.3">
      <c r="A250" s="1">
        <v>515</v>
      </c>
      <c r="B250" s="1">
        <v>31</v>
      </c>
      <c r="C250" s="2">
        <v>41183</v>
      </c>
      <c r="D250" s="1" t="s">
        <v>32</v>
      </c>
      <c r="E250" s="1" t="s">
        <v>17</v>
      </c>
      <c r="F250" s="1">
        <v>9</v>
      </c>
      <c r="G250" s="1" t="s">
        <v>33</v>
      </c>
      <c r="H250" s="1" t="s">
        <v>38</v>
      </c>
      <c r="I250" s="1" t="s">
        <v>45</v>
      </c>
      <c r="J250" s="19">
        <v>7</v>
      </c>
      <c r="K250" s="1">
        <v>68</v>
      </c>
      <c r="L250" s="1" t="s">
        <v>36</v>
      </c>
      <c r="M250" s="15" t="s">
        <v>88</v>
      </c>
      <c r="N250" s="1">
        <v>20</v>
      </c>
      <c r="O250" s="1">
        <v>30</v>
      </c>
      <c r="P250" s="1">
        <v>60</v>
      </c>
      <c r="Q250" s="1">
        <v>30</v>
      </c>
      <c r="R250" s="1">
        <f>SUM(Table1[[#This Row],[Cogs]],Table1[[#This Row],[Marketing]],Table1[[#This Row],[Other Expenses]])</f>
        <v>70</v>
      </c>
      <c r="S250" s="3">
        <f>Table1[[#This Row],[Sales]]-Table1[[#This Row],[Target Sales]]</f>
        <v>8</v>
      </c>
      <c r="T250" s="3">
        <f>Table1[[#This Row],[Profit]]-Table1[[#This Row],[Target Profit]]</f>
        <v>-23</v>
      </c>
      <c r="U250" s="3">
        <f>Table1[[#This Row],[Cogs]]-Table1[[#This Row],[Target COGS]]</f>
        <v>11</v>
      </c>
      <c r="V250" s="8">
        <f>YEAR(Table1[[#This Row],[Date]])</f>
        <v>2012</v>
      </c>
      <c r="W250" s="8">
        <f>DAY(Table1[[#This Row],[Date]])</f>
        <v>1</v>
      </c>
      <c r="X250" s="8">
        <f>MONTH(Table1[[#This Row],[Date]])</f>
        <v>10</v>
      </c>
      <c r="Y250" s="9">
        <f>(Table1[[#This Row],[Profit]]/Table1[[#This Row],[Sales]])</f>
        <v>0.10294117647058823</v>
      </c>
    </row>
    <row r="251" spans="1:25" ht="14.25" customHeight="1" x14ac:dyDescent="0.3">
      <c r="A251" s="1">
        <v>505</v>
      </c>
      <c r="B251" s="1">
        <v>45</v>
      </c>
      <c r="C251" s="2">
        <v>41183</v>
      </c>
      <c r="D251" s="1" t="s">
        <v>32</v>
      </c>
      <c r="E251" s="1" t="s">
        <v>23</v>
      </c>
      <c r="F251" s="1">
        <v>41</v>
      </c>
      <c r="G251" s="1" t="s">
        <v>33</v>
      </c>
      <c r="H251" s="1" t="s">
        <v>34</v>
      </c>
      <c r="I251" s="1" t="s">
        <v>46</v>
      </c>
      <c r="J251" s="19">
        <v>-6</v>
      </c>
      <c r="K251" s="1">
        <v>109</v>
      </c>
      <c r="L251" s="1" t="s">
        <v>57</v>
      </c>
      <c r="M251" s="15" t="s">
        <v>88</v>
      </c>
      <c r="N251" s="1">
        <v>20</v>
      </c>
      <c r="O251" s="1">
        <v>10</v>
      </c>
      <c r="P251" s="1">
        <v>60</v>
      </c>
      <c r="Q251" s="1">
        <v>70</v>
      </c>
      <c r="R251" s="1">
        <f>SUM(Table1[[#This Row],[Cogs]],Table1[[#This Row],[Marketing]],Table1[[#This Row],[Other Expenses]])</f>
        <v>156</v>
      </c>
      <c r="S251" s="3">
        <f>Table1[[#This Row],[Sales]]-Table1[[#This Row],[Target Sales]]</f>
        <v>49</v>
      </c>
      <c r="T251" s="3">
        <f>Table1[[#This Row],[Profit]]-Table1[[#This Row],[Target Profit]]</f>
        <v>-16</v>
      </c>
      <c r="U251" s="3">
        <f>Table1[[#This Row],[Cogs]]-Table1[[#This Row],[Target COGS]]</f>
        <v>25</v>
      </c>
      <c r="V251" s="8">
        <f>YEAR(Table1[[#This Row],[Date]])</f>
        <v>2012</v>
      </c>
      <c r="W251" s="8">
        <f>DAY(Table1[[#This Row],[Date]])</f>
        <v>1</v>
      </c>
      <c r="X251" s="8">
        <f>MONTH(Table1[[#This Row],[Date]])</f>
        <v>10</v>
      </c>
      <c r="Y251" s="9">
        <f>(Table1[[#This Row],[Profit]]/Table1[[#This Row],[Sales]])</f>
        <v>-5.5045871559633031E-2</v>
      </c>
    </row>
    <row r="252" spans="1:25" ht="14.25" customHeight="1" x14ac:dyDescent="0.3">
      <c r="A252" s="1">
        <v>801</v>
      </c>
      <c r="B252" s="1">
        <v>32</v>
      </c>
      <c r="C252" s="2">
        <v>41183</v>
      </c>
      <c r="D252" s="1" t="s">
        <v>32</v>
      </c>
      <c r="E252" s="1" t="s">
        <v>29</v>
      </c>
      <c r="F252" s="1">
        <v>8</v>
      </c>
      <c r="G252" s="1" t="s">
        <v>33</v>
      </c>
      <c r="H252" s="1" t="s">
        <v>34</v>
      </c>
      <c r="I252" s="1" t="s">
        <v>47</v>
      </c>
      <c r="J252" s="19">
        <v>28</v>
      </c>
      <c r="K252" s="1">
        <v>79</v>
      </c>
      <c r="L252" s="1" t="s">
        <v>42</v>
      </c>
      <c r="M252" s="15" t="s">
        <v>88</v>
      </c>
      <c r="N252" s="1">
        <v>20</v>
      </c>
      <c r="O252" s="1">
        <v>40</v>
      </c>
      <c r="P252" s="1">
        <v>60</v>
      </c>
      <c r="Q252" s="1">
        <v>19</v>
      </c>
      <c r="R252" s="1">
        <f>SUM(Table1[[#This Row],[Cogs]],Table1[[#This Row],[Marketing]],Table1[[#This Row],[Other Expenses]])</f>
        <v>59</v>
      </c>
      <c r="S252" s="3">
        <f>Table1[[#This Row],[Sales]]-Table1[[#This Row],[Target Sales]]</f>
        <v>19</v>
      </c>
      <c r="T252" s="3">
        <f>Table1[[#This Row],[Profit]]-Table1[[#This Row],[Target Profit]]</f>
        <v>-12</v>
      </c>
      <c r="U252" s="3">
        <f>Table1[[#This Row],[Cogs]]-Table1[[#This Row],[Target COGS]]</f>
        <v>12</v>
      </c>
      <c r="V252" s="8">
        <f>YEAR(Table1[[#This Row],[Date]])</f>
        <v>2012</v>
      </c>
      <c r="W252" s="8">
        <f>DAY(Table1[[#This Row],[Date]])</f>
        <v>1</v>
      </c>
      <c r="X252" s="8">
        <f>MONTH(Table1[[#This Row],[Date]])</f>
        <v>10</v>
      </c>
      <c r="Y252" s="9">
        <f>(Table1[[#This Row],[Profit]]/Table1[[#This Row],[Sales]])</f>
        <v>0.35443037974683544</v>
      </c>
    </row>
    <row r="253" spans="1:25" ht="14.25" customHeight="1" x14ac:dyDescent="0.3">
      <c r="A253" s="1">
        <v>505</v>
      </c>
      <c r="B253" s="1">
        <v>31</v>
      </c>
      <c r="C253" s="2">
        <v>41183</v>
      </c>
      <c r="D253" s="1" t="s">
        <v>32</v>
      </c>
      <c r="E253" s="1" t="s">
        <v>23</v>
      </c>
      <c r="F253" s="1">
        <v>9</v>
      </c>
      <c r="G253" s="1" t="s">
        <v>18</v>
      </c>
      <c r="H253" s="1" t="s">
        <v>19</v>
      </c>
      <c r="I253" s="1" t="s">
        <v>20</v>
      </c>
      <c r="J253" s="19">
        <v>6</v>
      </c>
      <c r="K253" s="1">
        <v>68</v>
      </c>
      <c r="L253" s="1" t="s">
        <v>57</v>
      </c>
      <c r="M253" s="15" t="s">
        <v>88</v>
      </c>
      <c r="N253" s="1">
        <v>10</v>
      </c>
      <c r="O253" s="1">
        <v>30</v>
      </c>
      <c r="P253" s="1">
        <v>50</v>
      </c>
      <c r="Q253" s="1">
        <v>31</v>
      </c>
      <c r="R253" s="1">
        <f>SUM(Table1[[#This Row],[Cogs]],Table1[[#This Row],[Marketing]],Table1[[#This Row],[Other Expenses]])</f>
        <v>71</v>
      </c>
      <c r="S253" s="3">
        <f>Table1[[#This Row],[Sales]]-Table1[[#This Row],[Target Sales]]</f>
        <v>18</v>
      </c>
      <c r="T253" s="3">
        <f>Table1[[#This Row],[Profit]]-Table1[[#This Row],[Target Profit]]</f>
        <v>-24</v>
      </c>
      <c r="U253" s="3">
        <f>Table1[[#This Row],[Cogs]]-Table1[[#This Row],[Target COGS]]</f>
        <v>21</v>
      </c>
      <c r="V253" s="8">
        <f>YEAR(Table1[[#This Row],[Date]])</f>
        <v>2012</v>
      </c>
      <c r="W253" s="8">
        <f>DAY(Table1[[#This Row],[Date]])</f>
        <v>1</v>
      </c>
      <c r="X253" s="8">
        <f>MONTH(Table1[[#This Row],[Date]])</f>
        <v>10</v>
      </c>
      <c r="Y253" s="9">
        <f>(Table1[[#This Row],[Profit]]/Table1[[#This Row],[Sales]])</f>
        <v>8.8235294117647065E-2</v>
      </c>
    </row>
    <row r="254" spans="1:25" ht="14.25" customHeight="1" x14ac:dyDescent="0.3">
      <c r="A254" s="1">
        <v>636</v>
      </c>
      <c r="B254" s="1">
        <v>39</v>
      </c>
      <c r="C254" s="2">
        <v>41183</v>
      </c>
      <c r="D254" s="1" t="s">
        <v>32</v>
      </c>
      <c r="E254" s="1" t="s">
        <v>17</v>
      </c>
      <c r="F254" s="1">
        <v>12</v>
      </c>
      <c r="G254" s="1" t="s">
        <v>18</v>
      </c>
      <c r="H254" s="1" t="s">
        <v>26</v>
      </c>
      <c r="I254" s="1" t="s">
        <v>27</v>
      </c>
      <c r="J254" s="19">
        <v>13</v>
      </c>
      <c r="K254" s="1">
        <v>92</v>
      </c>
      <c r="L254" s="1" t="s">
        <v>51</v>
      </c>
      <c r="M254" s="15" t="s">
        <v>88</v>
      </c>
      <c r="N254" s="1">
        <v>20</v>
      </c>
      <c r="O254" s="1">
        <v>30</v>
      </c>
      <c r="P254" s="1">
        <v>60</v>
      </c>
      <c r="Q254" s="1">
        <v>40</v>
      </c>
      <c r="R254" s="1">
        <f>SUM(Table1[[#This Row],[Cogs]],Table1[[#This Row],[Marketing]],Table1[[#This Row],[Other Expenses]])</f>
        <v>91</v>
      </c>
      <c r="S254" s="3">
        <f>Table1[[#This Row],[Sales]]-Table1[[#This Row],[Target Sales]]</f>
        <v>32</v>
      </c>
      <c r="T254" s="3">
        <f>Table1[[#This Row],[Profit]]-Table1[[#This Row],[Target Profit]]</f>
        <v>-17</v>
      </c>
      <c r="U254" s="3">
        <f>Table1[[#This Row],[Cogs]]-Table1[[#This Row],[Target COGS]]</f>
        <v>19</v>
      </c>
      <c r="V254" s="8">
        <f>YEAR(Table1[[#This Row],[Date]])</f>
        <v>2012</v>
      </c>
      <c r="W254" s="8">
        <f>DAY(Table1[[#This Row],[Date]])</f>
        <v>1</v>
      </c>
      <c r="X254" s="8">
        <f>MONTH(Table1[[#This Row],[Date]])</f>
        <v>10</v>
      </c>
      <c r="Y254" s="9">
        <f>(Table1[[#This Row],[Profit]]/Table1[[#This Row],[Sales]])</f>
        <v>0.14130434782608695</v>
      </c>
    </row>
    <row r="255" spans="1:25" ht="14.25" customHeight="1" x14ac:dyDescent="0.3">
      <c r="A255" s="1">
        <v>959</v>
      </c>
      <c r="B255" s="1">
        <v>24</v>
      </c>
      <c r="C255" s="2">
        <v>41183</v>
      </c>
      <c r="D255" s="1" t="s">
        <v>32</v>
      </c>
      <c r="E255" s="1" t="s">
        <v>25</v>
      </c>
      <c r="F255" s="1">
        <v>6</v>
      </c>
      <c r="G255" s="1" t="s">
        <v>18</v>
      </c>
      <c r="H255" s="1" t="s">
        <v>26</v>
      </c>
      <c r="I255" s="1" t="s">
        <v>30</v>
      </c>
      <c r="J255" s="19">
        <v>18</v>
      </c>
      <c r="K255" s="1">
        <v>60</v>
      </c>
      <c r="L255" s="1" t="s">
        <v>37</v>
      </c>
      <c r="M255" s="15" t="s">
        <v>88</v>
      </c>
      <c r="N255" s="1">
        <v>20</v>
      </c>
      <c r="O255" s="1">
        <v>40</v>
      </c>
      <c r="P255" s="1">
        <v>60</v>
      </c>
      <c r="Q255" s="1">
        <v>18</v>
      </c>
      <c r="R255" s="1">
        <f>SUM(Table1[[#This Row],[Cogs]],Table1[[#This Row],[Marketing]],Table1[[#This Row],[Other Expenses]])</f>
        <v>48</v>
      </c>
      <c r="S255" s="3">
        <f>Table1[[#This Row],[Sales]]-Table1[[#This Row],[Target Sales]]</f>
        <v>0</v>
      </c>
      <c r="T255" s="3">
        <f>Table1[[#This Row],[Profit]]-Table1[[#This Row],[Target Profit]]</f>
        <v>-22</v>
      </c>
      <c r="U255" s="3">
        <f>Table1[[#This Row],[Cogs]]-Table1[[#This Row],[Target COGS]]</f>
        <v>4</v>
      </c>
      <c r="V255" s="8">
        <f>YEAR(Table1[[#This Row],[Date]])</f>
        <v>2012</v>
      </c>
      <c r="W255" s="8">
        <f>DAY(Table1[[#This Row],[Date]])</f>
        <v>1</v>
      </c>
      <c r="X255" s="8">
        <f>MONTH(Table1[[#This Row],[Date]])</f>
        <v>10</v>
      </c>
      <c r="Y255" s="9">
        <f>(Table1[[#This Row],[Profit]]/Table1[[#This Row],[Sales]])</f>
        <v>0.3</v>
      </c>
    </row>
    <row r="256" spans="1:25" ht="14.25" customHeight="1" x14ac:dyDescent="0.3">
      <c r="A256" s="1">
        <v>603</v>
      </c>
      <c r="B256" s="1">
        <v>0</v>
      </c>
      <c r="C256" s="2">
        <v>41183</v>
      </c>
      <c r="D256" s="1" t="s">
        <v>32</v>
      </c>
      <c r="E256" s="1" t="s">
        <v>25</v>
      </c>
      <c r="F256" s="1">
        <v>0</v>
      </c>
      <c r="G256" s="1" t="s">
        <v>18</v>
      </c>
      <c r="H256" s="1" t="s">
        <v>26</v>
      </c>
      <c r="I256" s="1" t="s">
        <v>30</v>
      </c>
      <c r="J256" s="19">
        <v>32</v>
      </c>
      <c r="K256" s="1">
        <v>43</v>
      </c>
      <c r="L256" s="1" t="s">
        <v>44</v>
      </c>
      <c r="M256" s="15" t="s">
        <v>88</v>
      </c>
      <c r="N256" s="1">
        <v>0</v>
      </c>
      <c r="O256" s="1">
        <v>40</v>
      </c>
      <c r="P256" s="1">
        <v>40</v>
      </c>
      <c r="Q256" s="1">
        <v>11</v>
      </c>
      <c r="R256" s="1">
        <f>SUM(Table1[[#This Row],[Cogs]],Table1[[#This Row],[Marketing]],Table1[[#This Row],[Other Expenses]])</f>
        <v>11</v>
      </c>
      <c r="S256" s="3">
        <f>Table1[[#This Row],[Sales]]-Table1[[#This Row],[Target Sales]]</f>
        <v>3</v>
      </c>
      <c r="T256" s="3">
        <f>Table1[[#This Row],[Profit]]-Table1[[#This Row],[Target Profit]]</f>
        <v>-8</v>
      </c>
      <c r="U256" s="3">
        <f>Table1[[#This Row],[Cogs]]-Table1[[#This Row],[Target COGS]]</f>
        <v>0</v>
      </c>
      <c r="V256" s="8">
        <f>YEAR(Table1[[#This Row],[Date]])</f>
        <v>2012</v>
      </c>
      <c r="W256" s="8">
        <f>DAY(Table1[[#This Row],[Date]])</f>
        <v>1</v>
      </c>
      <c r="X256" s="8">
        <f>MONTH(Table1[[#This Row],[Date]])</f>
        <v>10</v>
      </c>
      <c r="Y256" s="9">
        <f>(Table1[[#This Row],[Profit]]/Table1[[#This Row],[Sales]])</f>
        <v>0.7441860465116279</v>
      </c>
    </row>
    <row r="257" spans="1:25" ht="14.25" customHeight="1" x14ac:dyDescent="0.3">
      <c r="A257" s="1">
        <v>801</v>
      </c>
      <c r="B257" s="1">
        <v>45</v>
      </c>
      <c r="C257" s="2">
        <v>41183</v>
      </c>
      <c r="D257" s="1" t="s">
        <v>32</v>
      </c>
      <c r="E257" s="1" t="s">
        <v>29</v>
      </c>
      <c r="F257" s="1">
        <v>41</v>
      </c>
      <c r="G257" s="1" t="s">
        <v>18</v>
      </c>
      <c r="H257" s="1" t="s">
        <v>26</v>
      </c>
      <c r="I257" s="1" t="s">
        <v>27</v>
      </c>
      <c r="J257" s="19">
        <v>-6</v>
      </c>
      <c r="K257" s="1">
        <v>109</v>
      </c>
      <c r="L257" s="1" t="s">
        <v>42</v>
      </c>
      <c r="M257" s="15" t="s">
        <v>88</v>
      </c>
      <c r="N257" s="1">
        <v>10</v>
      </c>
      <c r="O257" s="1">
        <v>20</v>
      </c>
      <c r="P257" s="1">
        <v>50</v>
      </c>
      <c r="Q257" s="1">
        <v>70</v>
      </c>
      <c r="R257" s="1">
        <f>SUM(Table1[[#This Row],[Cogs]],Table1[[#This Row],[Marketing]],Table1[[#This Row],[Other Expenses]])</f>
        <v>156</v>
      </c>
      <c r="S257" s="3">
        <f>Table1[[#This Row],[Sales]]-Table1[[#This Row],[Target Sales]]</f>
        <v>59</v>
      </c>
      <c r="T257" s="3">
        <f>Table1[[#This Row],[Profit]]-Table1[[#This Row],[Target Profit]]</f>
        <v>-26</v>
      </c>
      <c r="U257" s="3">
        <f>Table1[[#This Row],[Cogs]]-Table1[[#This Row],[Target COGS]]</f>
        <v>35</v>
      </c>
      <c r="V257" s="8">
        <f>YEAR(Table1[[#This Row],[Date]])</f>
        <v>2012</v>
      </c>
      <c r="W257" s="8">
        <f>DAY(Table1[[#This Row],[Date]])</f>
        <v>1</v>
      </c>
      <c r="X257" s="8">
        <f>MONTH(Table1[[#This Row],[Date]])</f>
        <v>10</v>
      </c>
      <c r="Y257" s="9">
        <f>(Table1[[#This Row],[Profit]]/Table1[[#This Row],[Sales]])</f>
        <v>-5.5045871559633031E-2</v>
      </c>
    </row>
    <row r="258" spans="1:25" ht="14.25" customHeight="1" x14ac:dyDescent="0.3">
      <c r="A258" s="1">
        <v>206</v>
      </c>
      <c r="B258" s="1">
        <v>60</v>
      </c>
      <c r="C258" s="2">
        <v>41183</v>
      </c>
      <c r="D258" s="1" t="s">
        <v>32</v>
      </c>
      <c r="E258" s="1" t="s">
        <v>29</v>
      </c>
      <c r="F258" s="1">
        <v>54</v>
      </c>
      <c r="G258" s="1" t="s">
        <v>18</v>
      </c>
      <c r="H258" s="1" t="s">
        <v>26</v>
      </c>
      <c r="I258" s="1" t="s">
        <v>30</v>
      </c>
      <c r="J258" s="19">
        <v>0</v>
      </c>
      <c r="K258" s="1">
        <v>144</v>
      </c>
      <c r="L258" s="1" t="s">
        <v>53</v>
      </c>
      <c r="M258" s="15" t="s">
        <v>88</v>
      </c>
      <c r="N258" s="1">
        <v>20</v>
      </c>
      <c r="O258" s="1">
        <v>10</v>
      </c>
      <c r="P258" s="1">
        <v>60</v>
      </c>
      <c r="Q258" s="1">
        <v>84</v>
      </c>
      <c r="R258" s="1">
        <f>SUM(Table1[[#This Row],[Cogs]],Table1[[#This Row],[Marketing]],Table1[[#This Row],[Other Expenses]])</f>
        <v>198</v>
      </c>
      <c r="S258" s="3">
        <f>Table1[[#This Row],[Sales]]-Table1[[#This Row],[Target Sales]]</f>
        <v>84</v>
      </c>
      <c r="T258" s="3">
        <f>Table1[[#This Row],[Profit]]-Table1[[#This Row],[Target Profit]]</f>
        <v>-10</v>
      </c>
      <c r="U258" s="3">
        <f>Table1[[#This Row],[Cogs]]-Table1[[#This Row],[Target COGS]]</f>
        <v>40</v>
      </c>
      <c r="V258" s="8">
        <f>YEAR(Table1[[#This Row],[Date]])</f>
        <v>2012</v>
      </c>
      <c r="W258" s="8">
        <f>DAY(Table1[[#This Row],[Date]])</f>
        <v>1</v>
      </c>
      <c r="X258" s="8">
        <f>MONTH(Table1[[#This Row],[Date]])</f>
        <v>10</v>
      </c>
      <c r="Y258" s="9">
        <f>(Table1[[#This Row],[Profit]]/Table1[[#This Row],[Sales]])</f>
        <v>0</v>
      </c>
    </row>
    <row r="259" spans="1:25" ht="14.25" customHeight="1" x14ac:dyDescent="0.3">
      <c r="A259" s="1">
        <v>937</v>
      </c>
      <c r="B259" s="1">
        <v>32</v>
      </c>
      <c r="C259" s="2">
        <v>41214</v>
      </c>
      <c r="D259" s="1" t="s">
        <v>16</v>
      </c>
      <c r="E259" s="1" t="s">
        <v>17</v>
      </c>
      <c r="F259" s="1">
        <v>8</v>
      </c>
      <c r="G259" s="1" t="s">
        <v>18</v>
      </c>
      <c r="H259" s="1" t="s">
        <v>19</v>
      </c>
      <c r="I259" s="1" t="s">
        <v>50</v>
      </c>
      <c r="J259" s="19">
        <v>29</v>
      </c>
      <c r="K259" s="1">
        <v>80</v>
      </c>
      <c r="L259" s="1" t="s">
        <v>58</v>
      </c>
      <c r="M259" s="15" t="s">
        <v>88</v>
      </c>
      <c r="N259" s="1">
        <v>30</v>
      </c>
      <c r="O259" s="1">
        <v>30</v>
      </c>
      <c r="P259" s="1">
        <v>70</v>
      </c>
      <c r="Q259" s="1">
        <v>19</v>
      </c>
      <c r="R259" s="1">
        <f>SUM(Table1[[#This Row],[Cogs]],Table1[[#This Row],[Marketing]],Table1[[#This Row],[Other Expenses]])</f>
        <v>59</v>
      </c>
      <c r="S259" s="3">
        <f>Table1[[#This Row],[Sales]]-Table1[[#This Row],[Target Sales]]</f>
        <v>10</v>
      </c>
      <c r="T259" s="3">
        <f>Table1[[#This Row],[Profit]]-Table1[[#This Row],[Target Profit]]</f>
        <v>-1</v>
      </c>
      <c r="U259" s="3">
        <f>Table1[[#This Row],[Cogs]]-Table1[[#This Row],[Target COGS]]</f>
        <v>2</v>
      </c>
      <c r="V259" s="8">
        <f>YEAR(Table1[[#This Row],[Date]])</f>
        <v>2012</v>
      </c>
      <c r="W259" s="8">
        <f>DAY(Table1[[#This Row],[Date]])</f>
        <v>1</v>
      </c>
      <c r="X259" s="8">
        <f>MONTH(Table1[[#This Row],[Date]])</f>
        <v>11</v>
      </c>
      <c r="Y259" s="9">
        <f>(Table1[[#This Row],[Profit]]/Table1[[#This Row],[Sales]])</f>
        <v>0.36249999999999999</v>
      </c>
    </row>
    <row r="260" spans="1:25" ht="14.25" customHeight="1" x14ac:dyDescent="0.3">
      <c r="A260" s="1">
        <v>407</v>
      </c>
      <c r="B260" s="1">
        <v>54</v>
      </c>
      <c r="C260" s="2">
        <v>41214</v>
      </c>
      <c r="D260" s="1" t="s">
        <v>16</v>
      </c>
      <c r="E260" s="1" t="s">
        <v>25</v>
      </c>
      <c r="F260" s="1">
        <v>20</v>
      </c>
      <c r="G260" s="1" t="s">
        <v>18</v>
      </c>
      <c r="H260" s="1" t="s">
        <v>19</v>
      </c>
      <c r="I260" s="1" t="s">
        <v>20</v>
      </c>
      <c r="J260" s="19">
        <v>13</v>
      </c>
      <c r="K260" s="1">
        <v>121</v>
      </c>
      <c r="L260" s="1" t="s">
        <v>28</v>
      </c>
      <c r="M260" s="15" t="s">
        <v>88</v>
      </c>
      <c r="N260" s="1">
        <v>40</v>
      </c>
      <c r="O260" s="1">
        <v>10</v>
      </c>
      <c r="P260" s="1">
        <v>80</v>
      </c>
      <c r="Q260" s="1">
        <v>54</v>
      </c>
      <c r="R260" s="1">
        <f>SUM(Table1[[#This Row],[Cogs]],Table1[[#This Row],[Marketing]],Table1[[#This Row],[Other Expenses]])</f>
        <v>128</v>
      </c>
      <c r="S260" s="3">
        <f>Table1[[#This Row],[Sales]]-Table1[[#This Row],[Target Sales]]</f>
        <v>41</v>
      </c>
      <c r="T260" s="3">
        <f>Table1[[#This Row],[Profit]]-Table1[[#This Row],[Target Profit]]</f>
        <v>3</v>
      </c>
      <c r="U260" s="3">
        <f>Table1[[#This Row],[Cogs]]-Table1[[#This Row],[Target COGS]]</f>
        <v>14</v>
      </c>
      <c r="V260" s="8">
        <f>YEAR(Table1[[#This Row],[Date]])</f>
        <v>2012</v>
      </c>
      <c r="W260" s="8">
        <f>DAY(Table1[[#This Row],[Date]])</f>
        <v>1</v>
      </c>
      <c r="X260" s="8">
        <f>MONTH(Table1[[#This Row],[Date]])</f>
        <v>11</v>
      </c>
      <c r="Y260" s="9">
        <f>(Table1[[#This Row],[Profit]]/Table1[[#This Row],[Sales]])</f>
        <v>0.10743801652892562</v>
      </c>
    </row>
    <row r="261" spans="1:25" ht="14.25" customHeight="1" x14ac:dyDescent="0.3">
      <c r="A261" s="1">
        <v>715</v>
      </c>
      <c r="B261" s="1">
        <v>22</v>
      </c>
      <c r="C261" s="2">
        <v>41214</v>
      </c>
      <c r="D261" s="1" t="s">
        <v>32</v>
      </c>
      <c r="E261" s="1" t="s">
        <v>17</v>
      </c>
      <c r="F261" s="1">
        <v>7</v>
      </c>
      <c r="G261" s="1" t="s">
        <v>33</v>
      </c>
      <c r="H261" s="1" t="s">
        <v>34</v>
      </c>
      <c r="I261" s="1" t="s">
        <v>35</v>
      </c>
      <c r="J261" s="19">
        <v>11</v>
      </c>
      <c r="K261" s="1">
        <v>52</v>
      </c>
      <c r="L261" s="1" t="s">
        <v>52</v>
      </c>
      <c r="M261" s="15" t="s">
        <v>88</v>
      </c>
      <c r="N261" s="1">
        <v>20</v>
      </c>
      <c r="O261" s="1">
        <v>30</v>
      </c>
      <c r="P261" s="1">
        <v>60</v>
      </c>
      <c r="Q261" s="1">
        <v>19</v>
      </c>
      <c r="R261" s="1">
        <f>SUM(Table1[[#This Row],[Cogs]],Table1[[#This Row],[Marketing]],Table1[[#This Row],[Other Expenses]])</f>
        <v>48</v>
      </c>
      <c r="S261" s="3">
        <f>Table1[[#This Row],[Sales]]-Table1[[#This Row],[Target Sales]]</f>
        <v>-8</v>
      </c>
      <c r="T261" s="3">
        <f>Table1[[#This Row],[Profit]]-Table1[[#This Row],[Target Profit]]</f>
        <v>-19</v>
      </c>
      <c r="U261" s="3">
        <f>Table1[[#This Row],[Cogs]]-Table1[[#This Row],[Target COGS]]</f>
        <v>2</v>
      </c>
      <c r="V261" s="8">
        <f>YEAR(Table1[[#This Row],[Date]])</f>
        <v>2012</v>
      </c>
      <c r="W261" s="8">
        <f>DAY(Table1[[#This Row],[Date]])</f>
        <v>1</v>
      </c>
      <c r="X261" s="8">
        <f>MONTH(Table1[[#This Row],[Date]])</f>
        <v>11</v>
      </c>
      <c r="Y261" s="9">
        <f>(Table1[[#This Row],[Profit]]/Table1[[#This Row],[Sales]])</f>
        <v>0.21153846153846154</v>
      </c>
    </row>
    <row r="262" spans="1:25" ht="14.25" customHeight="1" x14ac:dyDescent="0.3">
      <c r="A262" s="1">
        <v>505</v>
      </c>
      <c r="B262" s="1">
        <v>35</v>
      </c>
      <c r="C262" s="2">
        <v>41214</v>
      </c>
      <c r="D262" s="1" t="s">
        <v>32</v>
      </c>
      <c r="E262" s="1" t="s">
        <v>23</v>
      </c>
      <c r="F262" s="1">
        <v>11</v>
      </c>
      <c r="G262" s="1" t="s">
        <v>33</v>
      </c>
      <c r="H262" s="1" t="s">
        <v>34</v>
      </c>
      <c r="I262" s="1" t="s">
        <v>35</v>
      </c>
      <c r="J262" s="19">
        <v>8</v>
      </c>
      <c r="K262" s="1">
        <v>82</v>
      </c>
      <c r="L262" s="1" t="s">
        <v>57</v>
      </c>
      <c r="M262" s="15" t="s">
        <v>88</v>
      </c>
      <c r="N262" s="1">
        <v>20</v>
      </c>
      <c r="O262" s="1">
        <v>20</v>
      </c>
      <c r="P262" s="1">
        <v>60</v>
      </c>
      <c r="Q262" s="1">
        <v>39</v>
      </c>
      <c r="R262" s="1">
        <f>SUM(Table1[[#This Row],[Cogs]],Table1[[#This Row],[Marketing]],Table1[[#This Row],[Other Expenses]])</f>
        <v>85</v>
      </c>
      <c r="S262" s="3">
        <f>Table1[[#This Row],[Sales]]-Table1[[#This Row],[Target Sales]]</f>
        <v>22</v>
      </c>
      <c r="T262" s="3">
        <f>Table1[[#This Row],[Profit]]-Table1[[#This Row],[Target Profit]]</f>
        <v>-12</v>
      </c>
      <c r="U262" s="3">
        <f>Table1[[#This Row],[Cogs]]-Table1[[#This Row],[Target COGS]]</f>
        <v>15</v>
      </c>
      <c r="V262" s="8">
        <f>YEAR(Table1[[#This Row],[Date]])</f>
        <v>2012</v>
      </c>
      <c r="W262" s="8">
        <f>DAY(Table1[[#This Row],[Date]])</f>
        <v>1</v>
      </c>
      <c r="X262" s="8">
        <f>MONTH(Table1[[#This Row],[Date]])</f>
        <v>11</v>
      </c>
      <c r="Y262" s="9">
        <f>(Table1[[#This Row],[Profit]]/Table1[[#This Row],[Sales]])</f>
        <v>9.7560975609756101E-2</v>
      </c>
    </row>
    <row r="263" spans="1:25" ht="14.25" customHeight="1" x14ac:dyDescent="0.3">
      <c r="A263" s="1">
        <v>775</v>
      </c>
      <c r="B263" s="1">
        <v>29</v>
      </c>
      <c r="C263" s="2">
        <v>41214</v>
      </c>
      <c r="D263" s="1" t="s">
        <v>32</v>
      </c>
      <c r="E263" s="1" t="s">
        <v>29</v>
      </c>
      <c r="F263" s="1">
        <v>8</v>
      </c>
      <c r="G263" s="1" t="s">
        <v>33</v>
      </c>
      <c r="H263" s="1" t="s">
        <v>38</v>
      </c>
      <c r="I263" s="1" t="s">
        <v>39</v>
      </c>
      <c r="J263" s="19">
        <v>5</v>
      </c>
      <c r="K263" s="1">
        <v>64</v>
      </c>
      <c r="L263" s="1" t="s">
        <v>41</v>
      </c>
      <c r="M263" s="15" t="s">
        <v>88</v>
      </c>
      <c r="N263" s="1">
        <v>30</v>
      </c>
      <c r="O263" s="1">
        <v>20</v>
      </c>
      <c r="P263" s="1">
        <v>70</v>
      </c>
      <c r="Q263" s="1">
        <v>30</v>
      </c>
      <c r="R263" s="1">
        <f>SUM(Table1[[#This Row],[Cogs]],Table1[[#This Row],[Marketing]],Table1[[#This Row],[Other Expenses]])</f>
        <v>67</v>
      </c>
      <c r="S263" s="3">
        <f>Table1[[#This Row],[Sales]]-Table1[[#This Row],[Target Sales]]</f>
        <v>-6</v>
      </c>
      <c r="T263" s="3">
        <f>Table1[[#This Row],[Profit]]-Table1[[#This Row],[Target Profit]]</f>
        <v>-15</v>
      </c>
      <c r="U263" s="3">
        <f>Table1[[#This Row],[Cogs]]-Table1[[#This Row],[Target COGS]]</f>
        <v>-1</v>
      </c>
      <c r="V263" s="8">
        <f>YEAR(Table1[[#This Row],[Date]])</f>
        <v>2012</v>
      </c>
      <c r="W263" s="8">
        <f>DAY(Table1[[#This Row],[Date]])</f>
        <v>1</v>
      </c>
      <c r="X263" s="8">
        <f>MONTH(Table1[[#This Row],[Date]])</f>
        <v>11</v>
      </c>
      <c r="Y263" s="9">
        <f>(Table1[[#This Row],[Profit]]/Table1[[#This Row],[Sales]])</f>
        <v>7.8125E-2</v>
      </c>
    </row>
    <row r="264" spans="1:25" ht="14.25" customHeight="1" x14ac:dyDescent="0.3">
      <c r="A264" s="1">
        <v>563</v>
      </c>
      <c r="B264" s="1">
        <v>29</v>
      </c>
      <c r="C264" s="2">
        <v>41214</v>
      </c>
      <c r="D264" s="1" t="s">
        <v>32</v>
      </c>
      <c r="E264" s="1" t="s">
        <v>17</v>
      </c>
      <c r="F264" s="1">
        <v>8</v>
      </c>
      <c r="G264" s="1" t="s">
        <v>33</v>
      </c>
      <c r="H264" s="1" t="s">
        <v>38</v>
      </c>
      <c r="I264" s="1" t="s">
        <v>45</v>
      </c>
      <c r="J264" s="19">
        <v>5</v>
      </c>
      <c r="K264" s="1">
        <v>64</v>
      </c>
      <c r="L264" s="1" t="s">
        <v>36</v>
      </c>
      <c r="M264" s="15" t="s">
        <v>88</v>
      </c>
      <c r="N264" s="1">
        <v>20</v>
      </c>
      <c r="O264" s="1">
        <v>20</v>
      </c>
      <c r="P264" s="1">
        <v>60</v>
      </c>
      <c r="Q264" s="1">
        <v>30</v>
      </c>
      <c r="R264" s="1">
        <f>SUM(Table1[[#This Row],[Cogs]],Table1[[#This Row],[Marketing]],Table1[[#This Row],[Other Expenses]])</f>
        <v>67</v>
      </c>
      <c r="S264" s="3">
        <f>Table1[[#This Row],[Sales]]-Table1[[#This Row],[Target Sales]]</f>
        <v>4</v>
      </c>
      <c r="T264" s="3">
        <f>Table1[[#This Row],[Profit]]-Table1[[#This Row],[Target Profit]]</f>
        <v>-15</v>
      </c>
      <c r="U264" s="3">
        <f>Table1[[#This Row],[Cogs]]-Table1[[#This Row],[Target COGS]]</f>
        <v>9</v>
      </c>
      <c r="V264" s="8">
        <f>YEAR(Table1[[#This Row],[Date]])</f>
        <v>2012</v>
      </c>
      <c r="W264" s="8">
        <f>DAY(Table1[[#This Row],[Date]])</f>
        <v>1</v>
      </c>
      <c r="X264" s="8">
        <f>MONTH(Table1[[#This Row],[Date]])</f>
        <v>11</v>
      </c>
      <c r="Y264" s="9">
        <f>(Table1[[#This Row],[Profit]]/Table1[[#This Row],[Sales]])</f>
        <v>7.8125E-2</v>
      </c>
    </row>
    <row r="265" spans="1:25" ht="14.25" customHeight="1" x14ac:dyDescent="0.3">
      <c r="A265" s="1">
        <v>603</v>
      </c>
      <c r="B265" s="1">
        <v>34</v>
      </c>
      <c r="C265" s="2">
        <v>41214</v>
      </c>
      <c r="D265" s="1" t="s">
        <v>32</v>
      </c>
      <c r="E265" s="1" t="s">
        <v>25</v>
      </c>
      <c r="F265" s="1">
        <v>12</v>
      </c>
      <c r="G265" s="1" t="s">
        <v>33</v>
      </c>
      <c r="H265" s="1" t="s">
        <v>34</v>
      </c>
      <c r="I265" s="1" t="s">
        <v>59</v>
      </c>
      <c r="J265" s="19">
        <v>-3</v>
      </c>
      <c r="K265" s="1">
        <v>76</v>
      </c>
      <c r="L265" s="1" t="s">
        <v>44</v>
      </c>
      <c r="M265" s="15" t="s">
        <v>88</v>
      </c>
      <c r="N265" s="1">
        <v>30</v>
      </c>
      <c r="O265" s="1">
        <v>0</v>
      </c>
      <c r="P265" s="1">
        <v>70</v>
      </c>
      <c r="Q265" s="1">
        <v>45</v>
      </c>
      <c r="R265" s="1">
        <f>SUM(Table1[[#This Row],[Cogs]],Table1[[#This Row],[Marketing]],Table1[[#This Row],[Other Expenses]])</f>
        <v>91</v>
      </c>
      <c r="S265" s="3">
        <f>Table1[[#This Row],[Sales]]-Table1[[#This Row],[Target Sales]]</f>
        <v>6</v>
      </c>
      <c r="T265" s="3">
        <f>Table1[[#This Row],[Profit]]-Table1[[#This Row],[Target Profit]]</f>
        <v>-3</v>
      </c>
      <c r="U265" s="3">
        <f>Table1[[#This Row],[Cogs]]-Table1[[#This Row],[Target COGS]]</f>
        <v>4</v>
      </c>
      <c r="V265" s="8">
        <f>YEAR(Table1[[#This Row],[Date]])</f>
        <v>2012</v>
      </c>
      <c r="W265" s="8">
        <f>DAY(Table1[[#This Row],[Date]])</f>
        <v>1</v>
      </c>
      <c r="X265" s="8">
        <f>MONTH(Table1[[#This Row],[Date]])</f>
        <v>11</v>
      </c>
      <c r="Y265" s="9">
        <f>(Table1[[#This Row],[Profit]]/Table1[[#This Row],[Sales]])</f>
        <v>-3.9473684210526314E-2</v>
      </c>
    </row>
    <row r="266" spans="1:25" ht="14.25" customHeight="1" x14ac:dyDescent="0.3">
      <c r="A266" s="1">
        <v>918</v>
      </c>
      <c r="B266" s="1">
        <v>32</v>
      </c>
      <c r="C266" s="2">
        <v>41214</v>
      </c>
      <c r="D266" s="1" t="s">
        <v>32</v>
      </c>
      <c r="E266" s="1" t="s">
        <v>23</v>
      </c>
      <c r="F266" s="1">
        <v>8</v>
      </c>
      <c r="G266" s="1" t="s">
        <v>33</v>
      </c>
      <c r="H266" s="1" t="s">
        <v>34</v>
      </c>
      <c r="I266" s="1" t="s">
        <v>46</v>
      </c>
      <c r="J266" s="19">
        <v>29</v>
      </c>
      <c r="K266" s="1">
        <v>80</v>
      </c>
      <c r="L266" s="1" t="s">
        <v>40</v>
      </c>
      <c r="M266" s="15" t="s">
        <v>88</v>
      </c>
      <c r="N266" s="1">
        <v>20</v>
      </c>
      <c r="O266" s="1">
        <v>30</v>
      </c>
      <c r="P266" s="1">
        <v>60</v>
      </c>
      <c r="Q266" s="1">
        <v>19</v>
      </c>
      <c r="R266" s="1">
        <f>SUM(Table1[[#This Row],[Cogs]],Table1[[#This Row],[Marketing]],Table1[[#This Row],[Other Expenses]])</f>
        <v>59</v>
      </c>
      <c r="S266" s="3">
        <f>Table1[[#This Row],[Sales]]-Table1[[#This Row],[Target Sales]]</f>
        <v>20</v>
      </c>
      <c r="T266" s="3">
        <f>Table1[[#This Row],[Profit]]-Table1[[#This Row],[Target Profit]]</f>
        <v>-1</v>
      </c>
      <c r="U266" s="3">
        <f>Table1[[#This Row],[Cogs]]-Table1[[#This Row],[Target COGS]]</f>
        <v>12</v>
      </c>
      <c r="V266" s="8">
        <f>YEAR(Table1[[#This Row],[Date]])</f>
        <v>2012</v>
      </c>
      <c r="W266" s="8">
        <f>DAY(Table1[[#This Row],[Date]])</f>
        <v>1</v>
      </c>
      <c r="X266" s="8">
        <f>MONTH(Table1[[#This Row],[Date]])</f>
        <v>11</v>
      </c>
      <c r="Y266" s="9">
        <f>(Table1[[#This Row],[Profit]]/Table1[[#This Row],[Sales]])</f>
        <v>0.36249999999999999</v>
      </c>
    </row>
    <row r="267" spans="1:25" ht="14.25" customHeight="1" x14ac:dyDescent="0.3">
      <c r="A267" s="1">
        <v>775</v>
      </c>
      <c r="B267" s="1">
        <v>0</v>
      </c>
      <c r="C267" s="2">
        <v>41214</v>
      </c>
      <c r="D267" s="1" t="s">
        <v>32</v>
      </c>
      <c r="E267" s="1" t="s">
        <v>29</v>
      </c>
      <c r="F267" s="1">
        <v>0</v>
      </c>
      <c r="G267" s="1" t="s">
        <v>33</v>
      </c>
      <c r="H267" s="1" t="s">
        <v>34</v>
      </c>
      <c r="I267" s="1" t="s">
        <v>47</v>
      </c>
      <c r="J267" s="19">
        <v>31</v>
      </c>
      <c r="K267" s="1">
        <v>43</v>
      </c>
      <c r="L267" s="1" t="s">
        <v>41</v>
      </c>
      <c r="M267" s="15" t="s">
        <v>88</v>
      </c>
      <c r="N267" s="1">
        <v>0</v>
      </c>
      <c r="O267" s="1">
        <v>30</v>
      </c>
      <c r="P267" s="1">
        <v>40</v>
      </c>
      <c r="Q267" s="1">
        <v>12</v>
      </c>
      <c r="R267" s="1">
        <f>SUM(Table1[[#This Row],[Cogs]],Table1[[#This Row],[Marketing]],Table1[[#This Row],[Other Expenses]])</f>
        <v>12</v>
      </c>
      <c r="S267" s="3">
        <f>Table1[[#This Row],[Sales]]-Table1[[#This Row],[Target Sales]]</f>
        <v>3</v>
      </c>
      <c r="T267" s="3">
        <f>Table1[[#This Row],[Profit]]-Table1[[#This Row],[Target Profit]]</f>
        <v>1</v>
      </c>
      <c r="U267" s="3">
        <f>Table1[[#This Row],[Cogs]]-Table1[[#This Row],[Target COGS]]</f>
        <v>0</v>
      </c>
      <c r="V267" s="8">
        <f>YEAR(Table1[[#This Row],[Date]])</f>
        <v>2012</v>
      </c>
      <c r="W267" s="8">
        <f>DAY(Table1[[#This Row],[Date]])</f>
        <v>1</v>
      </c>
      <c r="X267" s="8">
        <f>MONTH(Table1[[#This Row],[Date]])</f>
        <v>11</v>
      </c>
      <c r="Y267" s="9">
        <f>(Table1[[#This Row],[Profit]]/Table1[[#This Row],[Sales]])</f>
        <v>0.72093023255813948</v>
      </c>
    </row>
    <row r="268" spans="1:25" ht="14.25" customHeight="1" x14ac:dyDescent="0.3">
      <c r="A268" s="1">
        <v>435</v>
      </c>
      <c r="B268" s="1">
        <v>33</v>
      </c>
      <c r="C268" s="2">
        <v>41214</v>
      </c>
      <c r="D268" s="1" t="s">
        <v>32</v>
      </c>
      <c r="E268" s="1" t="s">
        <v>29</v>
      </c>
      <c r="F268" s="1">
        <v>9</v>
      </c>
      <c r="G268" s="1" t="s">
        <v>33</v>
      </c>
      <c r="H268" s="1" t="s">
        <v>34</v>
      </c>
      <c r="I268" s="1" t="s">
        <v>47</v>
      </c>
      <c r="J268" s="19">
        <v>27</v>
      </c>
      <c r="K268" s="1">
        <v>81</v>
      </c>
      <c r="L268" s="1" t="s">
        <v>42</v>
      </c>
      <c r="M268" s="15" t="s">
        <v>88</v>
      </c>
      <c r="N268" s="1">
        <v>30</v>
      </c>
      <c r="O268" s="1">
        <v>30</v>
      </c>
      <c r="P268" s="1">
        <v>70</v>
      </c>
      <c r="Q268" s="1">
        <v>21</v>
      </c>
      <c r="R268" s="1">
        <f>SUM(Table1[[#This Row],[Cogs]],Table1[[#This Row],[Marketing]],Table1[[#This Row],[Other Expenses]])</f>
        <v>63</v>
      </c>
      <c r="S268" s="3">
        <f>Table1[[#This Row],[Sales]]-Table1[[#This Row],[Target Sales]]</f>
        <v>11</v>
      </c>
      <c r="T268" s="3">
        <f>Table1[[#This Row],[Profit]]-Table1[[#This Row],[Target Profit]]</f>
        <v>-3</v>
      </c>
      <c r="U268" s="3">
        <f>Table1[[#This Row],[Cogs]]-Table1[[#This Row],[Target COGS]]</f>
        <v>3</v>
      </c>
      <c r="V268" s="8">
        <f>YEAR(Table1[[#This Row],[Date]])</f>
        <v>2012</v>
      </c>
      <c r="W268" s="8">
        <f>DAY(Table1[[#This Row],[Date]])</f>
        <v>1</v>
      </c>
      <c r="X268" s="8">
        <f>MONTH(Table1[[#This Row],[Date]])</f>
        <v>11</v>
      </c>
      <c r="Y268" s="9">
        <f>(Table1[[#This Row],[Profit]]/Table1[[#This Row],[Sales]])</f>
        <v>0.33333333333333331</v>
      </c>
    </row>
    <row r="269" spans="1:25" ht="14.25" customHeight="1" x14ac:dyDescent="0.3">
      <c r="A269" s="1">
        <v>573</v>
      </c>
      <c r="B269" s="1">
        <v>82</v>
      </c>
      <c r="C269" s="2">
        <v>41214</v>
      </c>
      <c r="D269" s="1" t="s">
        <v>32</v>
      </c>
      <c r="E269" s="1" t="s">
        <v>17</v>
      </c>
      <c r="F269" s="1">
        <v>25</v>
      </c>
      <c r="G269" s="1" t="s">
        <v>18</v>
      </c>
      <c r="H269" s="1" t="s">
        <v>19</v>
      </c>
      <c r="I269" s="1" t="s">
        <v>20</v>
      </c>
      <c r="J269" s="19">
        <v>-9</v>
      </c>
      <c r="K269" s="1">
        <v>122</v>
      </c>
      <c r="L269" s="1" t="s">
        <v>51</v>
      </c>
      <c r="M269" s="15" t="s">
        <v>88</v>
      </c>
      <c r="N269" s="1">
        <v>70</v>
      </c>
      <c r="O269" s="1">
        <v>0</v>
      </c>
      <c r="P269" s="1">
        <v>110</v>
      </c>
      <c r="Q269" s="1">
        <v>49</v>
      </c>
      <c r="R269" s="1">
        <f>SUM(Table1[[#This Row],[Cogs]],Table1[[#This Row],[Marketing]],Table1[[#This Row],[Other Expenses]])</f>
        <v>156</v>
      </c>
      <c r="S269" s="3">
        <f>Table1[[#This Row],[Sales]]-Table1[[#This Row],[Target Sales]]</f>
        <v>12</v>
      </c>
      <c r="T269" s="3">
        <f>Table1[[#This Row],[Profit]]-Table1[[#This Row],[Target Profit]]</f>
        <v>-9</v>
      </c>
      <c r="U269" s="3">
        <f>Table1[[#This Row],[Cogs]]-Table1[[#This Row],[Target COGS]]</f>
        <v>12</v>
      </c>
      <c r="V269" s="8">
        <f>YEAR(Table1[[#This Row],[Date]])</f>
        <v>2012</v>
      </c>
      <c r="W269" s="8">
        <f>DAY(Table1[[#This Row],[Date]])</f>
        <v>1</v>
      </c>
      <c r="X269" s="8">
        <f>MONTH(Table1[[#This Row],[Date]])</f>
        <v>11</v>
      </c>
      <c r="Y269" s="9">
        <f>(Table1[[#This Row],[Profit]]/Table1[[#This Row],[Sales]])</f>
        <v>-7.3770491803278687E-2</v>
      </c>
    </row>
    <row r="270" spans="1:25" ht="14.25" customHeight="1" x14ac:dyDescent="0.3">
      <c r="A270" s="1">
        <v>801</v>
      </c>
      <c r="B270" s="1">
        <v>82</v>
      </c>
      <c r="C270" s="2">
        <v>41214</v>
      </c>
      <c r="D270" s="1" t="s">
        <v>32</v>
      </c>
      <c r="E270" s="1" t="s">
        <v>29</v>
      </c>
      <c r="F270" s="1">
        <v>25</v>
      </c>
      <c r="G270" s="1" t="s">
        <v>18</v>
      </c>
      <c r="H270" s="1" t="s">
        <v>19</v>
      </c>
      <c r="I270" s="1" t="s">
        <v>22</v>
      </c>
      <c r="J270" s="19">
        <v>-8</v>
      </c>
      <c r="K270" s="1">
        <v>122</v>
      </c>
      <c r="L270" s="1" t="s">
        <v>42</v>
      </c>
      <c r="M270" s="15" t="s">
        <v>88</v>
      </c>
      <c r="N270" s="1">
        <v>70</v>
      </c>
      <c r="O270" s="1">
        <v>0</v>
      </c>
      <c r="P270" s="1">
        <v>110</v>
      </c>
      <c r="Q270" s="1">
        <v>48</v>
      </c>
      <c r="R270" s="1">
        <f>SUM(Table1[[#This Row],[Cogs]],Table1[[#This Row],[Marketing]],Table1[[#This Row],[Other Expenses]])</f>
        <v>155</v>
      </c>
      <c r="S270" s="3">
        <f>Table1[[#This Row],[Sales]]-Table1[[#This Row],[Target Sales]]</f>
        <v>12</v>
      </c>
      <c r="T270" s="3">
        <f>Table1[[#This Row],[Profit]]-Table1[[#This Row],[Target Profit]]</f>
        <v>-8</v>
      </c>
      <c r="U270" s="3">
        <f>Table1[[#This Row],[Cogs]]-Table1[[#This Row],[Target COGS]]</f>
        <v>12</v>
      </c>
      <c r="V270" s="8">
        <f>YEAR(Table1[[#This Row],[Date]])</f>
        <v>2012</v>
      </c>
      <c r="W270" s="8">
        <f>DAY(Table1[[#This Row],[Date]])</f>
        <v>1</v>
      </c>
      <c r="X270" s="8">
        <f>MONTH(Table1[[#This Row],[Date]])</f>
        <v>11</v>
      </c>
      <c r="Y270" s="9">
        <f>(Table1[[#This Row],[Profit]]/Table1[[#This Row],[Sales]])</f>
        <v>-6.5573770491803282E-2</v>
      </c>
    </row>
    <row r="271" spans="1:25" ht="14.25" customHeight="1" x14ac:dyDescent="0.3">
      <c r="A271" s="1">
        <v>417</v>
      </c>
      <c r="B271" s="1">
        <v>35</v>
      </c>
      <c r="C271" s="2">
        <v>41214</v>
      </c>
      <c r="D271" s="1" t="s">
        <v>32</v>
      </c>
      <c r="E271" s="1" t="s">
        <v>17</v>
      </c>
      <c r="F271" s="1">
        <v>11</v>
      </c>
      <c r="G271" s="1" t="s">
        <v>18</v>
      </c>
      <c r="H271" s="1" t="s">
        <v>26</v>
      </c>
      <c r="I271" s="1" t="s">
        <v>27</v>
      </c>
      <c r="J271" s="19">
        <v>9</v>
      </c>
      <c r="K271" s="1">
        <v>82</v>
      </c>
      <c r="L271" s="1" t="s">
        <v>51</v>
      </c>
      <c r="M271" s="15" t="s">
        <v>88</v>
      </c>
      <c r="N271" s="1">
        <v>20</v>
      </c>
      <c r="O271" s="1">
        <v>10</v>
      </c>
      <c r="P271" s="1">
        <v>60</v>
      </c>
      <c r="Q271" s="1">
        <v>38</v>
      </c>
      <c r="R271" s="1">
        <f>SUM(Table1[[#This Row],[Cogs]],Table1[[#This Row],[Marketing]],Table1[[#This Row],[Other Expenses]])</f>
        <v>84</v>
      </c>
      <c r="S271" s="3">
        <f>Table1[[#This Row],[Sales]]-Table1[[#This Row],[Target Sales]]</f>
        <v>22</v>
      </c>
      <c r="T271" s="3">
        <f>Table1[[#This Row],[Profit]]-Table1[[#This Row],[Target Profit]]</f>
        <v>-1</v>
      </c>
      <c r="U271" s="3">
        <f>Table1[[#This Row],[Cogs]]-Table1[[#This Row],[Target COGS]]</f>
        <v>15</v>
      </c>
      <c r="V271" s="8">
        <f>YEAR(Table1[[#This Row],[Date]])</f>
        <v>2012</v>
      </c>
      <c r="W271" s="8">
        <f>DAY(Table1[[#This Row],[Date]])</f>
        <v>1</v>
      </c>
      <c r="X271" s="8">
        <f>MONTH(Table1[[#This Row],[Date]])</f>
        <v>11</v>
      </c>
      <c r="Y271" s="9">
        <f>(Table1[[#This Row],[Profit]]/Table1[[#This Row],[Sales]])</f>
        <v>0.10975609756097561</v>
      </c>
    </row>
    <row r="272" spans="1:25" ht="14.25" customHeight="1" x14ac:dyDescent="0.3">
      <c r="A272" s="1">
        <v>636</v>
      </c>
      <c r="B272" s="1">
        <v>34</v>
      </c>
      <c r="C272" s="2">
        <v>41214</v>
      </c>
      <c r="D272" s="1" t="s">
        <v>32</v>
      </c>
      <c r="E272" s="1" t="s">
        <v>17</v>
      </c>
      <c r="F272" s="1">
        <v>12</v>
      </c>
      <c r="G272" s="1" t="s">
        <v>18</v>
      </c>
      <c r="H272" s="1" t="s">
        <v>26</v>
      </c>
      <c r="I272" s="1" t="s">
        <v>54</v>
      </c>
      <c r="J272" s="19">
        <v>-3</v>
      </c>
      <c r="K272" s="1">
        <v>76</v>
      </c>
      <c r="L272" s="1" t="s">
        <v>51</v>
      </c>
      <c r="M272" s="15" t="s">
        <v>88</v>
      </c>
      <c r="N272" s="1">
        <v>20</v>
      </c>
      <c r="O272" s="1">
        <v>0</v>
      </c>
      <c r="P272" s="1">
        <v>60</v>
      </c>
      <c r="Q272" s="1">
        <v>45</v>
      </c>
      <c r="R272" s="1">
        <f>SUM(Table1[[#This Row],[Cogs]],Table1[[#This Row],[Marketing]],Table1[[#This Row],[Other Expenses]])</f>
        <v>91</v>
      </c>
      <c r="S272" s="3">
        <f>Table1[[#This Row],[Sales]]-Table1[[#This Row],[Target Sales]]</f>
        <v>16</v>
      </c>
      <c r="T272" s="3">
        <f>Table1[[#This Row],[Profit]]-Table1[[#This Row],[Target Profit]]</f>
        <v>-3</v>
      </c>
      <c r="U272" s="3">
        <f>Table1[[#This Row],[Cogs]]-Table1[[#This Row],[Target COGS]]</f>
        <v>14</v>
      </c>
      <c r="V272" s="8">
        <f>YEAR(Table1[[#This Row],[Date]])</f>
        <v>2012</v>
      </c>
      <c r="W272" s="8">
        <f>DAY(Table1[[#This Row],[Date]])</f>
        <v>1</v>
      </c>
      <c r="X272" s="8">
        <f>MONTH(Table1[[#This Row],[Date]])</f>
        <v>11</v>
      </c>
      <c r="Y272" s="9">
        <f>(Table1[[#This Row],[Profit]]/Table1[[#This Row],[Sales]])</f>
        <v>-3.9473684210526314E-2</v>
      </c>
    </row>
    <row r="273" spans="1:25" ht="14.25" customHeight="1" x14ac:dyDescent="0.3">
      <c r="A273" s="1">
        <v>314</v>
      </c>
      <c r="B273" s="1">
        <v>33</v>
      </c>
      <c r="C273" s="2">
        <v>41214</v>
      </c>
      <c r="D273" s="1" t="s">
        <v>32</v>
      </c>
      <c r="E273" s="1" t="s">
        <v>17</v>
      </c>
      <c r="F273" s="1">
        <v>12</v>
      </c>
      <c r="G273" s="1" t="s">
        <v>18</v>
      </c>
      <c r="H273" s="1" t="s">
        <v>26</v>
      </c>
      <c r="I273" s="1" t="s">
        <v>30</v>
      </c>
      <c r="J273" s="19">
        <v>-4</v>
      </c>
      <c r="K273" s="1">
        <v>74</v>
      </c>
      <c r="L273" s="1" t="s">
        <v>51</v>
      </c>
      <c r="M273" s="15" t="s">
        <v>88</v>
      </c>
      <c r="N273" s="1">
        <v>20</v>
      </c>
      <c r="O273" s="1">
        <v>0</v>
      </c>
      <c r="P273" s="1">
        <v>60</v>
      </c>
      <c r="Q273" s="1">
        <v>45</v>
      </c>
      <c r="R273" s="1">
        <f>SUM(Table1[[#This Row],[Cogs]],Table1[[#This Row],[Marketing]],Table1[[#This Row],[Other Expenses]])</f>
        <v>90</v>
      </c>
      <c r="S273" s="3">
        <f>Table1[[#This Row],[Sales]]-Table1[[#This Row],[Target Sales]]</f>
        <v>14</v>
      </c>
      <c r="T273" s="3">
        <f>Table1[[#This Row],[Profit]]-Table1[[#This Row],[Target Profit]]</f>
        <v>-4</v>
      </c>
      <c r="U273" s="3">
        <f>Table1[[#This Row],[Cogs]]-Table1[[#This Row],[Target COGS]]</f>
        <v>13</v>
      </c>
      <c r="V273" s="8">
        <f>YEAR(Table1[[#This Row],[Date]])</f>
        <v>2012</v>
      </c>
      <c r="W273" s="8">
        <f>DAY(Table1[[#This Row],[Date]])</f>
        <v>1</v>
      </c>
      <c r="X273" s="8">
        <f>MONTH(Table1[[#This Row],[Date]])</f>
        <v>11</v>
      </c>
      <c r="Y273" s="9">
        <f>(Table1[[#This Row],[Profit]]/Table1[[#This Row],[Sales]])</f>
        <v>-5.4054054054054057E-2</v>
      </c>
    </row>
    <row r="274" spans="1:25" ht="14.25" customHeight="1" x14ac:dyDescent="0.3">
      <c r="A274" s="1">
        <v>603</v>
      </c>
      <c r="B274" s="1">
        <v>0</v>
      </c>
      <c r="C274" s="2">
        <v>41214</v>
      </c>
      <c r="D274" s="1" t="s">
        <v>32</v>
      </c>
      <c r="E274" s="1" t="s">
        <v>25</v>
      </c>
      <c r="F274" s="1">
        <v>0</v>
      </c>
      <c r="G274" s="1" t="s">
        <v>18</v>
      </c>
      <c r="H274" s="1" t="s">
        <v>26</v>
      </c>
      <c r="I274" s="1" t="s">
        <v>30</v>
      </c>
      <c r="J274" s="19">
        <v>32</v>
      </c>
      <c r="K274" s="1">
        <v>43</v>
      </c>
      <c r="L274" s="1" t="s">
        <v>44</v>
      </c>
      <c r="M274" s="15" t="s">
        <v>88</v>
      </c>
      <c r="N274" s="1">
        <v>0</v>
      </c>
      <c r="O274" s="1">
        <v>30</v>
      </c>
      <c r="P274" s="1">
        <v>40</v>
      </c>
      <c r="Q274" s="1">
        <v>11</v>
      </c>
      <c r="R274" s="1">
        <f>SUM(Table1[[#This Row],[Cogs]],Table1[[#This Row],[Marketing]],Table1[[#This Row],[Other Expenses]])</f>
        <v>11</v>
      </c>
      <c r="S274" s="3">
        <f>Table1[[#This Row],[Sales]]-Table1[[#This Row],[Target Sales]]</f>
        <v>3</v>
      </c>
      <c r="T274" s="3">
        <f>Table1[[#This Row],[Profit]]-Table1[[#This Row],[Target Profit]]</f>
        <v>2</v>
      </c>
      <c r="U274" s="3">
        <f>Table1[[#This Row],[Cogs]]-Table1[[#This Row],[Target COGS]]</f>
        <v>0</v>
      </c>
      <c r="V274" s="8">
        <f>YEAR(Table1[[#This Row],[Date]])</f>
        <v>2012</v>
      </c>
      <c r="W274" s="8">
        <f>DAY(Table1[[#This Row],[Date]])</f>
        <v>1</v>
      </c>
      <c r="X274" s="8">
        <f>MONTH(Table1[[#This Row],[Date]])</f>
        <v>11</v>
      </c>
      <c r="Y274" s="9">
        <f>(Table1[[#This Row],[Profit]]/Table1[[#This Row],[Sales]])</f>
        <v>0.7441860465116279</v>
      </c>
    </row>
    <row r="275" spans="1:25" ht="14.25" customHeight="1" x14ac:dyDescent="0.3">
      <c r="A275" s="1">
        <v>435</v>
      </c>
      <c r="B275" s="1">
        <v>44</v>
      </c>
      <c r="C275" s="2">
        <v>41214</v>
      </c>
      <c r="D275" s="1" t="s">
        <v>32</v>
      </c>
      <c r="E275" s="1" t="s">
        <v>29</v>
      </c>
      <c r="F275" s="1">
        <v>40</v>
      </c>
      <c r="G275" s="1" t="s">
        <v>18</v>
      </c>
      <c r="H275" s="1" t="s">
        <v>26</v>
      </c>
      <c r="I275" s="1" t="s">
        <v>27</v>
      </c>
      <c r="J275" s="19">
        <v>-7</v>
      </c>
      <c r="K275" s="1">
        <v>106</v>
      </c>
      <c r="L275" s="1" t="s">
        <v>42</v>
      </c>
      <c r="M275" s="15" t="s">
        <v>88</v>
      </c>
      <c r="N275" s="1">
        <v>30</v>
      </c>
      <c r="O275" s="1">
        <v>-10</v>
      </c>
      <c r="P275" s="1">
        <v>70</v>
      </c>
      <c r="Q275" s="1">
        <v>69</v>
      </c>
      <c r="R275" s="1">
        <f>SUM(Table1[[#This Row],[Cogs]],Table1[[#This Row],[Marketing]],Table1[[#This Row],[Other Expenses]])</f>
        <v>153</v>
      </c>
      <c r="S275" s="3">
        <f>Table1[[#This Row],[Sales]]-Table1[[#This Row],[Target Sales]]</f>
        <v>36</v>
      </c>
      <c r="T275" s="3">
        <f>Table1[[#This Row],[Profit]]-Table1[[#This Row],[Target Profit]]</f>
        <v>3</v>
      </c>
      <c r="U275" s="3">
        <f>Table1[[#This Row],[Cogs]]-Table1[[#This Row],[Target COGS]]</f>
        <v>14</v>
      </c>
      <c r="V275" s="8">
        <f>YEAR(Table1[[#This Row],[Date]])</f>
        <v>2012</v>
      </c>
      <c r="W275" s="8">
        <f>DAY(Table1[[#This Row],[Date]])</f>
        <v>1</v>
      </c>
      <c r="X275" s="8">
        <f>MONTH(Table1[[#This Row],[Date]])</f>
        <v>11</v>
      </c>
      <c r="Y275" s="9">
        <f>(Table1[[#This Row],[Profit]]/Table1[[#This Row],[Sales]])</f>
        <v>-6.6037735849056603E-2</v>
      </c>
    </row>
    <row r="276" spans="1:25" ht="14.25" customHeight="1" x14ac:dyDescent="0.3">
      <c r="A276" s="1">
        <v>937</v>
      </c>
      <c r="B276" s="1">
        <v>29</v>
      </c>
      <c r="C276" s="2">
        <v>41244</v>
      </c>
      <c r="D276" s="1" t="s">
        <v>16</v>
      </c>
      <c r="E276" s="1" t="s">
        <v>17</v>
      </c>
      <c r="F276" s="1">
        <v>8</v>
      </c>
      <c r="G276" s="1" t="s">
        <v>18</v>
      </c>
      <c r="H276" s="1" t="s">
        <v>19</v>
      </c>
      <c r="I276" s="1" t="s">
        <v>50</v>
      </c>
      <c r="J276" s="19">
        <v>25</v>
      </c>
      <c r="K276" s="1">
        <v>73</v>
      </c>
      <c r="L276" s="1" t="s">
        <v>58</v>
      </c>
      <c r="M276" s="15" t="s">
        <v>88</v>
      </c>
      <c r="N276" s="1">
        <v>20</v>
      </c>
      <c r="O276" s="1">
        <v>30</v>
      </c>
      <c r="P276" s="1">
        <v>60</v>
      </c>
      <c r="Q276" s="1">
        <v>19</v>
      </c>
      <c r="R276" s="1">
        <f>SUM(Table1[[#This Row],[Cogs]],Table1[[#This Row],[Marketing]],Table1[[#This Row],[Other Expenses]])</f>
        <v>56</v>
      </c>
      <c r="S276" s="3">
        <f>Table1[[#This Row],[Sales]]-Table1[[#This Row],[Target Sales]]</f>
        <v>13</v>
      </c>
      <c r="T276" s="3">
        <f>Table1[[#This Row],[Profit]]-Table1[[#This Row],[Target Profit]]</f>
        <v>-5</v>
      </c>
      <c r="U276" s="3">
        <f>Table1[[#This Row],[Cogs]]-Table1[[#This Row],[Target COGS]]</f>
        <v>9</v>
      </c>
      <c r="V276" s="8">
        <f>YEAR(Table1[[#This Row],[Date]])</f>
        <v>2012</v>
      </c>
      <c r="W276" s="8">
        <f>DAY(Table1[[#This Row],[Date]])</f>
        <v>1</v>
      </c>
      <c r="X276" s="8">
        <f>MONTH(Table1[[#This Row],[Date]])</f>
        <v>12</v>
      </c>
      <c r="Y276" s="9">
        <f>(Table1[[#This Row],[Profit]]/Table1[[#This Row],[Sales]])</f>
        <v>0.34246575342465752</v>
      </c>
    </row>
    <row r="277" spans="1:25" ht="14.25" customHeight="1" x14ac:dyDescent="0.3">
      <c r="A277" s="1">
        <v>330</v>
      </c>
      <c r="B277" s="1">
        <v>33</v>
      </c>
      <c r="C277" s="2">
        <v>41244</v>
      </c>
      <c r="D277" s="1" t="s">
        <v>16</v>
      </c>
      <c r="E277" s="1" t="s">
        <v>17</v>
      </c>
      <c r="F277" s="1">
        <v>9</v>
      </c>
      <c r="G277" s="1" t="s">
        <v>18</v>
      </c>
      <c r="H277" s="1" t="s">
        <v>19</v>
      </c>
      <c r="I277" s="1" t="s">
        <v>20</v>
      </c>
      <c r="J277" s="19">
        <v>29</v>
      </c>
      <c r="K277" s="1">
        <v>82</v>
      </c>
      <c r="L277" s="1" t="s">
        <v>58</v>
      </c>
      <c r="M277" s="15" t="s">
        <v>88</v>
      </c>
      <c r="N277" s="1">
        <v>30</v>
      </c>
      <c r="O277" s="1">
        <v>30</v>
      </c>
      <c r="P277" s="1">
        <v>70</v>
      </c>
      <c r="Q277" s="1">
        <v>20</v>
      </c>
      <c r="R277" s="1">
        <f>SUM(Table1[[#This Row],[Cogs]],Table1[[#This Row],[Marketing]],Table1[[#This Row],[Other Expenses]])</f>
        <v>62</v>
      </c>
      <c r="S277" s="3">
        <f>Table1[[#This Row],[Sales]]-Table1[[#This Row],[Target Sales]]</f>
        <v>12</v>
      </c>
      <c r="T277" s="3">
        <f>Table1[[#This Row],[Profit]]-Table1[[#This Row],[Target Profit]]</f>
        <v>-1</v>
      </c>
      <c r="U277" s="3">
        <f>Table1[[#This Row],[Cogs]]-Table1[[#This Row],[Target COGS]]</f>
        <v>3</v>
      </c>
      <c r="V277" s="8">
        <f>YEAR(Table1[[#This Row],[Date]])</f>
        <v>2012</v>
      </c>
      <c r="W277" s="8">
        <f>DAY(Table1[[#This Row],[Date]])</f>
        <v>1</v>
      </c>
      <c r="X277" s="8">
        <f>MONTH(Table1[[#This Row],[Date]])</f>
        <v>12</v>
      </c>
      <c r="Y277" s="9">
        <f>(Table1[[#This Row],[Profit]]/Table1[[#This Row],[Sales]])</f>
        <v>0.35365853658536583</v>
      </c>
    </row>
    <row r="278" spans="1:25" ht="14.25" customHeight="1" x14ac:dyDescent="0.3">
      <c r="A278" s="1">
        <v>508</v>
      </c>
      <c r="B278" s="1">
        <v>46</v>
      </c>
      <c r="C278" s="2">
        <v>41244</v>
      </c>
      <c r="D278" s="1" t="s">
        <v>16</v>
      </c>
      <c r="E278" s="1" t="s">
        <v>25</v>
      </c>
      <c r="F278" s="1">
        <v>17</v>
      </c>
      <c r="G278" s="1" t="s">
        <v>18</v>
      </c>
      <c r="H278" s="1" t="s">
        <v>19</v>
      </c>
      <c r="I278" s="1" t="s">
        <v>20</v>
      </c>
      <c r="J278" s="19">
        <v>7</v>
      </c>
      <c r="K278" s="1">
        <v>103</v>
      </c>
      <c r="L278" s="1" t="s">
        <v>55</v>
      </c>
      <c r="M278" s="15" t="s">
        <v>88</v>
      </c>
      <c r="N278" s="1">
        <v>30</v>
      </c>
      <c r="O278" s="1">
        <v>10</v>
      </c>
      <c r="P278" s="1">
        <v>70</v>
      </c>
      <c r="Q278" s="1">
        <v>50</v>
      </c>
      <c r="R278" s="1">
        <f>SUM(Table1[[#This Row],[Cogs]],Table1[[#This Row],[Marketing]],Table1[[#This Row],[Other Expenses]])</f>
        <v>113</v>
      </c>
      <c r="S278" s="3">
        <f>Table1[[#This Row],[Sales]]-Table1[[#This Row],[Target Sales]]</f>
        <v>33</v>
      </c>
      <c r="T278" s="3">
        <f>Table1[[#This Row],[Profit]]-Table1[[#This Row],[Target Profit]]</f>
        <v>-3</v>
      </c>
      <c r="U278" s="3">
        <f>Table1[[#This Row],[Cogs]]-Table1[[#This Row],[Target COGS]]</f>
        <v>16</v>
      </c>
      <c r="V278" s="8">
        <f>YEAR(Table1[[#This Row],[Date]])</f>
        <v>2012</v>
      </c>
      <c r="W278" s="8">
        <f>DAY(Table1[[#This Row],[Date]])</f>
        <v>1</v>
      </c>
      <c r="X278" s="8">
        <f>MONTH(Table1[[#This Row],[Date]])</f>
        <v>12</v>
      </c>
      <c r="Y278" s="9">
        <f>(Table1[[#This Row],[Profit]]/Table1[[#This Row],[Sales]])</f>
        <v>6.7961165048543687E-2</v>
      </c>
    </row>
    <row r="279" spans="1:25" ht="14.25" customHeight="1" x14ac:dyDescent="0.3">
      <c r="A279" s="1">
        <v>813</v>
      </c>
      <c r="B279" s="1">
        <v>30</v>
      </c>
      <c r="C279" s="2">
        <v>41244</v>
      </c>
      <c r="D279" s="1" t="s">
        <v>16</v>
      </c>
      <c r="E279" s="1" t="s">
        <v>25</v>
      </c>
      <c r="F279" s="1">
        <v>8</v>
      </c>
      <c r="G279" s="1" t="s">
        <v>18</v>
      </c>
      <c r="H279" s="1" t="s">
        <v>26</v>
      </c>
      <c r="I279" s="1" t="s">
        <v>27</v>
      </c>
      <c r="J279" s="19">
        <v>26</v>
      </c>
      <c r="K279" s="1">
        <v>75</v>
      </c>
      <c r="L279" s="1" t="s">
        <v>28</v>
      </c>
      <c r="M279" s="15" t="s">
        <v>88</v>
      </c>
      <c r="N279" s="1">
        <v>30</v>
      </c>
      <c r="O279" s="1">
        <v>30</v>
      </c>
      <c r="P279" s="1">
        <v>70</v>
      </c>
      <c r="Q279" s="1">
        <v>19</v>
      </c>
      <c r="R279" s="1">
        <f>SUM(Table1[[#This Row],[Cogs]],Table1[[#This Row],[Marketing]],Table1[[#This Row],[Other Expenses]])</f>
        <v>57</v>
      </c>
      <c r="S279" s="3">
        <f>Table1[[#This Row],[Sales]]-Table1[[#This Row],[Target Sales]]</f>
        <v>5</v>
      </c>
      <c r="T279" s="3">
        <f>Table1[[#This Row],[Profit]]-Table1[[#This Row],[Target Profit]]</f>
        <v>-4</v>
      </c>
      <c r="U279" s="3">
        <f>Table1[[#This Row],[Cogs]]-Table1[[#This Row],[Target COGS]]</f>
        <v>0</v>
      </c>
      <c r="V279" s="8">
        <f>YEAR(Table1[[#This Row],[Date]])</f>
        <v>2012</v>
      </c>
      <c r="W279" s="8">
        <f>DAY(Table1[[#This Row],[Date]])</f>
        <v>1</v>
      </c>
      <c r="X279" s="8">
        <f>MONTH(Table1[[#This Row],[Date]])</f>
        <v>12</v>
      </c>
      <c r="Y279" s="9">
        <f>(Table1[[#This Row],[Profit]]/Table1[[#This Row],[Sales]])</f>
        <v>0.34666666666666668</v>
      </c>
    </row>
    <row r="280" spans="1:25" ht="14.25" customHeight="1" x14ac:dyDescent="0.3">
      <c r="A280" s="1">
        <v>857</v>
      </c>
      <c r="B280" s="1">
        <v>29</v>
      </c>
      <c r="C280" s="2">
        <v>41244</v>
      </c>
      <c r="D280" s="1" t="s">
        <v>16</v>
      </c>
      <c r="E280" s="1" t="s">
        <v>25</v>
      </c>
      <c r="F280" s="1">
        <v>8</v>
      </c>
      <c r="G280" s="1" t="s">
        <v>18</v>
      </c>
      <c r="H280" s="1" t="s">
        <v>26</v>
      </c>
      <c r="I280" s="1" t="s">
        <v>30</v>
      </c>
      <c r="J280" s="19">
        <v>25</v>
      </c>
      <c r="K280" s="1">
        <v>73</v>
      </c>
      <c r="L280" s="1" t="s">
        <v>55</v>
      </c>
      <c r="M280" s="15" t="s">
        <v>88</v>
      </c>
      <c r="N280" s="1">
        <v>30</v>
      </c>
      <c r="O280" s="1">
        <v>30</v>
      </c>
      <c r="P280" s="1">
        <v>70</v>
      </c>
      <c r="Q280" s="1">
        <v>19</v>
      </c>
      <c r="R280" s="1">
        <f>SUM(Table1[[#This Row],[Cogs]],Table1[[#This Row],[Marketing]],Table1[[#This Row],[Other Expenses]])</f>
        <v>56</v>
      </c>
      <c r="S280" s="3">
        <f>Table1[[#This Row],[Sales]]-Table1[[#This Row],[Target Sales]]</f>
        <v>3</v>
      </c>
      <c r="T280" s="3">
        <f>Table1[[#This Row],[Profit]]-Table1[[#This Row],[Target Profit]]</f>
        <v>-5</v>
      </c>
      <c r="U280" s="3">
        <f>Table1[[#This Row],[Cogs]]-Table1[[#This Row],[Target COGS]]</f>
        <v>-1</v>
      </c>
      <c r="V280" s="8">
        <f>YEAR(Table1[[#This Row],[Date]])</f>
        <v>2012</v>
      </c>
      <c r="W280" s="8">
        <f>DAY(Table1[[#This Row],[Date]])</f>
        <v>1</v>
      </c>
      <c r="X280" s="8">
        <f>MONTH(Table1[[#This Row],[Date]])</f>
        <v>12</v>
      </c>
      <c r="Y280" s="9">
        <f>(Table1[[#This Row],[Profit]]/Table1[[#This Row],[Sales]])</f>
        <v>0.34246575342465752</v>
      </c>
    </row>
    <row r="281" spans="1:25" ht="14.25" customHeight="1" x14ac:dyDescent="0.3">
      <c r="A281" s="1">
        <v>262</v>
      </c>
      <c r="B281" s="1">
        <v>24</v>
      </c>
      <c r="C281" s="2">
        <v>41244</v>
      </c>
      <c r="D281" s="1" t="s">
        <v>32</v>
      </c>
      <c r="E281" s="1" t="s">
        <v>17</v>
      </c>
      <c r="F281" s="1">
        <v>7</v>
      </c>
      <c r="G281" s="1" t="s">
        <v>33</v>
      </c>
      <c r="H281" s="1" t="s">
        <v>34</v>
      </c>
      <c r="I281" s="1" t="s">
        <v>35</v>
      </c>
      <c r="J281" s="19">
        <v>13</v>
      </c>
      <c r="K281" s="1">
        <v>56</v>
      </c>
      <c r="L281" s="1" t="s">
        <v>52</v>
      </c>
      <c r="M281" s="15" t="s">
        <v>88</v>
      </c>
      <c r="N281" s="1">
        <v>30</v>
      </c>
      <c r="O281" s="1">
        <v>30</v>
      </c>
      <c r="P281" s="1">
        <v>70</v>
      </c>
      <c r="Q281" s="1">
        <v>19</v>
      </c>
      <c r="R281" s="1">
        <f>SUM(Table1[[#This Row],[Cogs]],Table1[[#This Row],[Marketing]],Table1[[#This Row],[Other Expenses]])</f>
        <v>50</v>
      </c>
      <c r="S281" s="3">
        <f>Table1[[#This Row],[Sales]]-Table1[[#This Row],[Target Sales]]</f>
        <v>-14</v>
      </c>
      <c r="T281" s="3">
        <f>Table1[[#This Row],[Profit]]-Table1[[#This Row],[Target Profit]]</f>
        <v>-17</v>
      </c>
      <c r="U281" s="3">
        <f>Table1[[#This Row],[Cogs]]-Table1[[#This Row],[Target COGS]]</f>
        <v>-6</v>
      </c>
      <c r="V281" s="8">
        <f>YEAR(Table1[[#This Row],[Date]])</f>
        <v>2012</v>
      </c>
      <c r="W281" s="8">
        <f>DAY(Table1[[#This Row],[Date]])</f>
        <v>1</v>
      </c>
      <c r="X281" s="8">
        <f>MONTH(Table1[[#This Row],[Date]])</f>
        <v>12</v>
      </c>
      <c r="Y281" s="9">
        <f>(Table1[[#This Row],[Profit]]/Table1[[#This Row],[Sales]])</f>
        <v>0.23214285714285715</v>
      </c>
    </row>
    <row r="282" spans="1:25" ht="14.25" customHeight="1" x14ac:dyDescent="0.3">
      <c r="A282" s="1">
        <v>702</v>
      </c>
      <c r="B282" s="1">
        <v>0</v>
      </c>
      <c r="C282" s="2">
        <v>41244</v>
      </c>
      <c r="D282" s="1" t="s">
        <v>32</v>
      </c>
      <c r="E282" s="1" t="s">
        <v>29</v>
      </c>
      <c r="F282" s="1">
        <v>0</v>
      </c>
      <c r="G282" s="1" t="s">
        <v>33</v>
      </c>
      <c r="H282" s="1" t="s">
        <v>34</v>
      </c>
      <c r="I282" s="1" t="s">
        <v>47</v>
      </c>
      <c r="J282" s="19">
        <v>31</v>
      </c>
      <c r="K282" s="1">
        <v>43</v>
      </c>
      <c r="L282" s="1" t="s">
        <v>41</v>
      </c>
      <c r="M282" s="15" t="s">
        <v>88</v>
      </c>
      <c r="N282" s="1">
        <v>0</v>
      </c>
      <c r="O282" s="1">
        <v>30</v>
      </c>
      <c r="P282" s="1">
        <v>40</v>
      </c>
      <c r="Q282" s="1">
        <v>12</v>
      </c>
      <c r="R282" s="1">
        <f>SUM(Table1[[#This Row],[Cogs]],Table1[[#This Row],[Marketing]],Table1[[#This Row],[Other Expenses]])</f>
        <v>12</v>
      </c>
      <c r="S282" s="3">
        <f>Table1[[#This Row],[Sales]]-Table1[[#This Row],[Target Sales]]</f>
        <v>3</v>
      </c>
      <c r="T282" s="3">
        <f>Table1[[#This Row],[Profit]]-Table1[[#This Row],[Target Profit]]</f>
        <v>1</v>
      </c>
      <c r="U282" s="3">
        <f>Table1[[#This Row],[Cogs]]-Table1[[#This Row],[Target COGS]]</f>
        <v>0</v>
      </c>
      <c r="V282" s="8">
        <f>YEAR(Table1[[#This Row],[Date]])</f>
        <v>2012</v>
      </c>
      <c r="W282" s="8">
        <f>DAY(Table1[[#This Row],[Date]])</f>
        <v>1</v>
      </c>
      <c r="X282" s="8">
        <f>MONTH(Table1[[#This Row],[Date]])</f>
        <v>12</v>
      </c>
      <c r="Y282" s="9">
        <f>(Table1[[#This Row],[Profit]]/Table1[[#This Row],[Sales]])</f>
        <v>0.72093023255813948</v>
      </c>
    </row>
    <row r="283" spans="1:25" ht="14.25" customHeight="1" x14ac:dyDescent="0.3">
      <c r="A283" s="1">
        <v>435</v>
      </c>
      <c r="B283" s="1">
        <v>31</v>
      </c>
      <c r="C283" s="2">
        <v>41244</v>
      </c>
      <c r="D283" s="1" t="s">
        <v>32</v>
      </c>
      <c r="E283" s="1" t="s">
        <v>29</v>
      </c>
      <c r="F283" s="1">
        <v>8</v>
      </c>
      <c r="G283" s="1" t="s">
        <v>33</v>
      </c>
      <c r="H283" s="1" t="s">
        <v>34</v>
      </c>
      <c r="I283" s="1" t="s">
        <v>47</v>
      </c>
      <c r="J283" s="19">
        <v>26</v>
      </c>
      <c r="K283" s="1">
        <v>77</v>
      </c>
      <c r="L283" s="1" t="s">
        <v>42</v>
      </c>
      <c r="M283" s="15" t="s">
        <v>88</v>
      </c>
      <c r="N283" s="1">
        <v>30</v>
      </c>
      <c r="O283" s="1">
        <v>30</v>
      </c>
      <c r="P283" s="1">
        <v>70</v>
      </c>
      <c r="Q283" s="1">
        <v>20</v>
      </c>
      <c r="R283" s="1">
        <f>SUM(Table1[[#This Row],[Cogs]],Table1[[#This Row],[Marketing]],Table1[[#This Row],[Other Expenses]])</f>
        <v>59</v>
      </c>
      <c r="S283" s="3">
        <f>Table1[[#This Row],[Sales]]-Table1[[#This Row],[Target Sales]]</f>
        <v>7</v>
      </c>
      <c r="T283" s="3">
        <f>Table1[[#This Row],[Profit]]-Table1[[#This Row],[Target Profit]]</f>
        <v>-4</v>
      </c>
      <c r="U283" s="3">
        <f>Table1[[#This Row],[Cogs]]-Table1[[#This Row],[Target COGS]]</f>
        <v>1</v>
      </c>
      <c r="V283" s="8">
        <f>YEAR(Table1[[#This Row],[Date]])</f>
        <v>2012</v>
      </c>
      <c r="W283" s="8">
        <f>DAY(Table1[[#This Row],[Date]])</f>
        <v>1</v>
      </c>
      <c r="X283" s="8">
        <f>MONTH(Table1[[#This Row],[Date]])</f>
        <v>12</v>
      </c>
      <c r="Y283" s="9">
        <f>(Table1[[#This Row],[Profit]]/Table1[[#This Row],[Sales]])</f>
        <v>0.33766233766233766</v>
      </c>
    </row>
    <row r="284" spans="1:25" ht="14.25" customHeight="1" x14ac:dyDescent="0.3">
      <c r="A284" s="1">
        <v>715</v>
      </c>
      <c r="B284" s="1">
        <v>34</v>
      </c>
      <c r="C284" s="2">
        <v>41244</v>
      </c>
      <c r="D284" s="1" t="s">
        <v>32</v>
      </c>
      <c r="E284" s="1" t="s">
        <v>17</v>
      </c>
      <c r="F284" s="1">
        <v>9</v>
      </c>
      <c r="G284" s="1" t="s">
        <v>18</v>
      </c>
      <c r="H284" s="1" t="s">
        <v>19</v>
      </c>
      <c r="I284" s="1" t="s">
        <v>20</v>
      </c>
      <c r="J284" s="19">
        <v>30</v>
      </c>
      <c r="K284" s="1">
        <v>85</v>
      </c>
      <c r="L284" s="1" t="s">
        <v>52</v>
      </c>
      <c r="M284" s="15" t="s">
        <v>88</v>
      </c>
      <c r="N284" s="1">
        <v>30</v>
      </c>
      <c r="O284" s="1">
        <v>30</v>
      </c>
      <c r="P284" s="1">
        <v>70</v>
      </c>
      <c r="Q284" s="1">
        <v>21</v>
      </c>
      <c r="R284" s="1">
        <f>SUM(Table1[[#This Row],[Cogs]],Table1[[#This Row],[Marketing]],Table1[[#This Row],[Other Expenses]])</f>
        <v>64</v>
      </c>
      <c r="S284" s="3">
        <f>Table1[[#This Row],[Sales]]-Table1[[#This Row],[Target Sales]]</f>
        <v>15</v>
      </c>
      <c r="T284" s="3">
        <f>Table1[[#This Row],[Profit]]-Table1[[#This Row],[Target Profit]]</f>
        <v>0</v>
      </c>
      <c r="U284" s="3">
        <f>Table1[[#This Row],[Cogs]]-Table1[[#This Row],[Target COGS]]</f>
        <v>4</v>
      </c>
      <c r="V284" s="8">
        <f>YEAR(Table1[[#This Row],[Date]])</f>
        <v>2012</v>
      </c>
      <c r="W284" s="8">
        <f>DAY(Table1[[#This Row],[Date]])</f>
        <v>1</v>
      </c>
      <c r="X284" s="8">
        <f>MONTH(Table1[[#This Row],[Date]])</f>
        <v>12</v>
      </c>
      <c r="Y284" s="9">
        <f>(Table1[[#This Row],[Profit]]/Table1[[#This Row],[Sales]])</f>
        <v>0.35294117647058826</v>
      </c>
    </row>
    <row r="285" spans="1:25" ht="14.25" customHeight="1" x14ac:dyDescent="0.3">
      <c r="A285" s="1">
        <v>603</v>
      </c>
      <c r="B285" s="1">
        <v>39</v>
      </c>
      <c r="C285" s="2">
        <v>41244</v>
      </c>
      <c r="D285" s="1" t="s">
        <v>32</v>
      </c>
      <c r="E285" s="1" t="s">
        <v>25</v>
      </c>
      <c r="F285" s="1">
        <v>14</v>
      </c>
      <c r="G285" s="1" t="s">
        <v>18</v>
      </c>
      <c r="H285" s="1" t="s">
        <v>19</v>
      </c>
      <c r="I285" s="1" t="s">
        <v>20</v>
      </c>
      <c r="J285" s="19">
        <v>2</v>
      </c>
      <c r="K285" s="1">
        <v>88</v>
      </c>
      <c r="L285" s="1" t="s">
        <v>44</v>
      </c>
      <c r="M285" s="15" t="s">
        <v>88</v>
      </c>
      <c r="N285" s="1">
        <v>20</v>
      </c>
      <c r="O285" s="1">
        <v>10</v>
      </c>
      <c r="P285" s="1">
        <v>60</v>
      </c>
      <c r="Q285" s="1">
        <v>47</v>
      </c>
      <c r="R285" s="1">
        <f>SUM(Table1[[#This Row],[Cogs]],Table1[[#This Row],[Marketing]],Table1[[#This Row],[Other Expenses]])</f>
        <v>100</v>
      </c>
      <c r="S285" s="3">
        <f>Table1[[#This Row],[Sales]]-Table1[[#This Row],[Target Sales]]</f>
        <v>28</v>
      </c>
      <c r="T285" s="3">
        <f>Table1[[#This Row],[Profit]]-Table1[[#This Row],[Target Profit]]</f>
        <v>-8</v>
      </c>
      <c r="U285" s="3">
        <f>Table1[[#This Row],[Cogs]]-Table1[[#This Row],[Target COGS]]</f>
        <v>19</v>
      </c>
      <c r="V285" s="8">
        <f>YEAR(Table1[[#This Row],[Date]])</f>
        <v>2012</v>
      </c>
      <c r="W285" s="8">
        <f>DAY(Table1[[#This Row],[Date]])</f>
        <v>1</v>
      </c>
      <c r="X285" s="8">
        <f>MONTH(Table1[[#This Row],[Date]])</f>
        <v>12</v>
      </c>
      <c r="Y285" s="9">
        <f>(Table1[[#This Row],[Profit]]/Table1[[#This Row],[Sales]])</f>
        <v>2.2727272727272728E-2</v>
      </c>
    </row>
    <row r="286" spans="1:25" ht="14.25" customHeight="1" x14ac:dyDescent="0.3">
      <c r="A286" s="1">
        <v>505</v>
      </c>
      <c r="B286" s="1">
        <v>31</v>
      </c>
      <c r="C286" s="2">
        <v>41244</v>
      </c>
      <c r="D286" s="1" t="s">
        <v>32</v>
      </c>
      <c r="E286" s="1" t="s">
        <v>23</v>
      </c>
      <c r="F286" s="1">
        <v>9</v>
      </c>
      <c r="G286" s="1" t="s">
        <v>18</v>
      </c>
      <c r="H286" s="1" t="s">
        <v>19</v>
      </c>
      <c r="I286" s="1" t="s">
        <v>20</v>
      </c>
      <c r="J286" s="19">
        <v>7</v>
      </c>
      <c r="K286" s="1">
        <v>69</v>
      </c>
      <c r="L286" s="1" t="s">
        <v>57</v>
      </c>
      <c r="M286" s="15" t="s">
        <v>88</v>
      </c>
      <c r="N286" s="1">
        <v>20</v>
      </c>
      <c r="O286" s="1">
        <v>20</v>
      </c>
      <c r="P286" s="1">
        <v>60</v>
      </c>
      <c r="Q286" s="1">
        <v>31</v>
      </c>
      <c r="R286" s="1">
        <f>SUM(Table1[[#This Row],[Cogs]],Table1[[#This Row],[Marketing]],Table1[[#This Row],[Other Expenses]])</f>
        <v>71</v>
      </c>
      <c r="S286" s="3">
        <f>Table1[[#This Row],[Sales]]-Table1[[#This Row],[Target Sales]]</f>
        <v>9</v>
      </c>
      <c r="T286" s="3">
        <f>Table1[[#This Row],[Profit]]-Table1[[#This Row],[Target Profit]]</f>
        <v>-13</v>
      </c>
      <c r="U286" s="3">
        <f>Table1[[#This Row],[Cogs]]-Table1[[#This Row],[Target COGS]]</f>
        <v>11</v>
      </c>
      <c r="V286" s="8">
        <f>YEAR(Table1[[#This Row],[Date]])</f>
        <v>2012</v>
      </c>
      <c r="W286" s="8">
        <f>DAY(Table1[[#This Row],[Date]])</f>
        <v>1</v>
      </c>
      <c r="X286" s="8">
        <f>MONTH(Table1[[#This Row],[Date]])</f>
        <v>12</v>
      </c>
      <c r="Y286" s="9">
        <f>(Table1[[#This Row],[Profit]]/Table1[[#This Row],[Sales]])</f>
        <v>0.10144927536231885</v>
      </c>
    </row>
    <row r="287" spans="1:25" ht="14.25" customHeight="1" x14ac:dyDescent="0.3">
      <c r="A287" s="1">
        <v>573</v>
      </c>
      <c r="B287" s="1">
        <v>38</v>
      </c>
      <c r="C287" s="2">
        <v>41244</v>
      </c>
      <c r="D287" s="1" t="s">
        <v>32</v>
      </c>
      <c r="E287" s="1" t="s">
        <v>17</v>
      </c>
      <c r="F287" s="1">
        <v>12</v>
      </c>
      <c r="G287" s="1" t="s">
        <v>18</v>
      </c>
      <c r="H287" s="1" t="s">
        <v>26</v>
      </c>
      <c r="I287" s="1" t="s">
        <v>27</v>
      </c>
      <c r="J287" s="19">
        <v>11</v>
      </c>
      <c r="K287" s="1">
        <v>89</v>
      </c>
      <c r="L287" s="1" t="s">
        <v>51</v>
      </c>
      <c r="M287" s="15" t="s">
        <v>88</v>
      </c>
      <c r="N287" s="1">
        <v>30</v>
      </c>
      <c r="O287" s="1">
        <v>10</v>
      </c>
      <c r="P287" s="1">
        <v>70</v>
      </c>
      <c r="Q287" s="1">
        <v>40</v>
      </c>
      <c r="R287" s="1">
        <f>SUM(Table1[[#This Row],[Cogs]],Table1[[#This Row],[Marketing]],Table1[[#This Row],[Other Expenses]])</f>
        <v>90</v>
      </c>
      <c r="S287" s="3">
        <f>Table1[[#This Row],[Sales]]-Table1[[#This Row],[Target Sales]]</f>
        <v>19</v>
      </c>
      <c r="T287" s="3">
        <f>Table1[[#This Row],[Profit]]-Table1[[#This Row],[Target Profit]]</f>
        <v>1</v>
      </c>
      <c r="U287" s="3">
        <f>Table1[[#This Row],[Cogs]]-Table1[[#This Row],[Target COGS]]</f>
        <v>8</v>
      </c>
      <c r="V287" s="8">
        <f>YEAR(Table1[[#This Row],[Date]])</f>
        <v>2012</v>
      </c>
      <c r="W287" s="8">
        <f>DAY(Table1[[#This Row],[Date]])</f>
        <v>1</v>
      </c>
      <c r="X287" s="8">
        <f>MONTH(Table1[[#This Row],[Date]])</f>
        <v>12</v>
      </c>
      <c r="Y287" s="9">
        <f>(Table1[[#This Row],[Profit]]/Table1[[#This Row],[Sales]])</f>
        <v>0.12359550561797752</v>
      </c>
    </row>
    <row r="288" spans="1:25" ht="14.25" customHeight="1" x14ac:dyDescent="0.3">
      <c r="A288" s="1">
        <v>636</v>
      </c>
      <c r="B288" s="1">
        <v>39</v>
      </c>
      <c r="C288" s="2">
        <v>41244</v>
      </c>
      <c r="D288" s="1" t="s">
        <v>32</v>
      </c>
      <c r="E288" s="1" t="s">
        <v>17</v>
      </c>
      <c r="F288" s="1">
        <v>14</v>
      </c>
      <c r="G288" s="1" t="s">
        <v>18</v>
      </c>
      <c r="H288" s="1" t="s">
        <v>26</v>
      </c>
      <c r="I288" s="1" t="s">
        <v>30</v>
      </c>
      <c r="J288" s="19">
        <v>2</v>
      </c>
      <c r="K288" s="1">
        <v>88</v>
      </c>
      <c r="L288" s="1" t="s">
        <v>51</v>
      </c>
      <c r="M288" s="15" t="s">
        <v>88</v>
      </c>
      <c r="N288" s="1">
        <v>30</v>
      </c>
      <c r="O288" s="1">
        <v>0</v>
      </c>
      <c r="P288" s="1">
        <v>70</v>
      </c>
      <c r="Q288" s="1">
        <v>47</v>
      </c>
      <c r="R288" s="1">
        <f>SUM(Table1[[#This Row],[Cogs]],Table1[[#This Row],[Marketing]],Table1[[#This Row],[Other Expenses]])</f>
        <v>100</v>
      </c>
      <c r="S288" s="3">
        <f>Table1[[#This Row],[Sales]]-Table1[[#This Row],[Target Sales]]</f>
        <v>18</v>
      </c>
      <c r="T288" s="3">
        <f>Table1[[#This Row],[Profit]]-Table1[[#This Row],[Target Profit]]</f>
        <v>2</v>
      </c>
      <c r="U288" s="3">
        <f>Table1[[#This Row],[Cogs]]-Table1[[#This Row],[Target COGS]]</f>
        <v>9</v>
      </c>
      <c r="V288" s="8">
        <f>YEAR(Table1[[#This Row],[Date]])</f>
        <v>2012</v>
      </c>
      <c r="W288" s="8">
        <f>DAY(Table1[[#This Row],[Date]])</f>
        <v>1</v>
      </c>
      <c r="X288" s="8">
        <f>MONTH(Table1[[#This Row],[Date]])</f>
        <v>12</v>
      </c>
      <c r="Y288" s="9">
        <f>(Table1[[#This Row],[Profit]]/Table1[[#This Row],[Sales]])</f>
        <v>2.2727272727272728E-2</v>
      </c>
    </row>
    <row r="289" spans="1:25" ht="14.25" customHeight="1" x14ac:dyDescent="0.3">
      <c r="A289" s="1">
        <v>603</v>
      </c>
      <c r="B289" s="1">
        <v>0</v>
      </c>
      <c r="C289" s="2">
        <v>41244</v>
      </c>
      <c r="D289" s="1" t="s">
        <v>32</v>
      </c>
      <c r="E289" s="1" t="s">
        <v>25</v>
      </c>
      <c r="F289" s="1">
        <v>0</v>
      </c>
      <c r="G289" s="1" t="s">
        <v>18</v>
      </c>
      <c r="H289" s="1" t="s">
        <v>26</v>
      </c>
      <c r="I289" s="1" t="s">
        <v>30</v>
      </c>
      <c r="J289" s="19">
        <v>32</v>
      </c>
      <c r="K289" s="1">
        <v>43</v>
      </c>
      <c r="L289" s="1" t="s">
        <v>44</v>
      </c>
      <c r="M289" s="15" t="s">
        <v>88</v>
      </c>
      <c r="N289" s="1">
        <v>0</v>
      </c>
      <c r="O289" s="1">
        <v>30</v>
      </c>
      <c r="P289" s="1">
        <v>40</v>
      </c>
      <c r="Q289" s="1">
        <v>11</v>
      </c>
      <c r="R289" s="1">
        <f>SUM(Table1[[#This Row],[Cogs]],Table1[[#This Row],[Marketing]],Table1[[#This Row],[Other Expenses]])</f>
        <v>11</v>
      </c>
      <c r="S289" s="3">
        <f>Table1[[#This Row],[Sales]]-Table1[[#This Row],[Target Sales]]</f>
        <v>3</v>
      </c>
      <c r="T289" s="3">
        <f>Table1[[#This Row],[Profit]]-Table1[[#This Row],[Target Profit]]</f>
        <v>2</v>
      </c>
      <c r="U289" s="3">
        <f>Table1[[#This Row],[Cogs]]-Table1[[#This Row],[Target COGS]]</f>
        <v>0</v>
      </c>
      <c r="V289" s="8">
        <f>YEAR(Table1[[#This Row],[Date]])</f>
        <v>2012</v>
      </c>
      <c r="W289" s="8">
        <f>DAY(Table1[[#This Row],[Date]])</f>
        <v>1</v>
      </c>
      <c r="X289" s="8">
        <f>MONTH(Table1[[#This Row],[Date]])</f>
        <v>12</v>
      </c>
      <c r="Y289" s="9">
        <f>(Table1[[#This Row],[Profit]]/Table1[[#This Row],[Sales]])</f>
        <v>0.7441860465116279</v>
      </c>
    </row>
    <row r="290" spans="1:25" ht="14.25" customHeight="1" x14ac:dyDescent="0.3">
      <c r="A290" s="1">
        <v>509</v>
      </c>
      <c r="B290" s="1">
        <v>41</v>
      </c>
      <c r="C290" s="2">
        <v>41244</v>
      </c>
      <c r="D290" s="1" t="s">
        <v>32</v>
      </c>
      <c r="E290" s="1" t="s">
        <v>29</v>
      </c>
      <c r="F290" s="1">
        <v>12</v>
      </c>
      <c r="G290" s="1" t="s">
        <v>18</v>
      </c>
      <c r="H290" s="1" t="s">
        <v>26</v>
      </c>
      <c r="I290" s="1" t="s">
        <v>27</v>
      </c>
      <c r="J290" s="19">
        <v>30</v>
      </c>
      <c r="K290" s="1">
        <v>107</v>
      </c>
      <c r="L290" s="1" t="s">
        <v>53</v>
      </c>
      <c r="M290" s="15" t="s">
        <v>88</v>
      </c>
      <c r="N290" s="1">
        <v>30</v>
      </c>
      <c r="O290" s="1">
        <v>20</v>
      </c>
      <c r="P290" s="1">
        <v>70</v>
      </c>
      <c r="Q290" s="1">
        <v>36</v>
      </c>
      <c r="R290" s="1">
        <f>SUM(Table1[[#This Row],[Cogs]],Table1[[#This Row],[Marketing]],Table1[[#This Row],[Other Expenses]])</f>
        <v>89</v>
      </c>
      <c r="S290" s="3">
        <f>Table1[[#This Row],[Sales]]-Table1[[#This Row],[Target Sales]]</f>
        <v>37</v>
      </c>
      <c r="T290" s="3">
        <f>Table1[[#This Row],[Profit]]-Table1[[#This Row],[Target Profit]]</f>
        <v>10</v>
      </c>
      <c r="U290" s="3">
        <f>Table1[[#This Row],[Cogs]]-Table1[[#This Row],[Target COGS]]</f>
        <v>11</v>
      </c>
      <c r="V290" s="8">
        <f>YEAR(Table1[[#This Row],[Date]])</f>
        <v>2012</v>
      </c>
      <c r="W290" s="8">
        <f>DAY(Table1[[#This Row],[Date]])</f>
        <v>1</v>
      </c>
      <c r="X290" s="8">
        <f>MONTH(Table1[[#This Row],[Date]])</f>
        <v>12</v>
      </c>
      <c r="Y290" s="9">
        <f>(Table1[[#This Row],[Profit]]/Table1[[#This Row],[Sales]])</f>
        <v>0.28037383177570091</v>
      </c>
    </row>
    <row r="291" spans="1:25" ht="14.25" customHeight="1" x14ac:dyDescent="0.3">
      <c r="A291" s="1">
        <v>801</v>
      </c>
      <c r="B291" s="1">
        <v>38</v>
      </c>
      <c r="C291" s="2">
        <v>41244</v>
      </c>
      <c r="D291" s="1" t="s">
        <v>32</v>
      </c>
      <c r="E291" s="1" t="s">
        <v>29</v>
      </c>
      <c r="F291" s="1">
        <v>12</v>
      </c>
      <c r="G291" s="1" t="s">
        <v>18</v>
      </c>
      <c r="H291" s="1" t="s">
        <v>26</v>
      </c>
      <c r="I291" s="1" t="s">
        <v>54</v>
      </c>
      <c r="J291" s="19">
        <v>12</v>
      </c>
      <c r="K291" s="1">
        <v>89</v>
      </c>
      <c r="L291" s="1" t="s">
        <v>42</v>
      </c>
      <c r="M291" s="15" t="s">
        <v>88</v>
      </c>
      <c r="N291" s="1">
        <v>20</v>
      </c>
      <c r="O291" s="1">
        <v>10</v>
      </c>
      <c r="P291" s="1">
        <v>60</v>
      </c>
      <c r="Q291" s="1">
        <v>39</v>
      </c>
      <c r="R291" s="1">
        <f>SUM(Table1[[#This Row],[Cogs]],Table1[[#This Row],[Marketing]],Table1[[#This Row],[Other Expenses]])</f>
        <v>89</v>
      </c>
      <c r="S291" s="3">
        <f>Table1[[#This Row],[Sales]]-Table1[[#This Row],[Target Sales]]</f>
        <v>29</v>
      </c>
      <c r="T291" s="3">
        <f>Table1[[#This Row],[Profit]]-Table1[[#This Row],[Target Profit]]</f>
        <v>2</v>
      </c>
      <c r="U291" s="3">
        <f>Table1[[#This Row],[Cogs]]-Table1[[#This Row],[Target COGS]]</f>
        <v>18</v>
      </c>
      <c r="V291" s="8">
        <f>YEAR(Table1[[#This Row],[Date]])</f>
        <v>2012</v>
      </c>
      <c r="W291" s="8">
        <f>DAY(Table1[[#This Row],[Date]])</f>
        <v>1</v>
      </c>
      <c r="X291" s="8">
        <f>MONTH(Table1[[#This Row],[Date]])</f>
        <v>12</v>
      </c>
      <c r="Y291" s="9">
        <f>(Table1[[#This Row],[Profit]]/Table1[[#This Row],[Sales]])</f>
        <v>0.1348314606741573</v>
      </c>
    </row>
    <row r="292" spans="1:25" ht="14.25" customHeight="1" x14ac:dyDescent="0.3">
      <c r="A292" s="1">
        <v>509</v>
      </c>
      <c r="B292" s="1">
        <v>43</v>
      </c>
      <c r="C292" s="2">
        <v>41244</v>
      </c>
      <c r="D292" s="1" t="s">
        <v>32</v>
      </c>
      <c r="E292" s="1" t="s">
        <v>29</v>
      </c>
      <c r="F292" s="1">
        <v>13</v>
      </c>
      <c r="G292" s="1" t="s">
        <v>18</v>
      </c>
      <c r="H292" s="1" t="s">
        <v>26</v>
      </c>
      <c r="I292" s="1" t="s">
        <v>54</v>
      </c>
      <c r="J292" s="19">
        <v>28</v>
      </c>
      <c r="K292" s="1">
        <v>106</v>
      </c>
      <c r="L292" s="1" t="s">
        <v>53</v>
      </c>
      <c r="M292" s="15" t="s">
        <v>88</v>
      </c>
      <c r="N292" s="1">
        <v>30</v>
      </c>
      <c r="O292" s="1">
        <v>20</v>
      </c>
      <c r="P292" s="1">
        <v>70</v>
      </c>
      <c r="Q292" s="1">
        <v>35</v>
      </c>
      <c r="R292" s="1">
        <f>SUM(Table1[[#This Row],[Cogs]],Table1[[#This Row],[Marketing]],Table1[[#This Row],[Other Expenses]])</f>
        <v>91</v>
      </c>
      <c r="S292" s="3">
        <f>Table1[[#This Row],[Sales]]-Table1[[#This Row],[Target Sales]]</f>
        <v>36</v>
      </c>
      <c r="T292" s="3">
        <f>Table1[[#This Row],[Profit]]-Table1[[#This Row],[Target Profit]]</f>
        <v>8</v>
      </c>
      <c r="U292" s="3">
        <f>Table1[[#This Row],[Cogs]]-Table1[[#This Row],[Target COGS]]</f>
        <v>13</v>
      </c>
      <c r="V292" s="8">
        <f>YEAR(Table1[[#This Row],[Date]])</f>
        <v>2012</v>
      </c>
      <c r="W292" s="8">
        <f>DAY(Table1[[#This Row],[Date]])</f>
        <v>1</v>
      </c>
      <c r="X292" s="8">
        <f>MONTH(Table1[[#This Row],[Date]])</f>
        <v>12</v>
      </c>
      <c r="Y292" s="9">
        <f>(Table1[[#This Row],[Profit]]/Table1[[#This Row],[Sales]])</f>
        <v>0.26415094339622641</v>
      </c>
    </row>
    <row r="293" spans="1:25" ht="14.25" customHeight="1" x14ac:dyDescent="0.3">
      <c r="A293" s="1">
        <v>312</v>
      </c>
      <c r="B293" s="1">
        <v>39</v>
      </c>
      <c r="C293" s="2">
        <v>41548</v>
      </c>
      <c r="D293" s="1" t="s">
        <v>16</v>
      </c>
      <c r="E293" s="1" t="s">
        <v>17</v>
      </c>
      <c r="F293" s="1">
        <v>12</v>
      </c>
      <c r="G293" s="1" t="s">
        <v>18</v>
      </c>
      <c r="H293" s="1" t="s">
        <v>19</v>
      </c>
      <c r="I293" s="1" t="s">
        <v>20</v>
      </c>
      <c r="J293" s="19">
        <v>40</v>
      </c>
      <c r="K293" s="1">
        <v>96</v>
      </c>
      <c r="L293" s="1" t="s">
        <v>56</v>
      </c>
      <c r="M293" s="15" t="s">
        <v>88</v>
      </c>
      <c r="N293" s="1">
        <v>20</v>
      </c>
      <c r="O293" s="1">
        <v>40</v>
      </c>
      <c r="P293" s="1">
        <v>60</v>
      </c>
      <c r="Q293" s="1">
        <v>24</v>
      </c>
      <c r="R293" s="1">
        <f>SUM(Table1[[#This Row],[Cogs]],Table1[[#This Row],[Marketing]],Table1[[#This Row],[Other Expenses]])</f>
        <v>75</v>
      </c>
      <c r="S293" s="3">
        <f>Table1[[#This Row],[Sales]]-Table1[[#This Row],[Target Sales]]</f>
        <v>36</v>
      </c>
      <c r="T293" s="3">
        <f>Table1[[#This Row],[Profit]]-Table1[[#This Row],[Target Profit]]</f>
        <v>0</v>
      </c>
      <c r="U293" s="3">
        <f>Table1[[#This Row],[Cogs]]-Table1[[#This Row],[Target COGS]]</f>
        <v>19</v>
      </c>
      <c r="V293" s="8">
        <f>YEAR(Table1[[#This Row],[Date]])</f>
        <v>2013</v>
      </c>
      <c r="W293" s="8">
        <f>DAY(Table1[[#This Row],[Date]])</f>
        <v>1</v>
      </c>
      <c r="X293" s="8">
        <f>MONTH(Table1[[#This Row],[Date]])</f>
        <v>10</v>
      </c>
      <c r="Y293" s="9">
        <f>(Table1[[#This Row],[Profit]]/Table1[[#This Row],[Sales]])</f>
        <v>0.41666666666666669</v>
      </c>
    </row>
    <row r="294" spans="1:25" ht="14.25" customHeight="1" x14ac:dyDescent="0.3">
      <c r="A294" s="1">
        <v>530</v>
      </c>
      <c r="B294" s="1">
        <v>39</v>
      </c>
      <c r="C294" s="2">
        <v>41548</v>
      </c>
      <c r="D294" s="1" t="s">
        <v>16</v>
      </c>
      <c r="E294" s="1" t="s">
        <v>29</v>
      </c>
      <c r="F294" s="1">
        <v>12</v>
      </c>
      <c r="G294" s="1" t="s">
        <v>18</v>
      </c>
      <c r="H294" s="1" t="s">
        <v>19</v>
      </c>
      <c r="I294" s="1" t="s">
        <v>22</v>
      </c>
      <c r="J294" s="19">
        <v>39</v>
      </c>
      <c r="K294" s="1">
        <v>96</v>
      </c>
      <c r="L294" s="1" t="s">
        <v>31</v>
      </c>
      <c r="M294" s="15" t="s">
        <v>88</v>
      </c>
      <c r="N294" s="1">
        <v>20</v>
      </c>
      <c r="O294" s="1">
        <v>40</v>
      </c>
      <c r="P294" s="1">
        <v>60</v>
      </c>
      <c r="Q294" s="1">
        <v>25</v>
      </c>
      <c r="R294" s="1">
        <f>SUM(Table1[[#This Row],[Cogs]],Table1[[#This Row],[Marketing]],Table1[[#This Row],[Other Expenses]])</f>
        <v>76</v>
      </c>
      <c r="S294" s="3">
        <f>Table1[[#This Row],[Sales]]-Table1[[#This Row],[Target Sales]]</f>
        <v>36</v>
      </c>
      <c r="T294" s="3">
        <f>Table1[[#This Row],[Profit]]-Table1[[#This Row],[Target Profit]]</f>
        <v>-1</v>
      </c>
      <c r="U294" s="3">
        <f>Table1[[#This Row],[Cogs]]-Table1[[#This Row],[Target COGS]]</f>
        <v>19</v>
      </c>
      <c r="V294" s="8">
        <f>YEAR(Table1[[#This Row],[Date]])</f>
        <v>2013</v>
      </c>
      <c r="W294" s="8">
        <f>DAY(Table1[[#This Row],[Date]])</f>
        <v>1</v>
      </c>
      <c r="X294" s="8">
        <f>MONTH(Table1[[#This Row],[Date]])</f>
        <v>10</v>
      </c>
      <c r="Y294" s="9">
        <f>(Table1[[#This Row],[Profit]]/Table1[[#This Row],[Sales]])</f>
        <v>0.40625</v>
      </c>
    </row>
    <row r="295" spans="1:25" ht="14.25" customHeight="1" x14ac:dyDescent="0.3">
      <c r="A295" s="1">
        <v>505</v>
      </c>
      <c r="B295" s="1">
        <v>86</v>
      </c>
      <c r="C295" s="2">
        <v>41548</v>
      </c>
      <c r="D295" s="1" t="s">
        <v>32</v>
      </c>
      <c r="E295" s="1" t="s">
        <v>23</v>
      </c>
      <c r="F295" s="1">
        <v>26</v>
      </c>
      <c r="G295" s="1" t="s">
        <v>33</v>
      </c>
      <c r="H295" s="1" t="s">
        <v>38</v>
      </c>
      <c r="I295" s="1" t="s">
        <v>39</v>
      </c>
      <c r="J295" s="19">
        <v>-39</v>
      </c>
      <c r="K295" s="1">
        <v>116</v>
      </c>
      <c r="L295" s="1" t="s">
        <v>57</v>
      </c>
      <c r="M295" s="15" t="s">
        <v>88</v>
      </c>
      <c r="N295" s="1">
        <v>110</v>
      </c>
      <c r="O295" s="1">
        <v>10</v>
      </c>
      <c r="P295" s="1">
        <v>150</v>
      </c>
      <c r="Q295" s="1">
        <v>49</v>
      </c>
      <c r="R295" s="1">
        <f>SUM(Table1[[#This Row],[Cogs]],Table1[[#This Row],[Marketing]],Table1[[#This Row],[Other Expenses]])</f>
        <v>161</v>
      </c>
      <c r="S295" s="3">
        <f>Table1[[#This Row],[Sales]]-Table1[[#This Row],[Target Sales]]</f>
        <v>-34</v>
      </c>
      <c r="T295" s="3">
        <f>Table1[[#This Row],[Profit]]-Table1[[#This Row],[Target Profit]]</f>
        <v>-49</v>
      </c>
      <c r="U295" s="3">
        <f>Table1[[#This Row],[Cogs]]-Table1[[#This Row],[Target COGS]]</f>
        <v>-24</v>
      </c>
      <c r="V295" s="8">
        <f>YEAR(Table1[[#This Row],[Date]])</f>
        <v>2013</v>
      </c>
      <c r="W295" s="8">
        <f>DAY(Table1[[#This Row],[Date]])</f>
        <v>1</v>
      </c>
      <c r="X295" s="8">
        <f>MONTH(Table1[[#This Row],[Date]])</f>
        <v>10</v>
      </c>
      <c r="Y295" s="9">
        <f>(Table1[[#This Row],[Profit]]/Table1[[#This Row],[Sales]])</f>
        <v>-0.33620689655172414</v>
      </c>
    </row>
    <row r="296" spans="1:25" ht="14.25" customHeight="1" x14ac:dyDescent="0.3">
      <c r="A296" s="1">
        <v>318</v>
      </c>
      <c r="B296" s="1">
        <v>46</v>
      </c>
      <c r="C296" s="2">
        <v>41548</v>
      </c>
      <c r="D296" s="1" t="s">
        <v>32</v>
      </c>
      <c r="E296" s="1" t="s">
        <v>23</v>
      </c>
      <c r="F296" s="1">
        <v>14</v>
      </c>
      <c r="G296" s="1" t="s">
        <v>33</v>
      </c>
      <c r="H296" s="1" t="s">
        <v>34</v>
      </c>
      <c r="I296" s="1" t="s">
        <v>35</v>
      </c>
      <c r="J296" s="19">
        <v>45</v>
      </c>
      <c r="K296" s="1">
        <v>120</v>
      </c>
      <c r="L296" s="1" t="s">
        <v>48</v>
      </c>
      <c r="M296" s="15" t="s">
        <v>88</v>
      </c>
      <c r="N296" s="1">
        <v>20</v>
      </c>
      <c r="O296" s="1">
        <v>40</v>
      </c>
      <c r="P296" s="1">
        <v>60</v>
      </c>
      <c r="Q296" s="1">
        <v>37</v>
      </c>
      <c r="R296" s="1">
        <f>SUM(Table1[[#This Row],[Cogs]],Table1[[#This Row],[Marketing]],Table1[[#This Row],[Other Expenses]])</f>
        <v>97</v>
      </c>
      <c r="S296" s="3">
        <f>Table1[[#This Row],[Sales]]-Table1[[#This Row],[Target Sales]]</f>
        <v>60</v>
      </c>
      <c r="T296" s="3">
        <f>Table1[[#This Row],[Profit]]-Table1[[#This Row],[Target Profit]]</f>
        <v>5</v>
      </c>
      <c r="U296" s="3">
        <f>Table1[[#This Row],[Cogs]]-Table1[[#This Row],[Target COGS]]</f>
        <v>26</v>
      </c>
      <c r="V296" s="8">
        <f>YEAR(Table1[[#This Row],[Date]])</f>
        <v>2013</v>
      </c>
      <c r="W296" s="8">
        <f>DAY(Table1[[#This Row],[Date]])</f>
        <v>1</v>
      </c>
      <c r="X296" s="8">
        <f>MONTH(Table1[[#This Row],[Date]])</f>
        <v>10</v>
      </c>
      <c r="Y296" s="9">
        <f>(Table1[[#This Row],[Profit]]/Table1[[#This Row],[Sales]])</f>
        <v>0.375</v>
      </c>
    </row>
    <row r="297" spans="1:25" ht="14.25" customHeight="1" x14ac:dyDescent="0.3">
      <c r="A297" s="1">
        <v>515</v>
      </c>
      <c r="B297" s="1">
        <v>31</v>
      </c>
      <c r="C297" s="2">
        <v>41548</v>
      </c>
      <c r="D297" s="1" t="s">
        <v>32</v>
      </c>
      <c r="E297" s="1" t="s">
        <v>17</v>
      </c>
      <c r="F297" s="1">
        <v>9</v>
      </c>
      <c r="G297" s="1" t="s">
        <v>33</v>
      </c>
      <c r="H297" s="1" t="s">
        <v>38</v>
      </c>
      <c r="I297" s="1" t="s">
        <v>45</v>
      </c>
      <c r="J297" s="19">
        <v>10</v>
      </c>
      <c r="K297" s="1">
        <v>72</v>
      </c>
      <c r="L297" s="1" t="s">
        <v>36</v>
      </c>
      <c r="M297" s="15" t="s">
        <v>88</v>
      </c>
      <c r="N297" s="1">
        <v>20</v>
      </c>
      <c r="O297" s="1">
        <v>30</v>
      </c>
      <c r="P297" s="1">
        <v>60</v>
      </c>
      <c r="Q297" s="1">
        <v>30</v>
      </c>
      <c r="R297" s="1">
        <f>SUM(Table1[[#This Row],[Cogs]],Table1[[#This Row],[Marketing]],Table1[[#This Row],[Other Expenses]])</f>
        <v>70</v>
      </c>
      <c r="S297" s="3">
        <f>Table1[[#This Row],[Sales]]-Table1[[#This Row],[Target Sales]]</f>
        <v>12</v>
      </c>
      <c r="T297" s="3">
        <f>Table1[[#This Row],[Profit]]-Table1[[#This Row],[Target Profit]]</f>
        <v>-20</v>
      </c>
      <c r="U297" s="3">
        <f>Table1[[#This Row],[Cogs]]-Table1[[#This Row],[Target COGS]]</f>
        <v>11</v>
      </c>
      <c r="V297" s="8">
        <f>YEAR(Table1[[#This Row],[Date]])</f>
        <v>2013</v>
      </c>
      <c r="W297" s="8">
        <f>DAY(Table1[[#This Row],[Date]])</f>
        <v>1</v>
      </c>
      <c r="X297" s="8">
        <f>MONTH(Table1[[#This Row],[Date]])</f>
        <v>10</v>
      </c>
      <c r="Y297" s="9">
        <f>(Table1[[#This Row],[Profit]]/Table1[[#This Row],[Sales]])</f>
        <v>0.1388888888888889</v>
      </c>
    </row>
    <row r="298" spans="1:25" ht="14.25" customHeight="1" x14ac:dyDescent="0.3">
      <c r="A298" s="1">
        <v>505</v>
      </c>
      <c r="B298" s="1">
        <v>45</v>
      </c>
      <c r="C298" s="2">
        <v>41548</v>
      </c>
      <c r="D298" s="1" t="s">
        <v>32</v>
      </c>
      <c r="E298" s="1" t="s">
        <v>23</v>
      </c>
      <c r="F298" s="1">
        <v>41</v>
      </c>
      <c r="G298" s="1" t="s">
        <v>33</v>
      </c>
      <c r="H298" s="1" t="s">
        <v>34</v>
      </c>
      <c r="I298" s="1" t="s">
        <v>46</v>
      </c>
      <c r="J298" s="19">
        <v>-9</v>
      </c>
      <c r="K298" s="1">
        <v>116</v>
      </c>
      <c r="L298" s="1" t="s">
        <v>57</v>
      </c>
      <c r="M298" s="15" t="s">
        <v>88</v>
      </c>
      <c r="N298" s="1">
        <v>20</v>
      </c>
      <c r="O298" s="1">
        <v>10</v>
      </c>
      <c r="P298" s="1">
        <v>60</v>
      </c>
      <c r="Q298" s="1">
        <v>70</v>
      </c>
      <c r="R298" s="1">
        <f>SUM(Table1[[#This Row],[Cogs]],Table1[[#This Row],[Marketing]],Table1[[#This Row],[Other Expenses]])</f>
        <v>156</v>
      </c>
      <c r="S298" s="3">
        <f>Table1[[#This Row],[Sales]]-Table1[[#This Row],[Target Sales]]</f>
        <v>56</v>
      </c>
      <c r="T298" s="3">
        <f>Table1[[#This Row],[Profit]]-Table1[[#This Row],[Target Profit]]</f>
        <v>-19</v>
      </c>
      <c r="U298" s="3">
        <f>Table1[[#This Row],[Cogs]]-Table1[[#This Row],[Target COGS]]</f>
        <v>25</v>
      </c>
      <c r="V298" s="8">
        <f>YEAR(Table1[[#This Row],[Date]])</f>
        <v>2013</v>
      </c>
      <c r="W298" s="8">
        <f>DAY(Table1[[#This Row],[Date]])</f>
        <v>1</v>
      </c>
      <c r="X298" s="8">
        <f>MONTH(Table1[[#This Row],[Date]])</f>
        <v>10</v>
      </c>
      <c r="Y298" s="9">
        <f>(Table1[[#This Row],[Profit]]/Table1[[#This Row],[Sales]])</f>
        <v>-7.7586206896551727E-2</v>
      </c>
    </row>
    <row r="299" spans="1:25" ht="14.25" customHeight="1" x14ac:dyDescent="0.3">
      <c r="A299" s="1">
        <v>435</v>
      </c>
      <c r="B299" s="1">
        <v>32</v>
      </c>
      <c r="C299" s="2">
        <v>41548</v>
      </c>
      <c r="D299" s="1" t="s">
        <v>32</v>
      </c>
      <c r="E299" s="1" t="s">
        <v>29</v>
      </c>
      <c r="F299" s="1">
        <v>8</v>
      </c>
      <c r="G299" s="1" t="s">
        <v>33</v>
      </c>
      <c r="H299" s="1" t="s">
        <v>34</v>
      </c>
      <c r="I299" s="1" t="s">
        <v>47</v>
      </c>
      <c r="J299" s="19">
        <v>42</v>
      </c>
      <c r="K299" s="1">
        <v>84</v>
      </c>
      <c r="L299" s="1" t="s">
        <v>42</v>
      </c>
      <c r="M299" s="15" t="s">
        <v>88</v>
      </c>
      <c r="N299" s="1">
        <v>20</v>
      </c>
      <c r="O299" s="1">
        <v>40</v>
      </c>
      <c r="P299" s="1">
        <v>60</v>
      </c>
      <c r="Q299" s="1">
        <v>19</v>
      </c>
      <c r="R299" s="1">
        <f>SUM(Table1[[#This Row],[Cogs]],Table1[[#This Row],[Marketing]],Table1[[#This Row],[Other Expenses]])</f>
        <v>59</v>
      </c>
      <c r="S299" s="3">
        <f>Table1[[#This Row],[Sales]]-Table1[[#This Row],[Target Sales]]</f>
        <v>24</v>
      </c>
      <c r="T299" s="3">
        <f>Table1[[#This Row],[Profit]]-Table1[[#This Row],[Target Profit]]</f>
        <v>2</v>
      </c>
      <c r="U299" s="3">
        <f>Table1[[#This Row],[Cogs]]-Table1[[#This Row],[Target COGS]]</f>
        <v>12</v>
      </c>
      <c r="V299" s="8">
        <f>YEAR(Table1[[#This Row],[Date]])</f>
        <v>2013</v>
      </c>
      <c r="W299" s="8">
        <f>DAY(Table1[[#This Row],[Date]])</f>
        <v>1</v>
      </c>
      <c r="X299" s="8">
        <f>MONTH(Table1[[#This Row],[Date]])</f>
        <v>10</v>
      </c>
      <c r="Y299" s="9">
        <f>(Table1[[#This Row],[Profit]]/Table1[[#This Row],[Sales]])</f>
        <v>0.5</v>
      </c>
    </row>
    <row r="300" spans="1:25" ht="14.25" customHeight="1" x14ac:dyDescent="0.3">
      <c r="A300" s="1">
        <v>505</v>
      </c>
      <c r="B300" s="1">
        <v>31</v>
      </c>
      <c r="C300" s="2">
        <v>41548</v>
      </c>
      <c r="D300" s="1" t="s">
        <v>32</v>
      </c>
      <c r="E300" s="1" t="s">
        <v>23</v>
      </c>
      <c r="F300" s="1">
        <v>9</v>
      </c>
      <c r="G300" s="1" t="s">
        <v>18</v>
      </c>
      <c r="H300" s="1" t="s">
        <v>19</v>
      </c>
      <c r="I300" s="1" t="s">
        <v>20</v>
      </c>
      <c r="J300" s="19">
        <v>9</v>
      </c>
      <c r="K300" s="1">
        <v>72</v>
      </c>
      <c r="L300" s="1" t="s">
        <v>57</v>
      </c>
      <c r="M300" s="15" t="s">
        <v>88</v>
      </c>
      <c r="N300" s="1">
        <v>10</v>
      </c>
      <c r="O300" s="1">
        <v>30</v>
      </c>
      <c r="P300" s="1">
        <v>50</v>
      </c>
      <c r="Q300" s="1">
        <v>31</v>
      </c>
      <c r="R300" s="1">
        <f>SUM(Table1[[#This Row],[Cogs]],Table1[[#This Row],[Marketing]],Table1[[#This Row],[Other Expenses]])</f>
        <v>71</v>
      </c>
      <c r="S300" s="3">
        <f>Table1[[#This Row],[Sales]]-Table1[[#This Row],[Target Sales]]</f>
        <v>22</v>
      </c>
      <c r="T300" s="3">
        <f>Table1[[#This Row],[Profit]]-Table1[[#This Row],[Target Profit]]</f>
        <v>-21</v>
      </c>
      <c r="U300" s="3">
        <f>Table1[[#This Row],[Cogs]]-Table1[[#This Row],[Target COGS]]</f>
        <v>21</v>
      </c>
      <c r="V300" s="8">
        <f>YEAR(Table1[[#This Row],[Date]])</f>
        <v>2013</v>
      </c>
      <c r="W300" s="8">
        <f>DAY(Table1[[#This Row],[Date]])</f>
        <v>1</v>
      </c>
      <c r="X300" s="8">
        <f>MONTH(Table1[[#This Row],[Date]])</f>
        <v>10</v>
      </c>
      <c r="Y300" s="9">
        <f>(Table1[[#This Row],[Profit]]/Table1[[#This Row],[Sales]])</f>
        <v>0.125</v>
      </c>
    </row>
    <row r="301" spans="1:25" ht="14.25" customHeight="1" x14ac:dyDescent="0.3">
      <c r="A301" s="1">
        <v>314</v>
      </c>
      <c r="B301" s="1">
        <v>39</v>
      </c>
      <c r="C301" s="2">
        <v>41548</v>
      </c>
      <c r="D301" s="1" t="s">
        <v>32</v>
      </c>
      <c r="E301" s="1" t="s">
        <v>17</v>
      </c>
      <c r="F301" s="1">
        <v>12</v>
      </c>
      <c r="G301" s="1" t="s">
        <v>18</v>
      </c>
      <c r="H301" s="1" t="s">
        <v>26</v>
      </c>
      <c r="I301" s="1" t="s">
        <v>27</v>
      </c>
      <c r="J301" s="19">
        <v>19</v>
      </c>
      <c r="K301" s="1">
        <v>98</v>
      </c>
      <c r="L301" s="1" t="s">
        <v>51</v>
      </c>
      <c r="M301" s="15" t="s">
        <v>88</v>
      </c>
      <c r="N301" s="1">
        <v>20</v>
      </c>
      <c r="O301" s="1">
        <v>30</v>
      </c>
      <c r="P301" s="1">
        <v>60</v>
      </c>
      <c r="Q301" s="1">
        <v>40</v>
      </c>
      <c r="R301" s="1">
        <f>SUM(Table1[[#This Row],[Cogs]],Table1[[#This Row],[Marketing]],Table1[[#This Row],[Other Expenses]])</f>
        <v>91</v>
      </c>
      <c r="S301" s="3">
        <f>Table1[[#This Row],[Sales]]-Table1[[#This Row],[Target Sales]]</f>
        <v>38</v>
      </c>
      <c r="T301" s="3">
        <f>Table1[[#This Row],[Profit]]-Table1[[#This Row],[Target Profit]]</f>
        <v>-11</v>
      </c>
      <c r="U301" s="3">
        <f>Table1[[#This Row],[Cogs]]-Table1[[#This Row],[Target COGS]]</f>
        <v>19</v>
      </c>
      <c r="V301" s="8">
        <f>YEAR(Table1[[#This Row],[Date]])</f>
        <v>2013</v>
      </c>
      <c r="W301" s="8">
        <f>DAY(Table1[[#This Row],[Date]])</f>
        <v>1</v>
      </c>
      <c r="X301" s="8">
        <f>MONTH(Table1[[#This Row],[Date]])</f>
        <v>10</v>
      </c>
      <c r="Y301" s="9">
        <f>(Table1[[#This Row],[Profit]]/Table1[[#This Row],[Sales]])</f>
        <v>0.19387755102040816</v>
      </c>
    </row>
    <row r="302" spans="1:25" ht="14.25" customHeight="1" x14ac:dyDescent="0.3">
      <c r="A302" s="1">
        <v>203</v>
      </c>
      <c r="B302" s="1">
        <v>24</v>
      </c>
      <c r="C302" s="2">
        <v>41548</v>
      </c>
      <c r="D302" s="1" t="s">
        <v>32</v>
      </c>
      <c r="E302" s="1" t="s">
        <v>25</v>
      </c>
      <c r="F302" s="1">
        <v>6</v>
      </c>
      <c r="G302" s="1" t="s">
        <v>18</v>
      </c>
      <c r="H302" s="1" t="s">
        <v>26</v>
      </c>
      <c r="I302" s="1" t="s">
        <v>30</v>
      </c>
      <c r="J302" s="19">
        <v>27</v>
      </c>
      <c r="K302" s="1">
        <v>64</v>
      </c>
      <c r="L302" s="1" t="s">
        <v>37</v>
      </c>
      <c r="M302" s="15" t="s">
        <v>88</v>
      </c>
      <c r="N302" s="1">
        <v>20</v>
      </c>
      <c r="O302" s="1">
        <v>40</v>
      </c>
      <c r="P302" s="1">
        <v>60</v>
      </c>
      <c r="Q302" s="1">
        <v>18</v>
      </c>
      <c r="R302" s="1">
        <f>SUM(Table1[[#This Row],[Cogs]],Table1[[#This Row],[Marketing]],Table1[[#This Row],[Other Expenses]])</f>
        <v>48</v>
      </c>
      <c r="S302" s="3">
        <f>Table1[[#This Row],[Sales]]-Table1[[#This Row],[Target Sales]]</f>
        <v>4</v>
      </c>
      <c r="T302" s="3">
        <f>Table1[[#This Row],[Profit]]-Table1[[#This Row],[Target Profit]]</f>
        <v>-13</v>
      </c>
      <c r="U302" s="3">
        <f>Table1[[#This Row],[Cogs]]-Table1[[#This Row],[Target COGS]]</f>
        <v>4</v>
      </c>
      <c r="V302" s="8">
        <f>YEAR(Table1[[#This Row],[Date]])</f>
        <v>2013</v>
      </c>
      <c r="W302" s="8">
        <f>DAY(Table1[[#This Row],[Date]])</f>
        <v>1</v>
      </c>
      <c r="X302" s="8">
        <f>MONTH(Table1[[#This Row],[Date]])</f>
        <v>10</v>
      </c>
      <c r="Y302" s="9">
        <f>(Table1[[#This Row],[Profit]]/Table1[[#This Row],[Sales]])</f>
        <v>0.421875</v>
      </c>
    </row>
    <row r="303" spans="1:25" ht="14.25" customHeight="1" x14ac:dyDescent="0.3">
      <c r="A303" s="1">
        <v>603</v>
      </c>
      <c r="B303" s="1">
        <v>0</v>
      </c>
      <c r="C303" s="2">
        <v>41548</v>
      </c>
      <c r="D303" s="1" t="s">
        <v>32</v>
      </c>
      <c r="E303" s="1" t="s">
        <v>25</v>
      </c>
      <c r="F303" s="1">
        <v>0</v>
      </c>
      <c r="G303" s="1" t="s">
        <v>18</v>
      </c>
      <c r="H303" s="1" t="s">
        <v>26</v>
      </c>
      <c r="I303" s="1" t="s">
        <v>30</v>
      </c>
      <c r="J303" s="19">
        <v>47</v>
      </c>
      <c r="K303" s="1">
        <v>46</v>
      </c>
      <c r="L303" s="1" t="s">
        <v>44</v>
      </c>
      <c r="M303" s="15" t="s">
        <v>88</v>
      </c>
      <c r="N303" s="1">
        <v>0</v>
      </c>
      <c r="O303" s="1">
        <v>40</v>
      </c>
      <c r="P303" s="1">
        <v>40</v>
      </c>
      <c r="Q303" s="1">
        <v>11</v>
      </c>
      <c r="R303" s="1">
        <f>SUM(Table1[[#This Row],[Cogs]],Table1[[#This Row],[Marketing]],Table1[[#This Row],[Other Expenses]])</f>
        <v>11</v>
      </c>
      <c r="S303" s="3">
        <f>Table1[[#This Row],[Sales]]-Table1[[#This Row],[Target Sales]]</f>
        <v>6</v>
      </c>
      <c r="T303" s="3">
        <f>Table1[[#This Row],[Profit]]-Table1[[#This Row],[Target Profit]]</f>
        <v>7</v>
      </c>
      <c r="U303" s="3">
        <f>Table1[[#This Row],[Cogs]]-Table1[[#This Row],[Target COGS]]</f>
        <v>0</v>
      </c>
      <c r="V303" s="8">
        <f>YEAR(Table1[[#This Row],[Date]])</f>
        <v>2013</v>
      </c>
      <c r="W303" s="8">
        <f>DAY(Table1[[#This Row],[Date]])</f>
        <v>1</v>
      </c>
      <c r="X303" s="8">
        <f>MONTH(Table1[[#This Row],[Date]])</f>
        <v>10</v>
      </c>
      <c r="Y303" s="9">
        <f>(Table1[[#This Row],[Profit]]/Table1[[#This Row],[Sales]])</f>
        <v>1.0217391304347827</v>
      </c>
    </row>
    <row r="304" spans="1:25" ht="14.25" customHeight="1" x14ac:dyDescent="0.3">
      <c r="A304" s="1">
        <v>435</v>
      </c>
      <c r="B304" s="1">
        <v>45</v>
      </c>
      <c r="C304" s="2">
        <v>41548</v>
      </c>
      <c r="D304" s="1" t="s">
        <v>32</v>
      </c>
      <c r="E304" s="1" t="s">
        <v>29</v>
      </c>
      <c r="F304" s="1">
        <v>41</v>
      </c>
      <c r="G304" s="1" t="s">
        <v>18</v>
      </c>
      <c r="H304" s="1" t="s">
        <v>26</v>
      </c>
      <c r="I304" s="1" t="s">
        <v>27</v>
      </c>
      <c r="J304" s="19">
        <v>-9</v>
      </c>
      <c r="K304" s="1">
        <v>116</v>
      </c>
      <c r="L304" s="1" t="s">
        <v>42</v>
      </c>
      <c r="M304" s="15" t="s">
        <v>88</v>
      </c>
      <c r="N304" s="1">
        <v>10</v>
      </c>
      <c r="O304" s="1">
        <v>20</v>
      </c>
      <c r="P304" s="1">
        <v>50</v>
      </c>
      <c r="Q304" s="1">
        <v>70</v>
      </c>
      <c r="R304" s="1">
        <f>SUM(Table1[[#This Row],[Cogs]],Table1[[#This Row],[Marketing]],Table1[[#This Row],[Other Expenses]])</f>
        <v>156</v>
      </c>
      <c r="S304" s="3">
        <f>Table1[[#This Row],[Sales]]-Table1[[#This Row],[Target Sales]]</f>
        <v>66</v>
      </c>
      <c r="T304" s="3">
        <f>Table1[[#This Row],[Profit]]-Table1[[#This Row],[Target Profit]]</f>
        <v>-29</v>
      </c>
      <c r="U304" s="3">
        <f>Table1[[#This Row],[Cogs]]-Table1[[#This Row],[Target COGS]]</f>
        <v>35</v>
      </c>
      <c r="V304" s="8">
        <f>YEAR(Table1[[#This Row],[Date]])</f>
        <v>2013</v>
      </c>
      <c r="W304" s="8">
        <f>DAY(Table1[[#This Row],[Date]])</f>
        <v>1</v>
      </c>
      <c r="X304" s="8">
        <f>MONTH(Table1[[#This Row],[Date]])</f>
        <v>10</v>
      </c>
      <c r="Y304" s="9">
        <f>(Table1[[#This Row],[Profit]]/Table1[[#This Row],[Sales]])</f>
        <v>-7.7586206896551727E-2</v>
      </c>
    </row>
    <row r="305" spans="1:25" ht="14.25" customHeight="1" x14ac:dyDescent="0.3">
      <c r="A305" s="1">
        <v>206</v>
      </c>
      <c r="B305" s="1">
        <v>60</v>
      </c>
      <c r="C305" s="2">
        <v>41548</v>
      </c>
      <c r="D305" s="1" t="s">
        <v>32</v>
      </c>
      <c r="E305" s="1" t="s">
        <v>29</v>
      </c>
      <c r="F305" s="1">
        <v>54</v>
      </c>
      <c r="G305" s="1" t="s">
        <v>18</v>
      </c>
      <c r="H305" s="1" t="s">
        <v>26</v>
      </c>
      <c r="I305" s="1" t="s">
        <v>30</v>
      </c>
      <c r="J305" s="19">
        <v>0</v>
      </c>
      <c r="K305" s="1">
        <v>153</v>
      </c>
      <c r="L305" s="1" t="s">
        <v>53</v>
      </c>
      <c r="M305" s="15" t="s">
        <v>88</v>
      </c>
      <c r="N305" s="1">
        <v>20</v>
      </c>
      <c r="O305" s="1">
        <v>10</v>
      </c>
      <c r="P305" s="1">
        <v>60</v>
      </c>
      <c r="Q305" s="1">
        <v>84</v>
      </c>
      <c r="R305" s="1">
        <f>SUM(Table1[[#This Row],[Cogs]],Table1[[#This Row],[Marketing]],Table1[[#This Row],[Other Expenses]])</f>
        <v>198</v>
      </c>
      <c r="S305" s="3">
        <f>Table1[[#This Row],[Sales]]-Table1[[#This Row],[Target Sales]]</f>
        <v>93</v>
      </c>
      <c r="T305" s="3">
        <f>Table1[[#This Row],[Profit]]-Table1[[#This Row],[Target Profit]]</f>
        <v>-10</v>
      </c>
      <c r="U305" s="3">
        <f>Table1[[#This Row],[Cogs]]-Table1[[#This Row],[Target COGS]]</f>
        <v>40</v>
      </c>
      <c r="V305" s="8">
        <f>YEAR(Table1[[#This Row],[Date]])</f>
        <v>2013</v>
      </c>
      <c r="W305" s="8">
        <f>DAY(Table1[[#This Row],[Date]])</f>
        <v>1</v>
      </c>
      <c r="X305" s="8">
        <f>MONTH(Table1[[#This Row],[Date]])</f>
        <v>10</v>
      </c>
      <c r="Y305" s="9">
        <f>(Table1[[#This Row],[Profit]]/Table1[[#This Row],[Sales]])</f>
        <v>0</v>
      </c>
    </row>
    <row r="306" spans="1:25" ht="14.25" customHeight="1" x14ac:dyDescent="0.3">
      <c r="A306" s="1">
        <v>440</v>
      </c>
      <c r="B306" s="1">
        <v>32</v>
      </c>
      <c r="C306" s="2">
        <v>41579</v>
      </c>
      <c r="D306" s="1" t="s">
        <v>16</v>
      </c>
      <c r="E306" s="1" t="s">
        <v>17</v>
      </c>
      <c r="F306" s="1">
        <v>8</v>
      </c>
      <c r="G306" s="1" t="s">
        <v>18</v>
      </c>
      <c r="H306" s="1" t="s">
        <v>19</v>
      </c>
      <c r="I306" s="1" t="s">
        <v>50</v>
      </c>
      <c r="J306" s="19">
        <v>43</v>
      </c>
      <c r="K306" s="1">
        <v>85</v>
      </c>
      <c r="L306" s="1" t="s">
        <v>58</v>
      </c>
      <c r="M306" s="15" t="s">
        <v>88</v>
      </c>
      <c r="N306" s="1">
        <v>30</v>
      </c>
      <c r="O306" s="1">
        <v>30</v>
      </c>
      <c r="P306" s="1">
        <v>70</v>
      </c>
      <c r="Q306" s="1">
        <v>19</v>
      </c>
      <c r="R306" s="1">
        <f>SUM(Table1[[#This Row],[Cogs]],Table1[[#This Row],[Marketing]],Table1[[#This Row],[Other Expenses]])</f>
        <v>59</v>
      </c>
      <c r="S306" s="3">
        <f>Table1[[#This Row],[Sales]]-Table1[[#This Row],[Target Sales]]</f>
        <v>15</v>
      </c>
      <c r="T306" s="3">
        <f>Table1[[#This Row],[Profit]]-Table1[[#This Row],[Target Profit]]</f>
        <v>13</v>
      </c>
      <c r="U306" s="3">
        <f>Table1[[#This Row],[Cogs]]-Table1[[#This Row],[Target COGS]]</f>
        <v>2</v>
      </c>
      <c r="V306" s="8">
        <f>YEAR(Table1[[#This Row],[Date]])</f>
        <v>2013</v>
      </c>
      <c r="W306" s="8">
        <f>DAY(Table1[[#This Row],[Date]])</f>
        <v>1</v>
      </c>
      <c r="X306" s="8">
        <f>MONTH(Table1[[#This Row],[Date]])</f>
        <v>11</v>
      </c>
      <c r="Y306" s="9">
        <f>(Table1[[#This Row],[Profit]]/Table1[[#This Row],[Sales]])</f>
        <v>0.50588235294117645</v>
      </c>
    </row>
    <row r="307" spans="1:25" ht="14.25" customHeight="1" x14ac:dyDescent="0.3">
      <c r="A307" s="1">
        <v>561</v>
      </c>
      <c r="B307" s="1">
        <v>54</v>
      </c>
      <c r="C307" s="2">
        <v>41579</v>
      </c>
      <c r="D307" s="1" t="s">
        <v>16</v>
      </c>
      <c r="E307" s="1" t="s">
        <v>25</v>
      </c>
      <c r="F307" s="1">
        <v>20</v>
      </c>
      <c r="G307" s="1" t="s">
        <v>18</v>
      </c>
      <c r="H307" s="1" t="s">
        <v>19</v>
      </c>
      <c r="I307" s="1" t="s">
        <v>20</v>
      </c>
      <c r="J307" s="19">
        <v>19</v>
      </c>
      <c r="K307" s="1">
        <v>129</v>
      </c>
      <c r="L307" s="1" t="s">
        <v>28</v>
      </c>
      <c r="M307" s="15" t="s">
        <v>88</v>
      </c>
      <c r="N307" s="1">
        <v>40</v>
      </c>
      <c r="O307" s="1">
        <v>10</v>
      </c>
      <c r="P307" s="1">
        <v>80</v>
      </c>
      <c r="Q307" s="1">
        <v>54</v>
      </c>
      <c r="R307" s="1">
        <f>SUM(Table1[[#This Row],[Cogs]],Table1[[#This Row],[Marketing]],Table1[[#This Row],[Other Expenses]])</f>
        <v>128</v>
      </c>
      <c r="S307" s="3">
        <f>Table1[[#This Row],[Sales]]-Table1[[#This Row],[Target Sales]]</f>
        <v>49</v>
      </c>
      <c r="T307" s="3">
        <f>Table1[[#This Row],[Profit]]-Table1[[#This Row],[Target Profit]]</f>
        <v>9</v>
      </c>
      <c r="U307" s="3">
        <f>Table1[[#This Row],[Cogs]]-Table1[[#This Row],[Target COGS]]</f>
        <v>14</v>
      </c>
      <c r="V307" s="8">
        <f>YEAR(Table1[[#This Row],[Date]])</f>
        <v>2013</v>
      </c>
      <c r="W307" s="8">
        <f>DAY(Table1[[#This Row],[Date]])</f>
        <v>1</v>
      </c>
      <c r="X307" s="8">
        <f>MONTH(Table1[[#This Row],[Date]])</f>
        <v>11</v>
      </c>
      <c r="Y307" s="9">
        <f>(Table1[[#This Row],[Profit]]/Table1[[#This Row],[Sales]])</f>
        <v>0.14728682170542637</v>
      </c>
    </row>
    <row r="308" spans="1:25" ht="14.25" customHeight="1" x14ac:dyDescent="0.3">
      <c r="A308" s="1">
        <v>920</v>
      </c>
      <c r="B308" s="1">
        <v>22</v>
      </c>
      <c r="C308" s="2">
        <v>41579</v>
      </c>
      <c r="D308" s="1" t="s">
        <v>32</v>
      </c>
      <c r="E308" s="1" t="s">
        <v>17</v>
      </c>
      <c r="F308" s="1">
        <v>7</v>
      </c>
      <c r="G308" s="1" t="s">
        <v>33</v>
      </c>
      <c r="H308" s="1" t="s">
        <v>34</v>
      </c>
      <c r="I308" s="1" t="s">
        <v>35</v>
      </c>
      <c r="J308" s="19">
        <v>16</v>
      </c>
      <c r="K308" s="1">
        <v>55</v>
      </c>
      <c r="L308" s="1" t="s">
        <v>52</v>
      </c>
      <c r="M308" s="15" t="s">
        <v>88</v>
      </c>
      <c r="N308" s="1">
        <v>20</v>
      </c>
      <c r="O308" s="1">
        <v>30</v>
      </c>
      <c r="P308" s="1">
        <v>60</v>
      </c>
      <c r="Q308" s="1">
        <v>19</v>
      </c>
      <c r="R308" s="1">
        <f>SUM(Table1[[#This Row],[Cogs]],Table1[[#This Row],[Marketing]],Table1[[#This Row],[Other Expenses]])</f>
        <v>48</v>
      </c>
      <c r="S308" s="3">
        <f>Table1[[#This Row],[Sales]]-Table1[[#This Row],[Target Sales]]</f>
        <v>-5</v>
      </c>
      <c r="T308" s="3">
        <f>Table1[[#This Row],[Profit]]-Table1[[#This Row],[Target Profit]]</f>
        <v>-14</v>
      </c>
      <c r="U308" s="3">
        <f>Table1[[#This Row],[Cogs]]-Table1[[#This Row],[Target COGS]]</f>
        <v>2</v>
      </c>
      <c r="V308" s="8">
        <f>YEAR(Table1[[#This Row],[Date]])</f>
        <v>2013</v>
      </c>
      <c r="W308" s="8">
        <f>DAY(Table1[[#This Row],[Date]])</f>
        <v>1</v>
      </c>
      <c r="X308" s="8">
        <f>MONTH(Table1[[#This Row],[Date]])</f>
        <v>11</v>
      </c>
      <c r="Y308" s="9">
        <f>(Table1[[#This Row],[Profit]]/Table1[[#This Row],[Sales]])</f>
        <v>0.29090909090909089</v>
      </c>
    </row>
    <row r="309" spans="1:25" ht="14.25" customHeight="1" x14ac:dyDescent="0.3">
      <c r="A309" s="1">
        <v>505</v>
      </c>
      <c r="B309" s="1">
        <v>35</v>
      </c>
      <c r="C309" s="2">
        <v>41579</v>
      </c>
      <c r="D309" s="1" t="s">
        <v>32</v>
      </c>
      <c r="E309" s="1" t="s">
        <v>23</v>
      </c>
      <c r="F309" s="1">
        <v>11</v>
      </c>
      <c r="G309" s="1" t="s">
        <v>33</v>
      </c>
      <c r="H309" s="1" t="s">
        <v>34</v>
      </c>
      <c r="I309" s="1" t="s">
        <v>35</v>
      </c>
      <c r="J309" s="19">
        <v>12</v>
      </c>
      <c r="K309" s="1">
        <v>87</v>
      </c>
      <c r="L309" s="1" t="s">
        <v>57</v>
      </c>
      <c r="M309" s="15" t="s">
        <v>88</v>
      </c>
      <c r="N309" s="1">
        <v>20</v>
      </c>
      <c r="O309" s="1">
        <v>20</v>
      </c>
      <c r="P309" s="1">
        <v>60</v>
      </c>
      <c r="Q309" s="1">
        <v>39</v>
      </c>
      <c r="R309" s="1">
        <f>SUM(Table1[[#This Row],[Cogs]],Table1[[#This Row],[Marketing]],Table1[[#This Row],[Other Expenses]])</f>
        <v>85</v>
      </c>
      <c r="S309" s="3">
        <f>Table1[[#This Row],[Sales]]-Table1[[#This Row],[Target Sales]]</f>
        <v>27</v>
      </c>
      <c r="T309" s="3">
        <f>Table1[[#This Row],[Profit]]-Table1[[#This Row],[Target Profit]]</f>
        <v>-8</v>
      </c>
      <c r="U309" s="3">
        <f>Table1[[#This Row],[Cogs]]-Table1[[#This Row],[Target COGS]]</f>
        <v>15</v>
      </c>
      <c r="V309" s="8">
        <f>YEAR(Table1[[#This Row],[Date]])</f>
        <v>2013</v>
      </c>
      <c r="W309" s="8">
        <f>DAY(Table1[[#This Row],[Date]])</f>
        <v>1</v>
      </c>
      <c r="X309" s="8">
        <f>MONTH(Table1[[#This Row],[Date]])</f>
        <v>11</v>
      </c>
      <c r="Y309" s="9">
        <f>(Table1[[#This Row],[Profit]]/Table1[[#This Row],[Sales]])</f>
        <v>0.13793103448275862</v>
      </c>
    </row>
    <row r="310" spans="1:25" ht="14.25" customHeight="1" x14ac:dyDescent="0.3">
      <c r="A310" s="1">
        <v>702</v>
      </c>
      <c r="B310" s="1">
        <v>29</v>
      </c>
      <c r="C310" s="2">
        <v>41579</v>
      </c>
      <c r="D310" s="1" t="s">
        <v>32</v>
      </c>
      <c r="E310" s="1" t="s">
        <v>29</v>
      </c>
      <c r="F310" s="1">
        <v>8</v>
      </c>
      <c r="G310" s="1" t="s">
        <v>33</v>
      </c>
      <c r="H310" s="1" t="s">
        <v>38</v>
      </c>
      <c r="I310" s="1" t="s">
        <v>39</v>
      </c>
      <c r="J310" s="19">
        <v>7</v>
      </c>
      <c r="K310" s="1">
        <v>68</v>
      </c>
      <c r="L310" s="1" t="s">
        <v>41</v>
      </c>
      <c r="M310" s="15" t="s">
        <v>88</v>
      </c>
      <c r="N310" s="1">
        <v>30</v>
      </c>
      <c r="O310" s="1">
        <v>20</v>
      </c>
      <c r="P310" s="1">
        <v>70</v>
      </c>
      <c r="Q310" s="1">
        <v>30</v>
      </c>
      <c r="R310" s="1">
        <f>SUM(Table1[[#This Row],[Cogs]],Table1[[#This Row],[Marketing]],Table1[[#This Row],[Other Expenses]])</f>
        <v>67</v>
      </c>
      <c r="S310" s="3">
        <f>Table1[[#This Row],[Sales]]-Table1[[#This Row],[Target Sales]]</f>
        <v>-2</v>
      </c>
      <c r="T310" s="3">
        <f>Table1[[#This Row],[Profit]]-Table1[[#This Row],[Target Profit]]</f>
        <v>-13</v>
      </c>
      <c r="U310" s="3">
        <f>Table1[[#This Row],[Cogs]]-Table1[[#This Row],[Target COGS]]</f>
        <v>-1</v>
      </c>
      <c r="V310" s="8">
        <f>YEAR(Table1[[#This Row],[Date]])</f>
        <v>2013</v>
      </c>
      <c r="W310" s="8">
        <f>DAY(Table1[[#This Row],[Date]])</f>
        <v>1</v>
      </c>
      <c r="X310" s="8">
        <f>MONTH(Table1[[#This Row],[Date]])</f>
        <v>11</v>
      </c>
      <c r="Y310" s="9">
        <f>(Table1[[#This Row],[Profit]]/Table1[[#This Row],[Sales]])</f>
        <v>0.10294117647058823</v>
      </c>
    </row>
    <row r="311" spans="1:25" ht="14.25" customHeight="1" x14ac:dyDescent="0.3">
      <c r="A311" s="1">
        <v>515</v>
      </c>
      <c r="B311" s="1">
        <v>29</v>
      </c>
      <c r="C311" s="2">
        <v>41579</v>
      </c>
      <c r="D311" s="1" t="s">
        <v>32</v>
      </c>
      <c r="E311" s="1" t="s">
        <v>17</v>
      </c>
      <c r="F311" s="1">
        <v>8</v>
      </c>
      <c r="G311" s="1" t="s">
        <v>33</v>
      </c>
      <c r="H311" s="1" t="s">
        <v>38</v>
      </c>
      <c r="I311" s="1" t="s">
        <v>45</v>
      </c>
      <c r="J311" s="19">
        <v>7</v>
      </c>
      <c r="K311" s="1">
        <v>68</v>
      </c>
      <c r="L311" s="1" t="s">
        <v>36</v>
      </c>
      <c r="M311" s="15" t="s">
        <v>88</v>
      </c>
      <c r="N311" s="1">
        <v>20</v>
      </c>
      <c r="O311" s="1">
        <v>20</v>
      </c>
      <c r="P311" s="1">
        <v>60</v>
      </c>
      <c r="Q311" s="1">
        <v>30</v>
      </c>
      <c r="R311" s="1">
        <f>SUM(Table1[[#This Row],[Cogs]],Table1[[#This Row],[Marketing]],Table1[[#This Row],[Other Expenses]])</f>
        <v>67</v>
      </c>
      <c r="S311" s="3">
        <f>Table1[[#This Row],[Sales]]-Table1[[#This Row],[Target Sales]]</f>
        <v>8</v>
      </c>
      <c r="T311" s="3">
        <f>Table1[[#This Row],[Profit]]-Table1[[#This Row],[Target Profit]]</f>
        <v>-13</v>
      </c>
      <c r="U311" s="3">
        <f>Table1[[#This Row],[Cogs]]-Table1[[#This Row],[Target COGS]]</f>
        <v>9</v>
      </c>
      <c r="V311" s="8">
        <f>YEAR(Table1[[#This Row],[Date]])</f>
        <v>2013</v>
      </c>
      <c r="W311" s="8">
        <f>DAY(Table1[[#This Row],[Date]])</f>
        <v>1</v>
      </c>
      <c r="X311" s="8">
        <f>MONTH(Table1[[#This Row],[Date]])</f>
        <v>11</v>
      </c>
      <c r="Y311" s="9">
        <f>(Table1[[#This Row],[Profit]]/Table1[[#This Row],[Sales]])</f>
        <v>0.10294117647058823</v>
      </c>
    </row>
    <row r="312" spans="1:25" ht="14.25" customHeight="1" x14ac:dyDescent="0.3">
      <c r="A312" s="1">
        <v>603</v>
      </c>
      <c r="B312" s="1">
        <v>34</v>
      </c>
      <c r="C312" s="2">
        <v>41579</v>
      </c>
      <c r="D312" s="1" t="s">
        <v>32</v>
      </c>
      <c r="E312" s="1" t="s">
        <v>25</v>
      </c>
      <c r="F312" s="1">
        <v>12</v>
      </c>
      <c r="G312" s="1" t="s">
        <v>33</v>
      </c>
      <c r="H312" s="1" t="s">
        <v>34</v>
      </c>
      <c r="I312" s="1" t="s">
        <v>59</v>
      </c>
      <c r="J312" s="19">
        <v>-4</v>
      </c>
      <c r="K312" s="1">
        <v>81</v>
      </c>
      <c r="L312" s="1" t="s">
        <v>44</v>
      </c>
      <c r="M312" s="15" t="s">
        <v>88</v>
      </c>
      <c r="N312" s="1">
        <v>30</v>
      </c>
      <c r="O312" s="1">
        <v>0</v>
      </c>
      <c r="P312" s="1">
        <v>70</v>
      </c>
      <c r="Q312" s="1">
        <v>45</v>
      </c>
      <c r="R312" s="1">
        <f>SUM(Table1[[#This Row],[Cogs]],Table1[[#This Row],[Marketing]],Table1[[#This Row],[Other Expenses]])</f>
        <v>91</v>
      </c>
      <c r="S312" s="3">
        <f>Table1[[#This Row],[Sales]]-Table1[[#This Row],[Target Sales]]</f>
        <v>11</v>
      </c>
      <c r="T312" s="3">
        <f>Table1[[#This Row],[Profit]]-Table1[[#This Row],[Target Profit]]</f>
        <v>-4</v>
      </c>
      <c r="U312" s="3">
        <f>Table1[[#This Row],[Cogs]]-Table1[[#This Row],[Target COGS]]</f>
        <v>4</v>
      </c>
      <c r="V312" s="8">
        <f>YEAR(Table1[[#This Row],[Date]])</f>
        <v>2013</v>
      </c>
      <c r="W312" s="8">
        <f>DAY(Table1[[#This Row],[Date]])</f>
        <v>1</v>
      </c>
      <c r="X312" s="8">
        <f>MONTH(Table1[[#This Row],[Date]])</f>
        <v>11</v>
      </c>
      <c r="Y312" s="9">
        <f>(Table1[[#This Row],[Profit]]/Table1[[#This Row],[Sales]])</f>
        <v>-4.9382716049382713E-2</v>
      </c>
    </row>
    <row r="313" spans="1:25" ht="14.25" customHeight="1" x14ac:dyDescent="0.3">
      <c r="A313" s="1">
        <v>580</v>
      </c>
      <c r="B313" s="1">
        <v>32</v>
      </c>
      <c r="C313" s="2">
        <v>41579</v>
      </c>
      <c r="D313" s="1" t="s">
        <v>32</v>
      </c>
      <c r="E313" s="1" t="s">
        <v>23</v>
      </c>
      <c r="F313" s="1">
        <v>8</v>
      </c>
      <c r="G313" s="1" t="s">
        <v>33</v>
      </c>
      <c r="H313" s="1" t="s">
        <v>34</v>
      </c>
      <c r="I313" s="1" t="s">
        <v>46</v>
      </c>
      <c r="J313" s="19">
        <v>43</v>
      </c>
      <c r="K313" s="1">
        <v>85</v>
      </c>
      <c r="L313" s="1" t="s">
        <v>40</v>
      </c>
      <c r="M313" s="15" t="s">
        <v>88</v>
      </c>
      <c r="N313" s="1">
        <v>20</v>
      </c>
      <c r="O313" s="1">
        <v>30</v>
      </c>
      <c r="P313" s="1">
        <v>60</v>
      </c>
      <c r="Q313" s="1">
        <v>19</v>
      </c>
      <c r="R313" s="1">
        <f>SUM(Table1[[#This Row],[Cogs]],Table1[[#This Row],[Marketing]],Table1[[#This Row],[Other Expenses]])</f>
        <v>59</v>
      </c>
      <c r="S313" s="3">
        <f>Table1[[#This Row],[Sales]]-Table1[[#This Row],[Target Sales]]</f>
        <v>25</v>
      </c>
      <c r="T313" s="3">
        <f>Table1[[#This Row],[Profit]]-Table1[[#This Row],[Target Profit]]</f>
        <v>13</v>
      </c>
      <c r="U313" s="3">
        <f>Table1[[#This Row],[Cogs]]-Table1[[#This Row],[Target COGS]]</f>
        <v>12</v>
      </c>
      <c r="V313" s="8">
        <f>YEAR(Table1[[#This Row],[Date]])</f>
        <v>2013</v>
      </c>
      <c r="W313" s="8">
        <f>DAY(Table1[[#This Row],[Date]])</f>
        <v>1</v>
      </c>
      <c r="X313" s="8">
        <f>MONTH(Table1[[#This Row],[Date]])</f>
        <v>11</v>
      </c>
      <c r="Y313" s="9">
        <f>(Table1[[#This Row],[Profit]]/Table1[[#This Row],[Sales]])</f>
        <v>0.50588235294117645</v>
      </c>
    </row>
    <row r="314" spans="1:25" ht="14.25" customHeight="1" x14ac:dyDescent="0.3">
      <c r="A314" s="1">
        <v>775</v>
      </c>
      <c r="B314" s="1">
        <v>0</v>
      </c>
      <c r="C314" s="2">
        <v>41579</v>
      </c>
      <c r="D314" s="1" t="s">
        <v>32</v>
      </c>
      <c r="E314" s="1" t="s">
        <v>29</v>
      </c>
      <c r="F314" s="1">
        <v>0</v>
      </c>
      <c r="G314" s="1" t="s">
        <v>33</v>
      </c>
      <c r="H314" s="1" t="s">
        <v>34</v>
      </c>
      <c r="I314" s="1" t="s">
        <v>47</v>
      </c>
      <c r="J314" s="19">
        <v>46</v>
      </c>
      <c r="K314" s="1">
        <v>46</v>
      </c>
      <c r="L314" s="1" t="s">
        <v>41</v>
      </c>
      <c r="M314" s="15" t="s">
        <v>88</v>
      </c>
      <c r="N314" s="1">
        <v>0</v>
      </c>
      <c r="O314" s="1">
        <v>30</v>
      </c>
      <c r="P314" s="1">
        <v>40</v>
      </c>
      <c r="Q314" s="1">
        <v>12</v>
      </c>
      <c r="R314" s="1">
        <f>SUM(Table1[[#This Row],[Cogs]],Table1[[#This Row],[Marketing]],Table1[[#This Row],[Other Expenses]])</f>
        <v>12</v>
      </c>
      <c r="S314" s="3">
        <f>Table1[[#This Row],[Sales]]-Table1[[#This Row],[Target Sales]]</f>
        <v>6</v>
      </c>
      <c r="T314" s="3">
        <f>Table1[[#This Row],[Profit]]-Table1[[#This Row],[Target Profit]]</f>
        <v>16</v>
      </c>
      <c r="U314" s="3">
        <f>Table1[[#This Row],[Cogs]]-Table1[[#This Row],[Target COGS]]</f>
        <v>0</v>
      </c>
      <c r="V314" s="8">
        <f>YEAR(Table1[[#This Row],[Date]])</f>
        <v>2013</v>
      </c>
      <c r="W314" s="8">
        <f>DAY(Table1[[#This Row],[Date]])</f>
        <v>1</v>
      </c>
      <c r="X314" s="8">
        <f>MONTH(Table1[[#This Row],[Date]])</f>
        <v>11</v>
      </c>
      <c r="Y314" s="9">
        <f>(Table1[[#This Row],[Profit]]/Table1[[#This Row],[Sales]])</f>
        <v>1</v>
      </c>
    </row>
    <row r="315" spans="1:25" ht="14.25" customHeight="1" x14ac:dyDescent="0.3">
      <c r="A315" s="1">
        <v>435</v>
      </c>
      <c r="B315" s="1">
        <v>33</v>
      </c>
      <c r="C315" s="2">
        <v>41579</v>
      </c>
      <c r="D315" s="1" t="s">
        <v>32</v>
      </c>
      <c r="E315" s="1" t="s">
        <v>29</v>
      </c>
      <c r="F315" s="1">
        <v>9</v>
      </c>
      <c r="G315" s="1" t="s">
        <v>33</v>
      </c>
      <c r="H315" s="1" t="s">
        <v>34</v>
      </c>
      <c r="I315" s="1" t="s">
        <v>47</v>
      </c>
      <c r="J315" s="19">
        <v>40</v>
      </c>
      <c r="K315" s="1">
        <v>86</v>
      </c>
      <c r="L315" s="1" t="s">
        <v>42</v>
      </c>
      <c r="M315" s="15" t="s">
        <v>88</v>
      </c>
      <c r="N315" s="1">
        <v>30</v>
      </c>
      <c r="O315" s="1">
        <v>30</v>
      </c>
      <c r="P315" s="1">
        <v>70</v>
      </c>
      <c r="Q315" s="1">
        <v>21</v>
      </c>
      <c r="R315" s="1">
        <f>SUM(Table1[[#This Row],[Cogs]],Table1[[#This Row],[Marketing]],Table1[[#This Row],[Other Expenses]])</f>
        <v>63</v>
      </c>
      <c r="S315" s="3">
        <f>Table1[[#This Row],[Sales]]-Table1[[#This Row],[Target Sales]]</f>
        <v>16</v>
      </c>
      <c r="T315" s="3">
        <f>Table1[[#This Row],[Profit]]-Table1[[#This Row],[Target Profit]]</f>
        <v>10</v>
      </c>
      <c r="U315" s="3">
        <f>Table1[[#This Row],[Cogs]]-Table1[[#This Row],[Target COGS]]</f>
        <v>3</v>
      </c>
      <c r="V315" s="8">
        <f>YEAR(Table1[[#This Row],[Date]])</f>
        <v>2013</v>
      </c>
      <c r="W315" s="8">
        <f>DAY(Table1[[#This Row],[Date]])</f>
        <v>1</v>
      </c>
      <c r="X315" s="8">
        <f>MONTH(Table1[[#This Row],[Date]])</f>
        <v>11</v>
      </c>
      <c r="Y315" s="9">
        <f>(Table1[[#This Row],[Profit]]/Table1[[#This Row],[Sales]])</f>
        <v>0.46511627906976744</v>
      </c>
    </row>
    <row r="316" spans="1:25" ht="14.25" customHeight="1" x14ac:dyDescent="0.3">
      <c r="A316" s="1">
        <v>314</v>
      </c>
      <c r="B316" s="1">
        <v>82</v>
      </c>
      <c r="C316" s="2">
        <v>41579</v>
      </c>
      <c r="D316" s="1" t="s">
        <v>32</v>
      </c>
      <c r="E316" s="1" t="s">
        <v>17</v>
      </c>
      <c r="F316" s="1">
        <v>25</v>
      </c>
      <c r="G316" s="1" t="s">
        <v>18</v>
      </c>
      <c r="H316" s="1" t="s">
        <v>19</v>
      </c>
      <c r="I316" s="1" t="s">
        <v>20</v>
      </c>
      <c r="J316" s="19">
        <v>-13</v>
      </c>
      <c r="K316" s="1">
        <v>130</v>
      </c>
      <c r="L316" s="1" t="s">
        <v>51</v>
      </c>
      <c r="M316" s="15" t="s">
        <v>88</v>
      </c>
      <c r="N316" s="1">
        <v>70</v>
      </c>
      <c r="O316" s="1">
        <v>0</v>
      </c>
      <c r="P316" s="1">
        <v>110</v>
      </c>
      <c r="Q316" s="1">
        <v>49</v>
      </c>
      <c r="R316" s="1">
        <f>SUM(Table1[[#This Row],[Cogs]],Table1[[#This Row],[Marketing]],Table1[[#This Row],[Other Expenses]])</f>
        <v>156</v>
      </c>
      <c r="S316" s="3">
        <f>Table1[[#This Row],[Sales]]-Table1[[#This Row],[Target Sales]]</f>
        <v>20</v>
      </c>
      <c r="T316" s="3">
        <f>Table1[[#This Row],[Profit]]-Table1[[#This Row],[Target Profit]]</f>
        <v>-13</v>
      </c>
      <c r="U316" s="3">
        <f>Table1[[#This Row],[Cogs]]-Table1[[#This Row],[Target COGS]]</f>
        <v>12</v>
      </c>
      <c r="V316" s="8">
        <f>YEAR(Table1[[#This Row],[Date]])</f>
        <v>2013</v>
      </c>
      <c r="W316" s="8">
        <f>DAY(Table1[[#This Row],[Date]])</f>
        <v>1</v>
      </c>
      <c r="X316" s="8">
        <f>MONTH(Table1[[#This Row],[Date]])</f>
        <v>11</v>
      </c>
      <c r="Y316" s="9">
        <f>(Table1[[#This Row],[Profit]]/Table1[[#This Row],[Sales]])</f>
        <v>-0.1</v>
      </c>
    </row>
    <row r="317" spans="1:25" ht="14.25" customHeight="1" x14ac:dyDescent="0.3">
      <c r="A317" s="1">
        <v>435</v>
      </c>
      <c r="B317" s="1">
        <v>82</v>
      </c>
      <c r="C317" s="2">
        <v>41579</v>
      </c>
      <c r="D317" s="1" t="s">
        <v>32</v>
      </c>
      <c r="E317" s="1" t="s">
        <v>29</v>
      </c>
      <c r="F317" s="1">
        <v>25</v>
      </c>
      <c r="G317" s="1" t="s">
        <v>18</v>
      </c>
      <c r="H317" s="1" t="s">
        <v>19</v>
      </c>
      <c r="I317" s="1" t="s">
        <v>22</v>
      </c>
      <c r="J317" s="19">
        <v>-12</v>
      </c>
      <c r="K317" s="1">
        <v>130</v>
      </c>
      <c r="L317" s="1" t="s">
        <v>42</v>
      </c>
      <c r="M317" s="15" t="s">
        <v>88</v>
      </c>
      <c r="N317" s="1">
        <v>70</v>
      </c>
      <c r="O317" s="1">
        <v>0</v>
      </c>
      <c r="P317" s="1">
        <v>110</v>
      </c>
      <c r="Q317" s="1">
        <v>48</v>
      </c>
      <c r="R317" s="1">
        <f>SUM(Table1[[#This Row],[Cogs]],Table1[[#This Row],[Marketing]],Table1[[#This Row],[Other Expenses]])</f>
        <v>155</v>
      </c>
      <c r="S317" s="3">
        <f>Table1[[#This Row],[Sales]]-Table1[[#This Row],[Target Sales]]</f>
        <v>20</v>
      </c>
      <c r="T317" s="3">
        <f>Table1[[#This Row],[Profit]]-Table1[[#This Row],[Target Profit]]</f>
        <v>-12</v>
      </c>
      <c r="U317" s="3">
        <f>Table1[[#This Row],[Cogs]]-Table1[[#This Row],[Target COGS]]</f>
        <v>12</v>
      </c>
      <c r="V317" s="8">
        <f>YEAR(Table1[[#This Row],[Date]])</f>
        <v>2013</v>
      </c>
      <c r="W317" s="8">
        <f>DAY(Table1[[#This Row],[Date]])</f>
        <v>1</v>
      </c>
      <c r="X317" s="8">
        <f>MONTH(Table1[[#This Row],[Date]])</f>
        <v>11</v>
      </c>
      <c r="Y317" s="9">
        <f>(Table1[[#This Row],[Profit]]/Table1[[#This Row],[Sales]])</f>
        <v>-9.2307692307692313E-2</v>
      </c>
    </row>
    <row r="318" spans="1:25" ht="14.25" customHeight="1" x14ac:dyDescent="0.3">
      <c r="A318" s="1">
        <v>636</v>
      </c>
      <c r="B318" s="1">
        <v>35</v>
      </c>
      <c r="C318" s="2">
        <v>41579</v>
      </c>
      <c r="D318" s="1" t="s">
        <v>32</v>
      </c>
      <c r="E318" s="1" t="s">
        <v>17</v>
      </c>
      <c r="F318" s="1">
        <v>11</v>
      </c>
      <c r="G318" s="1" t="s">
        <v>18</v>
      </c>
      <c r="H318" s="1" t="s">
        <v>26</v>
      </c>
      <c r="I318" s="1" t="s">
        <v>27</v>
      </c>
      <c r="J318" s="19">
        <v>13</v>
      </c>
      <c r="K318" s="1">
        <v>87</v>
      </c>
      <c r="L318" s="1" t="s">
        <v>51</v>
      </c>
      <c r="M318" s="15" t="s">
        <v>88</v>
      </c>
      <c r="N318" s="1">
        <v>20</v>
      </c>
      <c r="O318" s="1">
        <v>10</v>
      </c>
      <c r="P318" s="1">
        <v>60</v>
      </c>
      <c r="Q318" s="1">
        <v>38</v>
      </c>
      <c r="R318" s="1">
        <f>SUM(Table1[[#This Row],[Cogs]],Table1[[#This Row],[Marketing]],Table1[[#This Row],[Other Expenses]])</f>
        <v>84</v>
      </c>
      <c r="S318" s="3">
        <f>Table1[[#This Row],[Sales]]-Table1[[#This Row],[Target Sales]]</f>
        <v>27</v>
      </c>
      <c r="T318" s="3">
        <f>Table1[[#This Row],[Profit]]-Table1[[#This Row],[Target Profit]]</f>
        <v>3</v>
      </c>
      <c r="U318" s="3">
        <f>Table1[[#This Row],[Cogs]]-Table1[[#This Row],[Target COGS]]</f>
        <v>15</v>
      </c>
      <c r="V318" s="8">
        <f>YEAR(Table1[[#This Row],[Date]])</f>
        <v>2013</v>
      </c>
      <c r="W318" s="8">
        <f>DAY(Table1[[#This Row],[Date]])</f>
        <v>1</v>
      </c>
      <c r="X318" s="8">
        <f>MONTH(Table1[[#This Row],[Date]])</f>
        <v>11</v>
      </c>
      <c r="Y318" s="9">
        <f>(Table1[[#This Row],[Profit]]/Table1[[#This Row],[Sales]])</f>
        <v>0.14942528735632185</v>
      </c>
    </row>
    <row r="319" spans="1:25" ht="14.25" customHeight="1" x14ac:dyDescent="0.3">
      <c r="A319" s="1">
        <v>573</v>
      </c>
      <c r="B319" s="1">
        <v>34</v>
      </c>
      <c r="C319" s="2">
        <v>41579</v>
      </c>
      <c r="D319" s="1" t="s">
        <v>32</v>
      </c>
      <c r="E319" s="1" t="s">
        <v>17</v>
      </c>
      <c r="F319" s="1">
        <v>12</v>
      </c>
      <c r="G319" s="1" t="s">
        <v>18</v>
      </c>
      <c r="H319" s="1" t="s">
        <v>26</v>
      </c>
      <c r="I319" s="1" t="s">
        <v>54</v>
      </c>
      <c r="J319" s="19">
        <v>-4</v>
      </c>
      <c r="K319" s="1">
        <v>81</v>
      </c>
      <c r="L319" s="1" t="s">
        <v>51</v>
      </c>
      <c r="M319" s="15" t="s">
        <v>88</v>
      </c>
      <c r="N319" s="1">
        <v>20</v>
      </c>
      <c r="O319" s="1">
        <v>0</v>
      </c>
      <c r="P319" s="1">
        <v>60</v>
      </c>
      <c r="Q319" s="1">
        <v>45</v>
      </c>
      <c r="R319" s="1">
        <f>SUM(Table1[[#This Row],[Cogs]],Table1[[#This Row],[Marketing]],Table1[[#This Row],[Other Expenses]])</f>
        <v>91</v>
      </c>
      <c r="S319" s="3">
        <f>Table1[[#This Row],[Sales]]-Table1[[#This Row],[Target Sales]]</f>
        <v>21</v>
      </c>
      <c r="T319" s="3">
        <f>Table1[[#This Row],[Profit]]-Table1[[#This Row],[Target Profit]]</f>
        <v>-4</v>
      </c>
      <c r="U319" s="3">
        <f>Table1[[#This Row],[Cogs]]-Table1[[#This Row],[Target COGS]]</f>
        <v>14</v>
      </c>
      <c r="V319" s="8">
        <f>YEAR(Table1[[#This Row],[Date]])</f>
        <v>2013</v>
      </c>
      <c r="W319" s="8">
        <f>DAY(Table1[[#This Row],[Date]])</f>
        <v>1</v>
      </c>
      <c r="X319" s="8">
        <f>MONTH(Table1[[#This Row],[Date]])</f>
        <v>11</v>
      </c>
      <c r="Y319" s="9">
        <f>(Table1[[#This Row],[Profit]]/Table1[[#This Row],[Sales]])</f>
        <v>-4.9382716049382713E-2</v>
      </c>
    </row>
    <row r="320" spans="1:25" ht="14.25" customHeight="1" x14ac:dyDescent="0.3">
      <c r="A320" s="1">
        <v>314</v>
      </c>
      <c r="B320" s="1">
        <v>33</v>
      </c>
      <c r="C320" s="2">
        <v>41579</v>
      </c>
      <c r="D320" s="1" t="s">
        <v>32</v>
      </c>
      <c r="E320" s="1" t="s">
        <v>17</v>
      </c>
      <c r="F320" s="1">
        <v>12</v>
      </c>
      <c r="G320" s="1" t="s">
        <v>18</v>
      </c>
      <c r="H320" s="1" t="s">
        <v>26</v>
      </c>
      <c r="I320" s="1" t="s">
        <v>30</v>
      </c>
      <c r="J320" s="19">
        <v>-6</v>
      </c>
      <c r="K320" s="1">
        <v>79</v>
      </c>
      <c r="L320" s="1" t="s">
        <v>51</v>
      </c>
      <c r="M320" s="15" t="s">
        <v>88</v>
      </c>
      <c r="N320" s="1">
        <v>20</v>
      </c>
      <c r="O320" s="1">
        <v>0</v>
      </c>
      <c r="P320" s="1">
        <v>60</v>
      </c>
      <c r="Q320" s="1">
        <v>45</v>
      </c>
      <c r="R320" s="1">
        <f>SUM(Table1[[#This Row],[Cogs]],Table1[[#This Row],[Marketing]],Table1[[#This Row],[Other Expenses]])</f>
        <v>90</v>
      </c>
      <c r="S320" s="3">
        <f>Table1[[#This Row],[Sales]]-Table1[[#This Row],[Target Sales]]</f>
        <v>19</v>
      </c>
      <c r="T320" s="3">
        <f>Table1[[#This Row],[Profit]]-Table1[[#This Row],[Target Profit]]</f>
        <v>-6</v>
      </c>
      <c r="U320" s="3">
        <f>Table1[[#This Row],[Cogs]]-Table1[[#This Row],[Target COGS]]</f>
        <v>13</v>
      </c>
      <c r="V320" s="8">
        <f>YEAR(Table1[[#This Row],[Date]])</f>
        <v>2013</v>
      </c>
      <c r="W320" s="8">
        <f>DAY(Table1[[#This Row],[Date]])</f>
        <v>1</v>
      </c>
      <c r="X320" s="8">
        <f>MONTH(Table1[[#This Row],[Date]])</f>
        <v>11</v>
      </c>
      <c r="Y320" s="9">
        <f>(Table1[[#This Row],[Profit]]/Table1[[#This Row],[Sales]])</f>
        <v>-7.5949367088607597E-2</v>
      </c>
    </row>
    <row r="321" spans="1:25" ht="14.25" customHeight="1" x14ac:dyDescent="0.3">
      <c r="A321" s="1">
        <v>603</v>
      </c>
      <c r="B321" s="1">
        <v>0</v>
      </c>
      <c r="C321" s="2">
        <v>41579</v>
      </c>
      <c r="D321" s="1" t="s">
        <v>32</v>
      </c>
      <c r="E321" s="1" t="s">
        <v>25</v>
      </c>
      <c r="F321" s="1">
        <v>0</v>
      </c>
      <c r="G321" s="1" t="s">
        <v>18</v>
      </c>
      <c r="H321" s="1" t="s">
        <v>26</v>
      </c>
      <c r="I321" s="1" t="s">
        <v>30</v>
      </c>
      <c r="J321" s="19">
        <v>47</v>
      </c>
      <c r="K321" s="1">
        <v>46</v>
      </c>
      <c r="L321" s="1" t="s">
        <v>44</v>
      </c>
      <c r="M321" s="15" t="s">
        <v>88</v>
      </c>
      <c r="N321" s="1">
        <v>0</v>
      </c>
      <c r="O321" s="1">
        <v>30</v>
      </c>
      <c r="P321" s="1">
        <v>40</v>
      </c>
      <c r="Q321" s="1">
        <v>11</v>
      </c>
      <c r="R321" s="1">
        <f>SUM(Table1[[#This Row],[Cogs]],Table1[[#This Row],[Marketing]],Table1[[#This Row],[Other Expenses]])</f>
        <v>11</v>
      </c>
      <c r="S321" s="3">
        <f>Table1[[#This Row],[Sales]]-Table1[[#This Row],[Target Sales]]</f>
        <v>6</v>
      </c>
      <c r="T321" s="3">
        <f>Table1[[#This Row],[Profit]]-Table1[[#This Row],[Target Profit]]</f>
        <v>17</v>
      </c>
      <c r="U321" s="3">
        <f>Table1[[#This Row],[Cogs]]-Table1[[#This Row],[Target COGS]]</f>
        <v>0</v>
      </c>
      <c r="V321" s="8">
        <f>YEAR(Table1[[#This Row],[Date]])</f>
        <v>2013</v>
      </c>
      <c r="W321" s="8">
        <f>DAY(Table1[[#This Row],[Date]])</f>
        <v>1</v>
      </c>
      <c r="X321" s="8">
        <f>MONTH(Table1[[#This Row],[Date]])</f>
        <v>11</v>
      </c>
      <c r="Y321" s="9">
        <f>(Table1[[#This Row],[Profit]]/Table1[[#This Row],[Sales]])</f>
        <v>1.0217391304347827</v>
      </c>
    </row>
    <row r="322" spans="1:25" ht="14.25" customHeight="1" x14ac:dyDescent="0.3">
      <c r="A322" s="1">
        <v>435</v>
      </c>
      <c r="B322" s="1">
        <v>44</v>
      </c>
      <c r="C322" s="2">
        <v>41579</v>
      </c>
      <c r="D322" s="1" t="s">
        <v>32</v>
      </c>
      <c r="E322" s="1" t="s">
        <v>29</v>
      </c>
      <c r="F322" s="1">
        <v>40</v>
      </c>
      <c r="G322" s="1" t="s">
        <v>18</v>
      </c>
      <c r="H322" s="1" t="s">
        <v>26</v>
      </c>
      <c r="I322" s="1" t="s">
        <v>27</v>
      </c>
      <c r="J322" s="19">
        <v>-10</v>
      </c>
      <c r="K322" s="1">
        <v>113</v>
      </c>
      <c r="L322" s="1" t="s">
        <v>42</v>
      </c>
      <c r="M322" s="15" t="s">
        <v>88</v>
      </c>
      <c r="N322" s="1">
        <v>30</v>
      </c>
      <c r="O322" s="1">
        <v>-10</v>
      </c>
      <c r="P322" s="1">
        <v>70</v>
      </c>
      <c r="Q322" s="1">
        <v>69</v>
      </c>
      <c r="R322" s="1">
        <f>SUM(Table1[[#This Row],[Cogs]],Table1[[#This Row],[Marketing]],Table1[[#This Row],[Other Expenses]])</f>
        <v>153</v>
      </c>
      <c r="S322" s="3">
        <f>Table1[[#This Row],[Sales]]-Table1[[#This Row],[Target Sales]]</f>
        <v>43</v>
      </c>
      <c r="T322" s="3">
        <f>Table1[[#This Row],[Profit]]-Table1[[#This Row],[Target Profit]]</f>
        <v>0</v>
      </c>
      <c r="U322" s="3">
        <f>Table1[[#This Row],[Cogs]]-Table1[[#This Row],[Target COGS]]</f>
        <v>14</v>
      </c>
      <c r="V322" s="8">
        <f>YEAR(Table1[[#This Row],[Date]])</f>
        <v>2013</v>
      </c>
      <c r="W322" s="8">
        <f>DAY(Table1[[#This Row],[Date]])</f>
        <v>1</v>
      </c>
      <c r="X322" s="8">
        <f>MONTH(Table1[[#This Row],[Date]])</f>
        <v>11</v>
      </c>
      <c r="Y322" s="9">
        <f>(Table1[[#This Row],[Profit]]/Table1[[#This Row],[Sales]])</f>
        <v>-8.8495575221238937E-2</v>
      </c>
    </row>
    <row r="323" spans="1:25" ht="14.25" customHeight="1" x14ac:dyDescent="0.3">
      <c r="A323" s="1">
        <v>614</v>
      </c>
      <c r="B323" s="1">
        <v>29</v>
      </c>
      <c r="C323" s="2">
        <v>41609</v>
      </c>
      <c r="D323" s="1" t="s">
        <v>16</v>
      </c>
      <c r="E323" s="1" t="s">
        <v>17</v>
      </c>
      <c r="F323" s="1">
        <v>8</v>
      </c>
      <c r="G323" s="1" t="s">
        <v>18</v>
      </c>
      <c r="H323" s="1" t="s">
        <v>19</v>
      </c>
      <c r="I323" s="1" t="s">
        <v>50</v>
      </c>
      <c r="J323" s="19">
        <v>37</v>
      </c>
      <c r="K323" s="1">
        <v>78</v>
      </c>
      <c r="L323" s="1" t="s">
        <v>58</v>
      </c>
      <c r="M323" s="15" t="s">
        <v>88</v>
      </c>
      <c r="N323" s="1">
        <v>20</v>
      </c>
      <c r="O323" s="1">
        <v>30</v>
      </c>
      <c r="P323" s="1">
        <v>60</v>
      </c>
      <c r="Q323" s="1">
        <v>19</v>
      </c>
      <c r="R323" s="1">
        <f>SUM(Table1[[#This Row],[Cogs]],Table1[[#This Row],[Marketing]],Table1[[#This Row],[Other Expenses]])</f>
        <v>56</v>
      </c>
      <c r="S323" s="3">
        <f>Table1[[#This Row],[Sales]]-Table1[[#This Row],[Target Sales]]</f>
        <v>18</v>
      </c>
      <c r="T323" s="3">
        <f>Table1[[#This Row],[Profit]]-Table1[[#This Row],[Target Profit]]</f>
        <v>7</v>
      </c>
      <c r="U323" s="3">
        <f>Table1[[#This Row],[Cogs]]-Table1[[#This Row],[Target COGS]]</f>
        <v>9</v>
      </c>
      <c r="V323" s="8">
        <f>YEAR(Table1[[#This Row],[Date]])</f>
        <v>2013</v>
      </c>
      <c r="W323" s="8">
        <f>DAY(Table1[[#This Row],[Date]])</f>
        <v>1</v>
      </c>
      <c r="X323" s="8">
        <f>MONTH(Table1[[#This Row],[Date]])</f>
        <v>12</v>
      </c>
      <c r="Y323" s="9">
        <f>(Table1[[#This Row],[Profit]]/Table1[[#This Row],[Sales]])</f>
        <v>0.47435897435897434</v>
      </c>
    </row>
    <row r="324" spans="1:25" ht="14.25" customHeight="1" x14ac:dyDescent="0.3">
      <c r="A324" s="1">
        <v>440</v>
      </c>
      <c r="B324" s="1">
        <v>33</v>
      </c>
      <c r="C324" s="2">
        <v>41609</v>
      </c>
      <c r="D324" s="1" t="s">
        <v>16</v>
      </c>
      <c r="E324" s="1" t="s">
        <v>17</v>
      </c>
      <c r="F324" s="1">
        <v>9</v>
      </c>
      <c r="G324" s="1" t="s">
        <v>18</v>
      </c>
      <c r="H324" s="1" t="s">
        <v>19</v>
      </c>
      <c r="I324" s="1" t="s">
        <v>20</v>
      </c>
      <c r="J324" s="19">
        <v>43</v>
      </c>
      <c r="K324" s="1">
        <v>87</v>
      </c>
      <c r="L324" s="1" t="s">
        <v>58</v>
      </c>
      <c r="M324" s="15" t="s">
        <v>88</v>
      </c>
      <c r="N324" s="1">
        <v>30</v>
      </c>
      <c r="O324" s="1">
        <v>30</v>
      </c>
      <c r="P324" s="1">
        <v>70</v>
      </c>
      <c r="Q324" s="1">
        <v>20</v>
      </c>
      <c r="R324" s="1">
        <f>SUM(Table1[[#This Row],[Cogs]],Table1[[#This Row],[Marketing]],Table1[[#This Row],[Other Expenses]])</f>
        <v>62</v>
      </c>
      <c r="S324" s="3">
        <f>Table1[[#This Row],[Sales]]-Table1[[#This Row],[Target Sales]]</f>
        <v>17</v>
      </c>
      <c r="T324" s="3">
        <f>Table1[[#This Row],[Profit]]-Table1[[#This Row],[Target Profit]]</f>
        <v>13</v>
      </c>
      <c r="U324" s="3">
        <f>Table1[[#This Row],[Cogs]]-Table1[[#This Row],[Target COGS]]</f>
        <v>3</v>
      </c>
      <c r="V324" s="8">
        <f>YEAR(Table1[[#This Row],[Date]])</f>
        <v>2013</v>
      </c>
      <c r="W324" s="8">
        <f>DAY(Table1[[#This Row],[Date]])</f>
        <v>1</v>
      </c>
      <c r="X324" s="8">
        <f>MONTH(Table1[[#This Row],[Date]])</f>
        <v>12</v>
      </c>
      <c r="Y324" s="9">
        <f>(Table1[[#This Row],[Profit]]/Table1[[#This Row],[Sales]])</f>
        <v>0.4942528735632184</v>
      </c>
    </row>
    <row r="325" spans="1:25" ht="14.25" customHeight="1" x14ac:dyDescent="0.3">
      <c r="A325" s="1">
        <v>774</v>
      </c>
      <c r="B325" s="1">
        <v>46</v>
      </c>
      <c r="C325" s="2">
        <v>41609</v>
      </c>
      <c r="D325" s="1" t="s">
        <v>16</v>
      </c>
      <c r="E325" s="1" t="s">
        <v>25</v>
      </c>
      <c r="F325" s="1">
        <v>17</v>
      </c>
      <c r="G325" s="1" t="s">
        <v>18</v>
      </c>
      <c r="H325" s="1" t="s">
        <v>19</v>
      </c>
      <c r="I325" s="1" t="s">
        <v>20</v>
      </c>
      <c r="J325" s="19">
        <v>10</v>
      </c>
      <c r="K325" s="1">
        <v>110</v>
      </c>
      <c r="L325" s="1" t="s">
        <v>55</v>
      </c>
      <c r="M325" s="15" t="s">
        <v>88</v>
      </c>
      <c r="N325" s="1">
        <v>30</v>
      </c>
      <c r="O325" s="1">
        <v>10</v>
      </c>
      <c r="P325" s="1">
        <v>70</v>
      </c>
      <c r="Q325" s="1">
        <v>50</v>
      </c>
      <c r="R325" s="1">
        <f>SUM(Table1[[#This Row],[Cogs]],Table1[[#This Row],[Marketing]],Table1[[#This Row],[Other Expenses]])</f>
        <v>113</v>
      </c>
      <c r="S325" s="3">
        <f>Table1[[#This Row],[Sales]]-Table1[[#This Row],[Target Sales]]</f>
        <v>40</v>
      </c>
      <c r="T325" s="3">
        <f>Table1[[#This Row],[Profit]]-Table1[[#This Row],[Target Profit]]</f>
        <v>0</v>
      </c>
      <c r="U325" s="3">
        <f>Table1[[#This Row],[Cogs]]-Table1[[#This Row],[Target COGS]]</f>
        <v>16</v>
      </c>
      <c r="V325" s="8">
        <f>YEAR(Table1[[#This Row],[Date]])</f>
        <v>2013</v>
      </c>
      <c r="W325" s="8">
        <f>DAY(Table1[[#This Row],[Date]])</f>
        <v>1</v>
      </c>
      <c r="X325" s="8">
        <f>MONTH(Table1[[#This Row],[Date]])</f>
        <v>12</v>
      </c>
      <c r="Y325" s="9">
        <f>(Table1[[#This Row],[Profit]]/Table1[[#This Row],[Sales]])</f>
        <v>9.0909090909090912E-2</v>
      </c>
    </row>
    <row r="326" spans="1:25" ht="14.25" customHeight="1" x14ac:dyDescent="0.3">
      <c r="A326" s="1">
        <v>321</v>
      </c>
      <c r="B326" s="1">
        <v>30</v>
      </c>
      <c r="C326" s="2">
        <v>41609</v>
      </c>
      <c r="D326" s="1" t="s">
        <v>16</v>
      </c>
      <c r="E326" s="1" t="s">
        <v>25</v>
      </c>
      <c r="F326" s="1">
        <v>8</v>
      </c>
      <c r="G326" s="1" t="s">
        <v>18</v>
      </c>
      <c r="H326" s="1" t="s">
        <v>26</v>
      </c>
      <c r="I326" s="1" t="s">
        <v>27</v>
      </c>
      <c r="J326" s="19">
        <v>39</v>
      </c>
      <c r="K326" s="1">
        <v>80</v>
      </c>
      <c r="L326" s="1" t="s">
        <v>28</v>
      </c>
      <c r="M326" s="15" t="s">
        <v>88</v>
      </c>
      <c r="N326" s="1">
        <v>30</v>
      </c>
      <c r="O326" s="1">
        <v>30</v>
      </c>
      <c r="P326" s="1">
        <v>70</v>
      </c>
      <c r="Q326" s="1">
        <v>19</v>
      </c>
      <c r="R326" s="1">
        <f>SUM(Table1[[#This Row],[Cogs]],Table1[[#This Row],[Marketing]],Table1[[#This Row],[Other Expenses]])</f>
        <v>57</v>
      </c>
      <c r="S326" s="3">
        <f>Table1[[#This Row],[Sales]]-Table1[[#This Row],[Target Sales]]</f>
        <v>10</v>
      </c>
      <c r="T326" s="3">
        <f>Table1[[#This Row],[Profit]]-Table1[[#This Row],[Target Profit]]</f>
        <v>9</v>
      </c>
      <c r="U326" s="3">
        <f>Table1[[#This Row],[Cogs]]-Table1[[#This Row],[Target COGS]]</f>
        <v>0</v>
      </c>
      <c r="V326" s="8">
        <f>YEAR(Table1[[#This Row],[Date]])</f>
        <v>2013</v>
      </c>
      <c r="W326" s="8">
        <f>DAY(Table1[[#This Row],[Date]])</f>
        <v>1</v>
      </c>
      <c r="X326" s="8">
        <f>MONTH(Table1[[#This Row],[Date]])</f>
        <v>12</v>
      </c>
      <c r="Y326" s="9">
        <f>(Table1[[#This Row],[Profit]]/Table1[[#This Row],[Sales]])</f>
        <v>0.48749999999999999</v>
      </c>
    </row>
    <row r="327" spans="1:25" ht="14.25" customHeight="1" x14ac:dyDescent="0.3">
      <c r="A327" s="1">
        <v>774</v>
      </c>
      <c r="B327" s="1">
        <v>29</v>
      </c>
      <c r="C327" s="2">
        <v>41609</v>
      </c>
      <c r="D327" s="1" t="s">
        <v>16</v>
      </c>
      <c r="E327" s="1" t="s">
        <v>25</v>
      </c>
      <c r="F327" s="1">
        <v>8</v>
      </c>
      <c r="G327" s="1" t="s">
        <v>18</v>
      </c>
      <c r="H327" s="1" t="s">
        <v>26</v>
      </c>
      <c r="I327" s="1" t="s">
        <v>30</v>
      </c>
      <c r="J327" s="19">
        <v>37</v>
      </c>
      <c r="K327" s="1">
        <v>78</v>
      </c>
      <c r="L327" s="1" t="s">
        <v>55</v>
      </c>
      <c r="M327" s="15" t="s">
        <v>88</v>
      </c>
      <c r="N327" s="1">
        <v>30</v>
      </c>
      <c r="O327" s="1">
        <v>30</v>
      </c>
      <c r="P327" s="1">
        <v>70</v>
      </c>
      <c r="Q327" s="1">
        <v>19</v>
      </c>
      <c r="R327" s="1">
        <f>SUM(Table1[[#This Row],[Cogs]],Table1[[#This Row],[Marketing]],Table1[[#This Row],[Other Expenses]])</f>
        <v>56</v>
      </c>
      <c r="S327" s="3">
        <f>Table1[[#This Row],[Sales]]-Table1[[#This Row],[Target Sales]]</f>
        <v>8</v>
      </c>
      <c r="T327" s="3">
        <f>Table1[[#This Row],[Profit]]-Table1[[#This Row],[Target Profit]]</f>
        <v>7</v>
      </c>
      <c r="U327" s="3">
        <f>Table1[[#This Row],[Cogs]]-Table1[[#This Row],[Target COGS]]</f>
        <v>-1</v>
      </c>
      <c r="V327" s="8">
        <f>YEAR(Table1[[#This Row],[Date]])</f>
        <v>2013</v>
      </c>
      <c r="W327" s="8">
        <f>DAY(Table1[[#This Row],[Date]])</f>
        <v>1</v>
      </c>
      <c r="X327" s="8">
        <f>MONTH(Table1[[#This Row],[Date]])</f>
        <v>12</v>
      </c>
      <c r="Y327" s="9">
        <f>(Table1[[#This Row],[Profit]]/Table1[[#This Row],[Sales]])</f>
        <v>0.47435897435897434</v>
      </c>
    </row>
    <row r="328" spans="1:25" ht="14.25" customHeight="1" x14ac:dyDescent="0.3">
      <c r="A328" s="1">
        <v>608</v>
      </c>
      <c r="B328" s="1">
        <v>24</v>
      </c>
      <c r="C328" s="2">
        <v>41609</v>
      </c>
      <c r="D328" s="1" t="s">
        <v>32</v>
      </c>
      <c r="E328" s="1" t="s">
        <v>17</v>
      </c>
      <c r="F328" s="1">
        <v>7</v>
      </c>
      <c r="G328" s="1" t="s">
        <v>33</v>
      </c>
      <c r="H328" s="1" t="s">
        <v>34</v>
      </c>
      <c r="I328" s="1" t="s">
        <v>35</v>
      </c>
      <c r="J328" s="19">
        <v>19</v>
      </c>
      <c r="K328" s="1">
        <v>60</v>
      </c>
      <c r="L328" s="1" t="s">
        <v>52</v>
      </c>
      <c r="M328" s="15" t="s">
        <v>88</v>
      </c>
      <c r="N328" s="1">
        <v>30</v>
      </c>
      <c r="O328" s="1">
        <v>30</v>
      </c>
      <c r="P328" s="1">
        <v>70</v>
      </c>
      <c r="Q328" s="1">
        <v>19</v>
      </c>
      <c r="R328" s="1">
        <f>SUM(Table1[[#This Row],[Cogs]],Table1[[#This Row],[Marketing]],Table1[[#This Row],[Other Expenses]])</f>
        <v>50</v>
      </c>
      <c r="S328" s="3">
        <f>Table1[[#This Row],[Sales]]-Table1[[#This Row],[Target Sales]]</f>
        <v>-10</v>
      </c>
      <c r="T328" s="3">
        <f>Table1[[#This Row],[Profit]]-Table1[[#This Row],[Target Profit]]</f>
        <v>-11</v>
      </c>
      <c r="U328" s="3">
        <f>Table1[[#This Row],[Cogs]]-Table1[[#This Row],[Target COGS]]</f>
        <v>-6</v>
      </c>
      <c r="V328" s="8">
        <f>YEAR(Table1[[#This Row],[Date]])</f>
        <v>2013</v>
      </c>
      <c r="W328" s="8">
        <f>DAY(Table1[[#This Row],[Date]])</f>
        <v>1</v>
      </c>
      <c r="X328" s="8">
        <f>MONTH(Table1[[#This Row],[Date]])</f>
        <v>12</v>
      </c>
      <c r="Y328" s="9">
        <f>(Table1[[#This Row],[Profit]]/Table1[[#This Row],[Sales]])</f>
        <v>0.31666666666666665</v>
      </c>
    </row>
    <row r="329" spans="1:25" ht="14.25" customHeight="1" x14ac:dyDescent="0.3">
      <c r="A329" s="1">
        <v>775</v>
      </c>
      <c r="B329" s="1">
        <v>0</v>
      </c>
      <c r="C329" s="2">
        <v>41609</v>
      </c>
      <c r="D329" s="1" t="s">
        <v>32</v>
      </c>
      <c r="E329" s="1" t="s">
        <v>29</v>
      </c>
      <c r="F329" s="1">
        <v>0</v>
      </c>
      <c r="G329" s="1" t="s">
        <v>33</v>
      </c>
      <c r="H329" s="1" t="s">
        <v>34</v>
      </c>
      <c r="I329" s="1" t="s">
        <v>47</v>
      </c>
      <c r="J329" s="19">
        <v>46</v>
      </c>
      <c r="K329" s="1">
        <v>46</v>
      </c>
      <c r="L329" s="1" t="s">
        <v>41</v>
      </c>
      <c r="M329" s="15" t="s">
        <v>88</v>
      </c>
      <c r="N329" s="1">
        <v>0</v>
      </c>
      <c r="O329" s="1">
        <v>30</v>
      </c>
      <c r="P329" s="1">
        <v>40</v>
      </c>
      <c r="Q329" s="1">
        <v>12</v>
      </c>
      <c r="R329" s="1">
        <f>SUM(Table1[[#This Row],[Cogs]],Table1[[#This Row],[Marketing]],Table1[[#This Row],[Other Expenses]])</f>
        <v>12</v>
      </c>
      <c r="S329" s="3">
        <f>Table1[[#This Row],[Sales]]-Table1[[#This Row],[Target Sales]]</f>
        <v>6</v>
      </c>
      <c r="T329" s="3">
        <f>Table1[[#This Row],[Profit]]-Table1[[#This Row],[Target Profit]]</f>
        <v>16</v>
      </c>
      <c r="U329" s="3">
        <f>Table1[[#This Row],[Cogs]]-Table1[[#This Row],[Target COGS]]</f>
        <v>0</v>
      </c>
      <c r="V329" s="8">
        <f>YEAR(Table1[[#This Row],[Date]])</f>
        <v>2013</v>
      </c>
      <c r="W329" s="8">
        <f>DAY(Table1[[#This Row],[Date]])</f>
        <v>1</v>
      </c>
      <c r="X329" s="8">
        <f>MONTH(Table1[[#This Row],[Date]])</f>
        <v>12</v>
      </c>
      <c r="Y329" s="9">
        <f>(Table1[[#This Row],[Profit]]/Table1[[#This Row],[Sales]])</f>
        <v>1</v>
      </c>
    </row>
    <row r="330" spans="1:25" ht="14.25" customHeight="1" x14ac:dyDescent="0.3">
      <c r="A330" s="1">
        <v>435</v>
      </c>
      <c r="B330" s="1">
        <v>31</v>
      </c>
      <c r="C330" s="2">
        <v>41609</v>
      </c>
      <c r="D330" s="1" t="s">
        <v>32</v>
      </c>
      <c r="E330" s="1" t="s">
        <v>29</v>
      </c>
      <c r="F330" s="1">
        <v>8</v>
      </c>
      <c r="G330" s="1" t="s">
        <v>33</v>
      </c>
      <c r="H330" s="1" t="s">
        <v>34</v>
      </c>
      <c r="I330" s="1" t="s">
        <v>47</v>
      </c>
      <c r="J330" s="19">
        <v>39</v>
      </c>
      <c r="K330" s="1">
        <v>82</v>
      </c>
      <c r="L330" s="1" t="s">
        <v>42</v>
      </c>
      <c r="M330" s="15" t="s">
        <v>88</v>
      </c>
      <c r="N330" s="1">
        <v>30</v>
      </c>
      <c r="O330" s="1">
        <v>30</v>
      </c>
      <c r="P330" s="1">
        <v>70</v>
      </c>
      <c r="Q330" s="1">
        <v>20</v>
      </c>
      <c r="R330" s="1">
        <f>SUM(Table1[[#This Row],[Cogs]],Table1[[#This Row],[Marketing]],Table1[[#This Row],[Other Expenses]])</f>
        <v>59</v>
      </c>
      <c r="S330" s="3">
        <f>Table1[[#This Row],[Sales]]-Table1[[#This Row],[Target Sales]]</f>
        <v>12</v>
      </c>
      <c r="T330" s="3">
        <f>Table1[[#This Row],[Profit]]-Table1[[#This Row],[Target Profit]]</f>
        <v>9</v>
      </c>
      <c r="U330" s="3">
        <f>Table1[[#This Row],[Cogs]]-Table1[[#This Row],[Target COGS]]</f>
        <v>1</v>
      </c>
      <c r="V330" s="8">
        <f>YEAR(Table1[[#This Row],[Date]])</f>
        <v>2013</v>
      </c>
      <c r="W330" s="8">
        <f>DAY(Table1[[#This Row],[Date]])</f>
        <v>1</v>
      </c>
      <c r="X330" s="8">
        <f>MONTH(Table1[[#This Row],[Date]])</f>
        <v>12</v>
      </c>
      <c r="Y330" s="9">
        <f>(Table1[[#This Row],[Profit]]/Table1[[#This Row],[Sales]])</f>
        <v>0.47560975609756095</v>
      </c>
    </row>
    <row r="331" spans="1:25" ht="14.25" customHeight="1" x14ac:dyDescent="0.3">
      <c r="A331" s="1">
        <v>715</v>
      </c>
      <c r="B331" s="1">
        <v>34</v>
      </c>
      <c r="C331" s="2">
        <v>41609</v>
      </c>
      <c r="D331" s="1" t="s">
        <v>32</v>
      </c>
      <c r="E331" s="1" t="s">
        <v>17</v>
      </c>
      <c r="F331" s="1">
        <v>9</v>
      </c>
      <c r="G331" s="1" t="s">
        <v>18</v>
      </c>
      <c r="H331" s="1" t="s">
        <v>19</v>
      </c>
      <c r="I331" s="1" t="s">
        <v>20</v>
      </c>
      <c r="J331" s="19">
        <v>45</v>
      </c>
      <c r="K331" s="1">
        <v>91</v>
      </c>
      <c r="L331" s="1" t="s">
        <v>52</v>
      </c>
      <c r="M331" s="15" t="s">
        <v>88</v>
      </c>
      <c r="N331" s="1">
        <v>30</v>
      </c>
      <c r="O331" s="1">
        <v>30</v>
      </c>
      <c r="P331" s="1">
        <v>70</v>
      </c>
      <c r="Q331" s="1">
        <v>21</v>
      </c>
      <c r="R331" s="1">
        <f>SUM(Table1[[#This Row],[Cogs]],Table1[[#This Row],[Marketing]],Table1[[#This Row],[Other Expenses]])</f>
        <v>64</v>
      </c>
      <c r="S331" s="3">
        <f>Table1[[#This Row],[Sales]]-Table1[[#This Row],[Target Sales]]</f>
        <v>21</v>
      </c>
      <c r="T331" s="3">
        <f>Table1[[#This Row],[Profit]]-Table1[[#This Row],[Target Profit]]</f>
        <v>15</v>
      </c>
      <c r="U331" s="3">
        <f>Table1[[#This Row],[Cogs]]-Table1[[#This Row],[Target COGS]]</f>
        <v>4</v>
      </c>
      <c r="V331" s="8">
        <f>YEAR(Table1[[#This Row],[Date]])</f>
        <v>2013</v>
      </c>
      <c r="W331" s="8">
        <f>DAY(Table1[[#This Row],[Date]])</f>
        <v>1</v>
      </c>
      <c r="X331" s="8">
        <f>MONTH(Table1[[#This Row],[Date]])</f>
        <v>12</v>
      </c>
      <c r="Y331" s="9">
        <f>(Table1[[#This Row],[Profit]]/Table1[[#This Row],[Sales]])</f>
        <v>0.49450549450549453</v>
      </c>
    </row>
    <row r="332" spans="1:25" ht="14.25" customHeight="1" x14ac:dyDescent="0.3">
      <c r="A332" s="1">
        <v>603</v>
      </c>
      <c r="B332" s="1">
        <v>39</v>
      </c>
      <c r="C332" s="2">
        <v>41609</v>
      </c>
      <c r="D332" s="1" t="s">
        <v>32</v>
      </c>
      <c r="E332" s="1" t="s">
        <v>25</v>
      </c>
      <c r="F332" s="1">
        <v>14</v>
      </c>
      <c r="G332" s="1" t="s">
        <v>18</v>
      </c>
      <c r="H332" s="1" t="s">
        <v>19</v>
      </c>
      <c r="I332" s="1" t="s">
        <v>20</v>
      </c>
      <c r="J332" s="19">
        <v>3</v>
      </c>
      <c r="K332" s="1">
        <v>94</v>
      </c>
      <c r="L332" s="1" t="s">
        <v>44</v>
      </c>
      <c r="M332" s="15" t="s">
        <v>88</v>
      </c>
      <c r="N332" s="1">
        <v>20</v>
      </c>
      <c r="O332" s="1">
        <v>10</v>
      </c>
      <c r="P332" s="1">
        <v>60</v>
      </c>
      <c r="Q332" s="1">
        <v>47</v>
      </c>
      <c r="R332" s="1">
        <f>SUM(Table1[[#This Row],[Cogs]],Table1[[#This Row],[Marketing]],Table1[[#This Row],[Other Expenses]])</f>
        <v>100</v>
      </c>
      <c r="S332" s="3">
        <f>Table1[[#This Row],[Sales]]-Table1[[#This Row],[Target Sales]]</f>
        <v>34</v>
      </c>
      <c r="T332" s="3">
        <f>Table1[[#This Row],[Profit]]-Table1[[#This Row],[Target Profit]]</f>
        <v>-7</v>
      </c>
      <c r="U332" s="3">
        <f>Table1[[#This Row],[Cogs]]-Table1[[#This Row],[Target COGS]]</f>
        <v>19</v>
      </c>
      <c r="V332" s="8">
        <f>YEAR(Table1[[#This Row],[Date]])</f>
        <v>2013</v>
      </c>
      <c r="W332" s="8">
        <f>DAY(Table1[[#This Row],[Date]])</f>
        <v>1</v>
      </c>
      <c r="X332" s="8">
        <f>MONTH(Table1[[#This Row],[Date]])</f>
        <v>12</v>
      </c>
      <c r="Y332" s="9">
        <f>(Table1[[#This Row],[Profit]]/Table1[[#This Row],[Sales]])</f>
        <v>3.1914893617021274E-2</v>
      </c>
    </row>
    <row r="333" spans="1:25" ht="14.25" customHeight="1" x14ac:dyDescent="0.3">
      <c r="A333" s="1">
        <v>505</v>
      </c>
      <c r="B333" s="1">
        <v>31</v>
      </c>
      <c r="C333" s="2">
        <v>41609</v>
      </c>
      <c r="D333" s="1" t="s">
        <v>32</v>
      </c>
      <c r="E333" s="1" t="s">
        <v>23</v>
      </c>
      <c r="F333" s="1">
        <v>9</v>
      </c>
      <c r="G333" s="1" t="s">
        <v>18</v>
      </c>
      <c r="H333" s="1" t="s">
        <v>19</v>
      </c>
      <c r="I333" s="1" t="s">
        <v>20</v>
      </c>
      <c r="J333" s="19">
        <v>10</v>
      </c>
      <c r="K333" s="1">
        <v>74</v>
      </c>
      <c r="L333" s="1" t="s">
        <v>57</v>
      </c>
      <c r="M333" s="15" t="s">
        <v>88</v>
      </c>
      <c r="N333" s="1">
        <v>20</v>
      </c>
      <c r="O333" s="1">
        <v>20</v>
      </c>
      <c r="P333" s="1">
        <v>60</v>
      </c>
      <c r="Q333" s="1">
        <v>31</v>
      </c>
      <c r="R333" s="1">
        <f>SUM(Table1[[#This Row],[Cogs]],Table1[[#This Row],[Marketing]],Table1[[#This Row],[Other Expenses]])</f>
        <v>71</v>
      </c>
      <c r="S333" s="3">
        <f>Table1[[#This Row],[Sales]]-Table1[[#This Row],[Target Sales]]</f>
        <v>14</v>
      </c>
      <c r="T333" s="3">
        <f>Table1[[#This Row],[Profit]]-Table1[[#This Row],[Target Profit]]</f>
        <v>-10</v>
      </c>
      <c r="U333" s="3">
        <f>Table1[[#This Row],[Cogs]]-Table1[[#This Row],[Target COGS]]</f>
        <v>11</v>
      </c>
      <c r="V333" s="8">
        <f>YEAR(Table1[[#This Row],[Date]])</f>
        <v>2013</v>
      </c>
      <c r="W333" s="8">
        <f>DAY(Table1[[#This Row],[Date]])</f>
        <v>1</v>
      </c>
      <c r="X333" s="8">
        <f>MONTH(Table1[[#This Row],[Date]])</f>
        <v>12</v>
      </c>
      <c r="Y333" s="9">
        <f>(Table1[[#This Row],[Profit]]/Table1[[#This Row],[Sales]])</f>
        <v>0.13513513513513514</v>
      </c>
    </row>
    <row r="334" spans="1:25" ht="14.25" customHeight="1" x14ac:dyDescent="0.3">
      <c r="A334" s="1">
        <v>314</v>
      </c>
      <c r="B334" s="1">
        <v>38</v>
      </c>
      <c r="C334" s="2">
        <v>41609</v>
      </c>
      <c r="D334" s="1" t="s">
        <v>32</v>
      </c>
      <c r="E334" s="1" t="s">
        <v>17</v>
      </c>
      <c r="F334" s="1">
        <v>12</v>
      </c>
      <c r="G334" s="1" t="s">
        <v>18</v>
      </c>
      <c r="H334" s="1" t="s">
        <v>26</v>
      </c>
      <c r="I334" s="1" t="s">
        <v>27</v>
      </c>
      <c r="J334" s="19">
        <v>16</v>
      </c>
      <c r="K334" s="1">
        <v>95</v>
      </c>
      <c r="L334" s="1" t="s">
        <v>51</v>
      </c>
      <c r="M334" s="15" t="s">
        <v>88</v>
      </c>
      <c r="N334" s="1">
        <v>30</v>
      </c>
      <c r="O334" s="1">
        <v>10</v>
      </c>
      <c r="P334" s="1">
        <v>70</v>
      </c>
      <c r="Q334" s="1">
        <v>40</v>
      </c>
      <c r="R334" s="1">
        <f>SUM(Table1[[#This Row],[Cogs]],Table1[[#This Row],[Marketing]],Table1[[#This Row],[Other Expenses]])</f>
        <v>90</v>
      </c>
      <c r="S334" s="3">
        <f>Table1[[#This Row],[Sales]]-Table1[[#This Row],[Target Sales]]</f>
        <v>25</v>
      </c>
      <c r="T334" s="3">
        <f>Table1[[#This Row],[Profit]]-Table1[[#This Row],[Target Profit]]</f>
        <v>6</v>
      </c>
      <c r="U334" s="3">
        <f>Table1[[#This Row],[Cogs]]-Table1[[#This Row],[Target COGS]]</f>
        <v>8</v>
      </c>
      <c r="V334" s="8">
        <f>YEAR(Table1[[#This Row],[Date]])</f>
        <v>2013</v>
      </c>
      <c r="W334" s="8">
        <f>DAY(Table1[[#This Row],[Date]])</f>
        <v>1</v>
      </c>
      <c r="X334" s="8">
        <f>MONTH(Table1[[#This Row],[Date]])</f>
        <v>12</v>
      </c>
      <c r="Y334" s="9">
        <f>(Table1[[#This Row],[Profit]]/Table1[[#This Row],[Sales]])</f>
        <v>0.16842105263157894</v>
      </c>
    </row>
    <row r="335" spans="1:25" ht="14.25" customHeight="1" x14ac:dyDescent="0.3">
      <c r="A335" s="1">
        <v>660</v>
      </c>
      <c r="B335" s="1">
        <v>39</v>
      </c>
      <c r="C335" s="2">
        <v>41609</v>
      </c>
      <c r="D335" s="1" t="s">
        <v>32</v>
      </c>
      <c r="E335" s="1" t="s">
        <v>17</v>
      </c>
      <c r="F335" s="1">
        <v>14</v>
      </c>
      <c r="G335" s="1" t="s">
        <v>18</v>
      </c>
      <c r="H335" s="1" t="s">
        <v>26</v>
      </c>
      <c r="I335" s="1" t="s">
        <v>30</v>
      </c>
      <c r="J335" s="19">
        <v>3</v>
      </c>
      <c r="K335" s="1">
        <v>94</v>
      </c>
      <c r="L335" s="1" t="s">
        <v>51</v>
      </c>
      <c r="M335" s="15" t="s">
        <v>88</v>
      </c>
      <c r="N335" s="1">
        <v>30</v>
      </c>
      <c r="O335" s="1">
        <v>0</v>
      </c>
      <c r="P335" s="1">
        <v>70</v>
      </c>
      <c r="Q335" s="1">
        <v>47</v>
      </c>
      <c r="R335" s="1">
        <f>SUM(Table1[[#This Row],[Cogs]],Table1[[#This Row],[Marketing]],Table1[[#This Row],[Other Expenses]])</f>
        <v>100</v>
      </c>
      <c r="S335" s="3">
        <f>Table1[[#This Row],[Sales]]-Table1[[#This Row],[Target Sales]]</f>
        <v>24</v>
      </c>
      <c r="T335" s="3">
        <f>Table1[[#This Row],[Profit]]-Table1[[#This Row],[Target Profit]]</f>
        <v>3</v>
      </c>
      <c r="U335" s="3">
        <f>Table1[[#This Row],[Cogs]]-Table1[[#This Row],[Target COGS]]</f>
        <v>9</v>
      </c>
      <c r="V335" s="8">
        <f>YEAR(Table1[[#This Row],[Date]])</f>
        <v>2013</v>
      </c>
      <c r="W335" s="8">
        <f>DAY(Table1[[#This Row],[Date]])</f>
        <v>1</v>
      </c>
      <c r="X335" s="8">
        <f>MONTH(Table1[[#This Row],[Date]])</f>
        <v>12</v>
      </c>
      <c r="Y335" s="9">
        <f>(Table1[[#This Row],[Profit]]/Table1[[#This Row],[Sales]])</f>
        <v>3.1914893617021274E-2</v>
      </c>
    </row>
    <row r="336" spans="1:25" ht="14.25" customHeight="1" x14ac:dyDescent="0.3">
      <c r="A336" s="1">
        <v>603</v>
      </c>
      <c r="B336" s="1">
        <v>0</v>
      </c>
      <c r="C336" s="2">
        <v>41609</v>
      </c>
      <c r="D336" s="1" t="s">
        <v>32</v>
      </c>
      <c r="E336" s="1" t="s">
        <v>25</v>
      </c>
      <c r="F336" s="1">
        <v>0</v>
      </c>
      <c r="G336" s="1" t="s">
        <v>18</v>
      </c>
      <c r="H336" s="1" t="s">
        <v>26</v>
      </c>
      <c r="I336" s="1" t="s">
        <v>30</v>
      </c>
      <c r="J336" s="19">
        <v>47</v>
      </c>
      <c r="K336" s="1">
        <v>46</v>
      </c>
      <c r="L336" s="1" t="s">
        <v>44</v>
      </c>
      <c r="M336" s="15" t="s">
        <v>88</v>
      </c>
      <c r="N336" s="1">
        <v>0</v>
      </c>
      <c r="O336" s="1">
        <v>30</v>
      </c>
      <c r="P336" s="1">
        <v>40</v>
      </c>
      <c r="Q336" s="1">
        <v>11</v>
      </c>
      <c r="R336" s="1">
        <f>SUM(Table1[[#This Row],[Cogs]],Table1[[#This Row],[Marketing]],Table1[[#This Row],[Other Expenses]])</f>
        <v>11</v>
      </c>
      <c r="S336" s="3">
        <f>Table1[[#This Row],[Sales]]-Table1[[#This Row],[Target Sales]]</f>
        <v>6</v>
      </c>
      <c r="T336" s="3">
        <f>Table1[[#This Row],[Profit]]-Table1[[#This Row],[Target Profit]]</f>
        <v>17</v>
      </c>
      <c r="U336" s="3">
        <f>Table1[[#This Row],[Cogs]]-Table1[[#This Row],[Target COGS]]</f>
        <v>0</v>
      </c>
      <c r="V336" s="8">
        <f>YEAR(Table1[[#This Row],[Date]])</f>
        <v>2013</v>
      </c>
      <c r="W336" s="8">
        <f>DAY(Table1[[#This Row],[Date]])</f>
        <v>1</v>
      </c>
      <c r="X336" s="8">
        <f>MONTH(Table1[[#This Row],[Date]])</f>
        <v>12</v>
      </c>
      <c r="Y336" s="9">
        <f>(Table1[[#This Row],[Profit]]/Table1[[#This Row],[Sales]])</f>
        <v>1.0217391304347827</v>
      </c>
    </row>
    <row r="337" spans="1:25" ht="14.25" customHeight="1" x14ac:dyDescent="0.3">
      <c r="A337" s="1">
        <v>253</v>
      </c>
      <c r="B337" s="1">
        <v>41</v>
      </c>
      <c r="C337" s="2">
        <v>41609</v>
      </c>
      <c r="D337" s="1" t="s">
        <v>32</v>
      </c>
      <c r="E337" s="1" t="s">
        <v>29</v>
      </c>
      <c r="F337" s="1">
        <v>12</v>
      </c>
      <c r="G337" s="1" t="s">
        <v>18</v>
      </c>
      <c r="H337" s="1" t="s">
        <v>26</v>
      </c>
      <c r="I337" s="1" t="s">
        <v>27</v>
      </c>
      <c r="J337" s="19">
        <v>45</v>
      </c>
      <c r="K337" s="1">
        <v>114</v>
      </c>
      <c r="L337" s="1" t="s">
        <v>53</v>
      </c>
      <c r="M337" s="15" t="s">
        <v>88</v>
      </c>
      <c r="N337" s="1">
        <v>30</v>
      </c>
      <c r="O337" s="1">
        <v>20</v>
      </c>
      <c r="P337" s="1">
        <v>70</v>
      </c>
      <c r="Q337" s="1">
        <v>36</v>
      </c>
      <c r="R337" s="1">
        <f>SUM(Table1[[#This Row],[Cogs]],Table1[[#This Row],[Marketing]],Table1[[#This Row],[Other Expenses]])</f>
        <v>89</v>
      </c>
      <c r="S337" s="3">
        <f>Table1[[#This Row],[Sales]]-Table1[[#This Row],[Target Sales]]</f>
        <v>44</v>
      </c>
      <c r="T337" s="3">
        <f>Table1[[#This Row],[Profit]]-Table1[[#This Row],[Target Profit]]</f>
        <v>25</v>
      </c>
      <c r="U337" s="3">
        <f>Table1[[#This Row],[Cogs]]-Table1[[#This Row],[Target COGS]]</f>
        <v>11</v>
      </c>
      <c r="V337" s="8">
        <f>YEAR(Table1[[#This Row],[Date]])</f>
        <v>2013</v>
      </c>
      <c r="W337" s="8">
        <f>DAY(Table1[[#This Row],[Date]])</f>
        <v>1</v>
      </c>
      <c r="X337" s="8">
        <f>MONTH(Table1[[#This Row],[Date]])</f>
        <v>12</v>
      </c>
      <c r="Y337" s="9">
        <f>(Table1[[#This Row],[Profit]]/Table1[[#This Row],[Sales]])</f>
        <v>0.39473684210526316</v>
      </c>
    </row>
    <row r="338" spans="1:25" ht="14.25" customHeight="1" x14ac:dyDescent="0.3">
      <c r="A338" s="1">
        <v>435</v>
      </c>
      <c r="B338" s="1">
        <v>38</v>
      </c>
      <c r="C338" s="2">
        <v>41609</v>
      </c>
      <c r="D338" s="1" t="s">
        <v>32</v>
      </c>
      <c r="E338" s="1" t="s">
        <v>29</v>
      </c>
      <c r="F338" s="1">
        <v>12</v>
      </c>
      <c r="G338" s="1" t="s">
        <v>18</v>
      </c>
      <c r="H338" s="1" t="s">
        <v>26</v>
      </c>
      <c r="I338" s="1" t="s">
        <v>54</v>
      </c>
      <c r="J338" s="19">
        <v>18</v>
      </c>
      <c r="K338" s="1">
        <v>95</v>
      </c>
      <c r="L338" s="1" t="s">
        <v>42</v>
      </c>
      <c r="M338" s="15" t="s">
        <v>88</v>
      </c>
      <c r="N338" s="1">
        <v>20</v>
      </c>
      <c r="O338" s="1">
        <v>10</v>
      </c>
      <c r="P338" s="1">
        <v>60</v>
      </c>
      <c r="Q338" s="1">
        <v>39</v>
      </c>
      <c r="R338" s="1">
        <f>SUM(Table1[[#This Row],[Cogs]],Table1[[#This Row],[Marketing]],Table1[[#This Row],[Other Expenses]])</f>
        <v>89</v>
      </c>
      <c r="S338" s="3">
        <f>Table1[[#This Row],[Sales]]-Table1[[#This Row],[Target Sales]]</f>
        <v>35</v>
      </c>
      <c r="T338" s="3">
        <f>Table1[[#This Row],[Profit]]-Table1[[#This Row],[Target Profit]]</f>
        <v>8</v>
      </c>
      <c r="U338" s="3">
        <f>Table1[[#This Row],[Cogs]]-Table1[[#This Row],[Target COGS]]</f>
        <v>18</v>
      </c>
      <c r="V338" s="8">
        <f>YEAR(Table1[[#This Row],[Date]])</f>
        <v>2013</v>
      </c>
      <c r="W338" s="8">
        <f>DAY(Table1[[#This Row],[Date]])</f>
        <v>1</v>
      </c>
      <c r="X338" s="8">
        <f>MONTH(Table1[[#This Row],[Date]])</f>
        <v>12</v>
      </c>
      <c r="Y338" s="9">
        <f>(Table1[[#This Row],[Profit]]/Table1[[#This Row],[Sales]])</f>
        <v>0.18947368421052632</v>
      </c>
    </row>
    <row r="339" spans="1:25" ht="14.25" customHeight="1" x14ac:dyDescent="0.3">
      <c r="A339" s="1">
        <v>253</v>
      </c>
      <c r="B339" s="1">
        <v>43</v>
      </c>
      <c r="C339" s="2">
        <v>41609</v>
      </c>
      <c r="D339" s="1" t="s">
        <v>32</v>
      </c>
      <c r="E339" s="1" t="s">
        <v>29</v>
      </c>
      <c r="F339" s="1">
        <v>13</v>
      </c>
      <c r="G339" s="1" t="s">
        <v>18</v>
      </c>
      <c r="H339" s="1" t="s">
        <v>26</v>
      </c>
      <c r="I339" s="1" t="s">
        <v>54</v>
      </c>
      <c r="J339" s="19">
        <v>42</v>
      </c>
      <c r="K339" s="1">
        <v>113</v>
      </c>
      <c r="L339" s="1" t="s">
        <v>53</v>
      </c>
      <c r="M339" s="15" t="s">
        <v>88</v>
      </c>
      <c r="N339" s="1">
        <v>30</v>
      </c>
      <c r="O339" s="1">
        <v>20</v>
      </c>
      <c r="P339" s="1">
        <v>70</v>
      </c>
      <c r="Q339" s="1">
        <v>35</v>
      </c>
      <c r="R339" s="1">
        <f>SUM(Table1[[#This Row],[Cogs]],Table1[[#This Row],[Marketing]],Table1[[#This Row],[Other Expenses]])</f>
        <v>91</v>
      </c>
      <c r="S339" s="3">
        <f>Table1[[#This Row],[Sales]]-Table1[[#This Row],[Target Sales]]</f>
        <v>43</v>
      </c>
      <c r="T339" s="3">
        <f>Table1[[#This Row],[Profit]]-Table1[[#This Row],[Target Profit]]</f>
        <v>22</v>
      </c>
      <c r="U339" s="3">
        <f>Table1[[#This Row],[Cogs]]-Table1[[#This Row],[Target COGS]]</f>
        <v>13</v>
      </c>
      <c r="V339" s="8">
        <f>YEAR(Table1[[#This Row],[Date]])</f>
        <v>2013</v>
      </c>
      <c r="W339" s="8">
        <f>DAY(Table1[[#This Row],[Date]])</f>
        <v>1</v>
      </c>
      <c r="X339" s="8">
        <f>MONTH(Table1[[#This Row],[Date]])</f>
        <v>12</v>
      </c>
      <c r="Y339" s="9">
        <f>(Table1[[#This Row],[Profit]]/Table1[[#This Row],[Sales]])</f>
        <v>0.37168141592920356</v>
      </c>
    </row>
    <row r="340" spans="1:25" ht="14.25" customHeight="1" x14ac:dyDescent="0.3">
      <c r="A340" s="1">
        <v>216</v>
      </c>
      <c r="B340" s="1">
        <v>51</v>
      </c>
      <c r="C340" s="2">
        <v>41183</v>
      </c>
      <c r="D340" s="1" t="s">
        <v>16</v>
      </c>
      <c r="E340" s="1" t="s">
        <v>17</v>
      </c>
      <c r="F340" s="1">
        <v>46</v>
      </c>
      <c r="G340" s="1" t="s">
        <v>33</v>
      </c>
      <c r="H340" s="1" t="s">
        <v>38</v>
      </c>
      <c r="I340" s="1" t="s">
        <v>39</v>
      </c>
      <c r="J340" s="19">
        <v>-5</v>
      </c>
      <c r="K340" s="1">
        <v>122</v>
      </c>
      <c r="L340" s="1" t="s">
        <v>58</v>
      </c>
      <c r="M340" s="15" t="s">
        <v>88</v>
      </c>
      <c r="N340" s="1">
        <v>40</v>
      </c>
      <c r="O340" s="1">
        <v>30</v>
      </c>
      <c r="P340" s="1">
        <v>110</v>
      </c>
      <c r="Q340" s="1">
        <v>76</v>
      </c>
      <c r="R340" s="1">
        <f>SUM(Table1[[#This Row],[Cogs]],Table1[[#This Row],[Marketing]],Table1[[#This Row],[Other Expenses]])</f>
        <v>173</v>
      </c>
      <c r="S340" s="3">
        <f>Table1[[#This Row],[Sales]]-Table1[[#This Row],[Target Sales]]</f>
        <v>12</v>
      </c>
      <c r="T340" s="3">
        <f>Table1[[#This Row],[Profit]]-Table1[[#This Row],[Target Profit]]</f>
        <v>-35</v>
      </c>
      <c r="U340" s="3">
        <f>Table1[[#This Row],[Cogs]]-Table1[[#This Row],[Target COGS]]</f>
        <v>11</v>
      </c>
      <c r="V340" s="8">
        <f>YEAR(Table1[[#This Row],[Date]])</f>
        <v>2012</v>
      </c>
      <c r="W340" s="8">
        <f>DAY(Table1[[#This Row],[Date]])</f>
        <v>1</v>
      </c>
      <c r="X340" s="8">
        <f>MONTH(Table1[[#This Row],[Date]])</f>
        <v>10</v>
      </c>
      <c r="Y340" s="9">
        <f>(Table1[[#This Row],[Profit]]/Table1[[#This Row],[Sales]])</f>
        <v>-4.0983606557377046E-2</v>
      </c>
    </row>
    <row r="341" spans="1:25" ht="14.25" customHeight="1" x14ac:dyDescent="0.3">
      <c r="A341" s="1">
        <v>440</v>
      </c>
      <c r="B341" s="1">
        <v>52</v>
      </c>
      <c r="C341" s="2">
        <v>41183</v>
      </c>
      <c r="D341" s="1" t="s">
        <v>16</v>
      </c>
      <c r="E341" s="1" t="s">
        <v>17</v>
      </c>
      <c r="F341" s="1">
        <v>17</v>
      </c>
      <c r="G341" s="1" t="s">
        <v>33</v>
      </c>
      <c r="H341" s="1" t="s">
        <v>38</v>
      </c>
      <c r="I341" s="1" t="s">
        <v>43</v>
      </c>
      <c r="J341" s="19">
        <v>26</v>
      </c>
      <c r="K341" s="1">
        <v>123</v>
      </c>
      <c r="L341" s="1" t="s">
        <v>58</v>
      </c>
      <c r="M341" s="15" t="s">
        <v>88</v>
      </c>
      <c r="N341" s="1">
        <v>40</v>
      </c>
      <c r="O341" s="1">
        <v>60</v>
      </c>
      <c r="P341" s="1">
        <v>110</v>
      </c>
      <c r="Q341" s="1">
        <v>45</v>
      </c>
      <c r="R341" s="1">
        <f>SUM(Table1[[#This Row],[Cogs]],Table1[[#This Row],[Marketing]],Table1[[#This Row],[Other Expenses]])</f>
        <v>114</v>
      </c>
      <c r="S341" s="3">
        <f>Table1[[#This Row],[Sales]]-Table1[[#This Row],[Target Sales]]</f>
        <v>13</v>
      </c>
      <c r="T341" s="3">
        <f>Table1[[#This Row],[Profit]]-Table1[[#This Row],[Target Profit]]</f>
        <v>-34</v>
      </c>
      <c r="U341" s="3">
        <f>Table1[[#This Row],[Cogs]]-Table1[[#This Row],[Target COGS]]</f>
        <v>12</v>
      </c>
      <c r="V341" s="8">
        <f>YEAR(Table1[[#This Row],[Date]])</f>
        <v>2012</v>
      </c>
      <c r="W341" s="8">
        <f>DAY(Table1[[#This Row],[Date]])</f>
        <v>1</v>
      </c>
      <c r="X341" s="8">
        <f>MONTH(Table1[[#This Row],[Date]])</f>
        <v>10</v>
      </c>
      <c r="Y341" s="9">
        <f>(Table1[[#This Row],[Profit]]/Table1[[#This Row],[Sales]])</f>
        <v>0.21138211382113822</v>
      </c>
    </row>
    <row r="342" spans="1:25" ht="14.25" customHeight="1" x14ac:dyDescent="0.3">
      <c r="A342" s="1">
        <v>937</v>
      </c>
      <c r="B342" s="1">
        <v>43</v>
      </c>
      <c r="C342" s="2">
        <v>41183</v>
      </c>
      <c r="D342" s="1" t="s">
        <v>16</v>
      </c>
      <c r="E342" s="1" t="s">
        <v>17</v>
      </c>
      <c r="F342" s="1">
        <v>13</v>
      </c>
      <c r="G342" s="1" t="s">
        <v>33</v>
      </c>
      <c r="H342" s="1" t="s">
        <v>38</v>
      </c>
      <c r="I342" s="1" t="s">
        <v>45</v>
      </c>
      <c r="J342" s="19">
        <v>28</v>
      </c>
      <c r="K342" s="1">
        <v>107</v>
      </c>
      <c r="L342" s="1" t="s">
        <v>58</v>
      </c>
      <c r="M342" s="15" t="s">
        <v>88</v>
      </c>
      <c r="N342" s="1">
        <v>30</v>
      </c>
      <c r="O342" s="1">
        <v>60</v>
      </c>
      <c r="P342" s="1">
        <v>100</v>
      </c>
      <c r="Q342" s="1">
        <v>36</v>
      </c>
      <c r="R342" s="1">
        <f>SUM(Table1[[#This Row],[Cogs]],Table1[[#This Row],[Marketing]],Table1[[#This Row],[Other Expenses]])</f>
        <v>92</v>
      </c>
      <c r="S342" s="3">
        <f>Table1[[#This Row],[Sales]]-Table1[[#This Row],[Target Sales]]</f>
        <v>7</v>
      </c>
      <c r="T342" s="3">
        <f>Table1[[#This Row],[Profit]]-Table1[[#This Row],[Target Profit]]</f>
        <v>-32</v>
      </c>
      <c r="U342" s="3">
        <f>Table1[[#This Row],[Cogs]]-Table1[[#This Row],[Target COGS]]</f>
        <v>13</v>
      </c>
      <c r="V342" s="8">
        <f>YEAR(Table1[[#This Row],[Date]])</f>
        <v>2012</v>
      </c>
      <c r="W342" s="8">
        <f>DAY(Table1[[#This Row],[Date]])</f>
        <v>1</v>
      </c>
      <c r="X342" s="8">
        <f>MONTH(Table1[[#This Row],[Date]])</f>
        <v>10</v>
      </c>
      <c r="Y342" s="9">
        <f>(Table1[[#This Row],[Profit]]/Table1[[#This Row],[Sales]])</f>
        <v>0.26168224299065418</v>
      </c>
    </row>
    <row r="343" spans="1:25" ht="14.25" customHeight="1" x14ac:dyDescent="0.3">
      <c r="A343" s="1">
        <v>774</v>
      </c>
      <c r="B343" s="1">
        <v>51</v>
      </c>
      <c r="C343" s="2">
        <v>41183</v>
      </c>
      <c r="D343" s="1" t="s">
        <v>16</v>
      </c>
      <c r="E343" s="1" t="s">
        <v>25</v>
      </c>
      <c r="F343" s="1">
        <v>46</v>
      </c>
      <c r="G343" s="1" t="s">
        <v>33</v>
      </c>
      <c r="H343" s="1" t="s">
        <v>34</v>
      </c>
      <c r="I343" s="1" t="s">
        <v>46</v>
      </c>
      <c r="J343" s="19">
        <v>-11</v>
      </c>
      <c r="K343" s="1">
        <v>116</v>
      </c>
      <c r="L343" s="1" t="s">
        <v>55</v>
      </c>
      <c r="M343" s="15" t="s">
        <v>88</v>
      </c>
      <c r="N343" s="1">
        <v>30</v>
      </c>
      <c r="O343" s="1">
        <v>30</v>
      </c>
      <c r="P343" s="1">
        <v>100</v>
      </c>
      <c r="Q343" s="1">
        <v>76</v>
      </c>
      <c r="R343" s="1">
        <f>SUM(Table1[[#This Row],[Cogs]],Table1[[#This Row],[Marketing]],Table1[[#This Row],[Other Expenses]])</f>
        <v>173</v>
      </c>
      <c r="S343" s="3">
        <f>Table1[[#This Row],[Sales]]-Table1[[#This Row],[Target Sales]]</f>
        <v>16</v>
      </c>
      <c r="T343" s="3">
        <f>Table1[[#This Row],[Profit]]-Table1[[#This Row],[Target Profit]]</f>
        <v>-41</v>
      </c>
      <c r="U343" s="3">
        <f>Table1[[#This Row],[Cogs]]-Table1[[#This Row],[Target COGS]]</f>
        <v>21</v>
      </c>
      <c r="V343" s="8">
        <f>YEAR(Table1[[#This Row],[Date]])</f>
        <v>2012</v>
      </c>
      <c r="W343" s="8">
        <f>DAY(Table1[[#This Row],[Date]])</f>
        <v>1</v>
      </c>
      <c r="X343" s="8">
        <f>MONTH(Table1[[#This Row],[Date]])</f>
        <v>10</v>
      </c>
      <c r="Y343" s="9">
        <f>(Table1[[#This Row],[Profit]]/Table1[[#This Row],[Sales]])</f>
        <v>-9.4827586206896547E-2</v>
      </c>
    </row>
    <row r="344" spans="1:25" ht="14.25" customHeight="1" x14ac:dyDescent="0.3">
      <c r="A344" s="1">
        <v>832</v>
      </c>
      <c r="B344" s="1">
        <v>72</v>
      </c>
      <c r="C344" s="2">
        <v>41183</v>
      </c>
      <c r="D344" s="1" t="s">
        <v>16</v>
      </c>
      <c r="E344" s="1" t="s">
        <v>23</v>
      </c>
      <c r="F344" s="1">
        <v>23</v>
      </c>
      <c r="G344" s="1" t="s">
        <v>33</v>
      </c>
      <c r="H344" s="1" t="s">
        <v>34</v>
      </c>
      <c r="I344" s="1" t="s">
        <v>47</v>
      </c>
      <c r="J344" s="19">
        <v>55</v>
      </c>
      <c r="K344" s="1">
        <v>182</v>
      </c>
      <c r="L344" s="1" t="s">
        <v>24</v>
      </c>
      <c r="M344" s="15" t="s">
        <v>88</v>
      </c>
      <c r="N344" s="1">
        <v>40</v>
      </c>
      <c r="O344" s="1">
        <v>50</v>
      </c>
      <c r="P344" s="1">
        <v>110</v>
      </c>
      <c r="Q344" s="1">
        <v>55</v>
      </c>
      <c r="R344" s="1">
        <f>SUM(Table1[[#This Row],[Cogs]],Table1[[#This Row],[Marketing]],Table1[[#This Row],[Other Expenses]])</f>
        <v>150</v>
      </c>
      <c r="S344" s="3">
        <f>Table1[[#This Row],[Sales]]-Table1[[#This Row],[Target Sales]]</f>
        <v>72</v>
      </c>
      <c r="T344" s="3">
        <f>Table1[[#This Row],[Profit]]-Table1[[#This Row],[Target Profit]]</f>
        <v>5</v>
      </c>
      <c r="U344" s="3">
        <f>Table1[[#This Row],[Cogs]]-Table1[[#This Row],[Target COGS]]</f>
        <v>32</v>
      </c>
      <c r="V344" s="8">
        <f>YEAR(Table1[[#This Row],[Date]])</f>
        <v>2012</v>
      </c>
      <c r="W344" s="8">
        <f>DAY(Table1[[#This Row],[Date]])</f>
        <v>1</v>
      </c>
      <c r="X344" s="8">
        <f>MONTH(Table1[[#This Row],[Date]])</f>
        <v>10</v>
      </c>
      <c r="Y344" s="9">
        <f>(Table1[[#This Row],[Profit]]/Table1[[#This Row],[Sales]])</f>
        <v>0.30219780219780218</v>
      </c>
    </row>
    <row r="345" spans="1:25" ht="14.25" customHeight="1" x14ac:dyDescent="0.3">
      <c r="A345" s="1">
        <v>863</v>
      </c>
      <c r="B345" s="1">
        <v>48</v>
      </c>
      <c r="C345" s="2">
        <v>41183</v>
      </c>
      <c r="D345" s="1" t="s">
        <v>16</v>
      </c>
      <c r="E345" s="1" t="s">
        <v>25</v>
      </c>
      <c r="F345" s="1">
        <v>13</v>
      </c>
      <c r="G345" s="1" t="s">
        <v>18</v>
      </c>
      <c r="H345" s="1" t="s">
        <v>26</v>
      </c>
      <c r="I345" s="1" t="s">
        <v>30</v>
      </c>
      <c r="J345" s="19">
        <v>46</v>
      </c>
      <c r="K345" s="1">
        <v>118</v>
      </c>
      <c r="L345" s="1" t="s">
        <v>28</v>
      </c>
      <c r="M345" s="15" t="s">
        <v>88</v>
      </c>
      <c r="N345" s="1">
        <v>50</v>
      </c>
      <c r="O345" s="1">
        <v>60</v>
      </c>
      <c r="P345" s="1">
        <v>120</v>
      </c>
      <c r="Q345" s="1">
        <v>24</v>
      </c>
      <c r="R345" s="1">
        <f>SUM(Table1[[#This Row],[Cogs]],Table1[[#This Row],[Marketing]],Table1[[#This Row],[Other Expenses]])</f>
        <v>85</v>
      </c>
      <c r="S345" s="3">
        <f>Table1[[#This Row],[Sales]]-Table1[[#This Row],[Target Sales]]</f>
        <v>-2</v>
      </c>
      <c r="T345" s="3">
        <f>Table1[[#This Row],[Profit]]-Table1[[#This Row],[Target Profit]]</f>
        <v>-14</v>
      </c>
      <c r="U345" s="3">
        <f>Table1[[#This Row],[Cogs]]-Table1[[#This Row],[Target COGS]]</f>
        <v>-2</v>
      </c>
      <c r="V345" s="8">
        <f>YEAR(Table1[[#This Row],[Date]])</f>
        <v>2012</v>
      </c>
      <c r="W345" s="8">
        <f>DAY(Table1[[#This Row],[Date]])</f>
        <v>1</v>
      </c>
      <c r="X345" s="8">
        <f>MONTH(Table1[[#This Row],[Date]])</f>
        <v>10</v>
      </c>
      <c r="Y345" s="9">
        <f>(Table1[[#This Row],[Profit]]/Table1[[#This Row],[Sales]])</f>
        <v>0.38983050847457629</v>
      </c>
    </row>
    <row r="346" spans="1:25" ht="14.25" customHeight="1" x14ac:dyDescent="0.3">
      <c r="A346" s="1">
        <v>985</v>
      </c>
      <c r="B346" s="1">
        <v>60</v>
      </c>
      <c r="C346" s="2">
        <v>41183</v>
      </c>
      <c r="D346" s="1" t="s">
        <v>32</v>
      </c>
      <c r="E346" s="1" t="s">
        <v>23</v>
      </c>
      <c r="F346" s="1">
        <v>18</v>
      </c>
      <c r="G346" s="1" t="s">
        <v>33</v>
      </c>
      <c r="H346" s="1" t="s">
        <v>34</v>
      </c>
      <c r="I346" s="1" t="s">
        <v>46</v>
      </c>
      <c r="J346" s="19">
        <v>58</v>
      </c>
      <c r="K346" s="1">
        <v>159</v>
      </c>
      <c r="L346" s="1" t="s">
        <v>48</v>
      </c>
      <c r="M346" s="15" t="s">
        <v>88</v>
      </c>
      <c r="N346" s="1">
        <v>30</v>
      </c>
      <c r="O346" s="1">
        <v>70</v>
      </c>
      <c r="P346" s="1">
        <v>100</v>
      </c>
      <c r="Q346" s="1">
        <v>41</v>
      </c>
      <c r="R346" s="1">
        <f>SUM(Table1[[#This Row],[Cogs]],Table1[[#This Row],[Marketing]],Table1[[#This Row],[Other Expenses]])</f>
        <v>119</v>
      </c>
      <c r="S346" s="3">
        <f>Table1[[#This Row],[Sales]]-Table1[[#This Row],[Target Sales]]</f>
        <v>59</v>
      </c>
      <c r="T346" s="3">
        <f>Table1[[#This Row],[Profit]]-Table1[[#This Row],[Target Profit]]</f>
        <v>-12</v>
      </c>
      <c r="U346" s="3">
        <f>Table1[[#This Row],[Cogs]]-Table1[[#This Row],[Target COGS]]</f>
        <v>30</v>
      </c>
      <c r="V346" s="8">
        <f>YEAR(Table1[[#This Row],[Date]])</f>
        <v>2012</v>
      </c>
      <c r="W346" s="8">
        <f>DAY(Table1[[#This Row],[Date]])</f>
        <v>1</v>
      </c>
      <c r="X346" s="8">
        <f>MONTH(Table1[[#This Row],[Date]])</f>
        <v>10</v>
      </c>
      <c r="Y346" s="9">
        <f>(Table1[[#This Row],[Profit]]/Table1[[#This Row],[Sales]])</f>
        <v>0.36477987421383645</v>
      </c>
    </row>
    <row r="347" spans="1:25" ht="14.25" customHeight="1" x14ac:dyDescent="0.3">
      <c r="A347" s="1">
        <v>971</v>
      </c>
      <c r="B347" s="1">
        <v>52</v>
      </c>
      <c r="C347" s="2">
        <v>41183</v>
      </c>
      <c r="D347" s="1" t="s">
        <v>32</v>
      </c>
      <c r="E347" s="1" t="s">
        <v>29</v>
      </c>
      <c r="F347" s="1">
        <v>17</v>
      </c>
      <c r="G347" s="1" t="s">
        <v>33</v>
      </c>
      <c r="H347" s="1" t="s">
        <v>34</v>
      </c>
      <c r="I347" s="1" t="s">
        <v>46</v>
      </c>
      <c r="J347" s="19">
        <v>27</v>
      </c>
      <c r="K347" s="1">
        <v>123</v>
      </c>
      <c r="L347" s="1" t="s">
        <v>49</v>
      </c>
      <c r="M347" s="15" t="s">
        <v>88</v>
      </c>
      <c r="N347" s="1">
        <v>30</v>
      </c>
      <c r="O347" s="1">
        <v>60</v>
      </c>
      <c r="P347" s="1">
        <v>100</v>
      </c>
      <c r="Q347" s="1">
        <v>44</v>
      </c>
      <c r="R347" s="1">
        <f>SUM(Table1[[#This Row],[Cogs]],Table1[[#This Row],[Marketing]],Table1[[#This Row],[Other Expenses]])</f>
        <v>113</v>
      </c>
      <c r="S347" s="3">
        <f>Table1[[#This Row],[Sales]]-Table1[[#This Row],[Target Sales]]</f>
        <v>23</v>
      </c>
      <c r="T347" s="3">
        <f>Table1[[#This Row],[Profit]]-Table1[[#This Row],[Target Profit]]</f>
        <v>-33</v>
      </c>
      <c r="U347" s="3">
        <f>Table1[[#This Row],[Cogs]]-Table1[[#This Row],[Target COGS]]</f>
        <v>22</v>
      </c>
      <c r="V347" s="8">
        <f>YEAR(Table1[[#This Row],[Date]])</f>
        <v>2012</v>
      </c>
      <c r="W347" s="8">
        <f>DAY(Table1[[#This Row],[Date]])</f>
        <v>1</v>
      </c>
      <c r="X347" s="8">
        <f>MONTH(Table1[[#This Row],[Date]])</f>
        <v>10</v>
      </c>
      <c r="Y347" s="9">
        <f>(Table1[[#This Row],[Profit]]/Table1[[#This Row],[Sales]])</f>
        <v>0.21951219512195122</v>
      </c>
    </row>
    <row r="348" spans="1:25" ht="14.25" customHeight="1" x14ac:dyDescent="0.3">
      <c r="A348" s="1">
        <v>253</v>
      </c>
      <c r="B348" s="1">
        <v>56</v>
      </c>
      <c r="C348" s="2">
        <v>41183</v>
      </c>
      <c r="D348" s="1" t="s">
        <v>32</v>
      </c>
      <c r="E348" s="1" t="s">
        <v>29</v>
      </c>
      <c r="F348" s="1">
        <v>21</v>
      </c>
      <c r="G348" s="1" t="s">
        <v>33</v>
      </c>
      <c r="H348" s="1" t="s">
        <v>34</v>
      </c>
      <c r="I348" s="1" t="s">
        <v>46</v>
      </c>
      <c r="J348" s="19">
        <v>16</v>
      </c>
      <c r="K348" s="1">
        <v>126</v>
      </c>
      <c r="L348" s="1" t="s">
        <v>53</v>
      </c>
      <c r="M348" s="15" t="s">
        <v>88</v>
      </c>
      <c r="N348" s="1">
        <v>40</v>
      </c>
      <c r="O348" s="1">
        <v>50</v>
      </c>
      <c r="P348" s="1">
        <v>110</v>
      </c>
      <c r="Q348" s="1">
        <v>54</v>
      </c>
      <c r="R348" s="1">
        <f>SUM(Table1[[#This Row],[Cogs]],Table1[[#This Row],[Marketing]],Table1[[#This Row],[Other Expenses]])</f>
        <v>131</v>
      </c>
      <c r="S348" s="3">
        <f>Table1[[#This Row],[Sales]]-Table1[[#This Row],[Target Sales]]</f>
        <v>16</v>
      </c>
      <c r="T348" s="3">
        <f>Table1[[#This Row],[Profit]]-Table1[[#This Row],[Target Profit]]</f>
        <v>-34</v>
      </c>
      <c r="U348" s="3">
        <f>Table1[[#This Row],[Cogs]]-Table1[[#This Row],[Target COGS]]</f>
        <v>16</v>
      </c>
      <c r="V348" s="8">
        <f>YEAR(Table1[[#This Row],[Date]])</f>
        <v>2012</v>
      </c>
      <c r="W348" s="8">
        <f>DAY(Table1[[#This Row],[Date]])</f>
        <v>1</v>
      </c>
      <c r="X348" s="8">
        <f>MONTH(Table1[[#This Row],[Date]])</f>
        <v>10</v>
      </c>
      <c r="Y348" s="9">
        <f>(Table1[[#This Row],[Profit]]/Table1[[#This Row],[Sales]])</f>
        <v>0.12698412698412698</v>
      </c>
    </row>
    <row r="349" spans="1:25" ht="14.25" customHeight="1" x14ac:dyDescent="0.3">
      <c r="A349" s="1">
        <v>405</v>
      </c>
      <c r="B349" s="1">
        <v>56</v>
      </c>
      <c r="C349" s="2">
        <v>41183</v>
      </c>
      <c r="D349" s="1" t="s">
        <v>32</v>
      </c>
      <c r="E349" s="1" t="s">
        <v>23</v>
      </c>
      <c r="F349" s="1">
        <v>21</v>
      </c>
      <c r="G349" s="1" t="s">
        <v>18</v>
      </c>
      <c r="H349" s="1" t="s">
        <v>19</v>
      </c>
      <c r="I349" s="1" t="s">
        <v>50</v>
      </c>
      <c r="J349" s="19">
        <v>16</v>
      </c>
      <c r="K349" s="1">
        <v>126</v>
      </c>
      <c r="L349" s="1" t="s">
        <v>40</v>
      </c>
      <c r="M349" s="15" t="s">
        <v>88</v>
      </c>
      <c r="N349" s="1">
        <v>40</v>
      </c>
      <c r="O349" s="1">
        <v>50</v>
      </c>
      <c r="P349" s="1">
        <v>110</v>
      </c>
      <c r="Q349" s="1">
        <v>54</v>
      </c>
      <c r="R349" s="1">
        <f>SUM(Table1[[#This Row],[Cogs]],Table1[[#This Row],[Marketing]],Table1[[#This Row],[Other Expenses]])</f>
        <v>131</v>
      </c>
      <c r="S349" s="3">
        <f>Table1[[#This Row],[Sales]]-Table1[[#This Row],[Target Sales]]</f>
        <v>16</v>
      </c>
      <c r="T349" s="3">
        <f>Table1[[#This Row],[Profit]]-Table1[[#This Row],[Target Profit]]</f>
        <v>-34</v>
      </c>
      <c r="U349" s="3">
        <f>Table1[[#This Row],[Cogs]]-Table1[[#This Row],[Target COGS]]</f>
        <v>16</v>
      </c>
      <c r="V349" s="8">
        <f>YEAR(Table1[[#This Row],[Date]])</f>
        <v>2012</v>
      </c>
      <c r="W349" s="8">
        <f>DAY(Table1[[#This Row],[Date]])</f>
        <v>1</v>
      </c>
      <c r="X349" s="8">
        <f>MONTH(Table1[[#This Row],[Date]])</f>
        <v>10</v>
      </c>
      <c r="Y349" s="9">
        <f>(Table1[[#This Row],[Profit]]/Table1[[#This Row],[Sales]])</f>
        <v>0.12698412698412698</v>
      </c>
    </row>
    <row r="350" spans="1:25" ht="14.25" customHeight="1" x14ac:dyDescent="0.3">
      <c r="A350" s="1">
        <v>435</v>
      </c>
      <c r="B350" s="1">
        <v>45</v>
      </c>
      <c r="C350" s="2">
        <v>41183</v>
      </c>
      <c r="D350" s="1" t="s">
        <v>32</v>
      </c>
      <c r="E350" s="1" t="s">
        <v>29</v>
      </c>
      <c r="F350" s="1">
        <v>14</v>
      </c>
      <c r="G350" s="1" t="s">
        <v>18</v>
      </c>
      <c r="H350" s="1" t="s">
        <v>19</v>
      </c>
      <c r="I350" s="1" t="s">
        <v>20</v>
      </c>
      <c r="J350" s="19">
        <v>23</v>
      </c>
      <c r="K350" s="1">
        <v>114</v>
      </c>
      <c r="L350" s="1" t="s">
        <v>42</v>
      </c>
      <c r="M350" s="15" t="s">
        <v>88</v>
      </c>
      <c r="N350" s="1">
        <v>20</v>
      </c>
      <c r="O350" s="1">
        <v>60</v>
      </c>
      <c r="P350" s="1">
        <v>90</v>
      </c>
      <c r="Q350" s="1">
        <v>46</v>
      </c>
      <c r="R350" s="1">
        <f>SUM(Table1[[#This Row],[Cogs]],Table1[[#This Row],[Marketing]],Table1[[#This Row],[Other Expenses]])</f>
        <v>105</v>
      </c>
      <c r="S350" s="3">
        <f>Table1[[#This Row],[Sales]]-Table1[[#This Row],[Target Sales]]</f>
        <v>24</v>
      </c>
      <c r="T350" s="3">
        <f>Table1[[#This Row],[Profit]]-Table1[[#This Row],[Target Profit]]</f>
        <v>-37</v>
      </c>
      <c r="U350" s="3">
        <f>Table1[[#This Row],[Cogs]]-Table1[[#This Row],[Target COGS]]</f>
        <v>25</v>
      </c>
      <c r="V350" s="8">
        <f>YEAR(Table1[[#This Row],[Date]])</f>
        <v>2012</v>
      </c>
      <c r="W350" s="8">
        <f>DAY(Table1[[#This Row],[Date]])</f>
        <v>1</v>
      </c>
      <c r="X350" s="8">
        <f>MONTH(Table1[[#This Row],[Date]])</f>
        <v>10</v>
      </c>
      <c r="Y350" s="9">
        <f>(Table1[[#This Row],[Profit]]/Table1[[#This Row],[Sales]])</f>
        <v>0.20175438596491227</v>
      </c>
    </row>
    <row r="351" spans="1:25" ht="14.25" customHeight="1" x14ac:dyDescent="0.3">
      <c r="A351" s="1">
        <v>567</v>
      </c>
      <c r="B351" s="1">
        <v>52</v>
      </c>
      <c r="C351" s="2">
        <v>41214</v>
      </c>
      <c r="D351" s="1" t="s">
        <v>16</v>
      </c>
      <c r="E351" s="1" t="s">
        <v>17</v>
      </c>
      <c r="F351" s="1">
        <v>47</v>
      </c>
      <c r="G351" s="1" t="s">
        <v>33</v>
      </c>
      <c r="H351" s="1" t="s">
        <v>38</v>
      </c>
      <c r="I351" s="1" t="s">
        <v>39</v>
      </c>
      <c r="J351" s="19">
        <v>-3</v>
      </c>
      <c r="K351" s="1">
        <v>125</v>
      </c>
      <c r="L351" s="1" t="s">
        <v>58</v>
      </c>
      <c r="M351" s="15" t="s">
        <v>88</v>
      </c>
      <c r="N351" s="1">
        <v>50</v>
      </c>
      <c r="O351" s="1">
        <v>10</v>
      </c>
      <c r="P351" s="1">
        <v>120</v>
      </c>
      <c r="Q351" s="1">
        <v>76</v>
      </c>
      <c r="R351" s="1">
        <f>SUM(Table1[[#This Row],[Cogs]],Table1[[#This Row],[Marketing]],Table1[[#This Row],[Other Expenses]])</f>
        <v>175</v>
      </c>
      <c r="S351" s="3">
        <f>Table1[[#This Row],[Sales]]-Table1[[#This Row],[Target Sales]]</f>
        <v>5</v>
      </c>
      <c r="T351" s="3">
        <f>Table1[[#This Row],[Profit]]-Table1[[#This Row],[Target Profit]]</f>
        <v>-13</v>
      </c>
      <c r="U351" s="3">
        <f>Table1[[#This Row],[Cogs]]-Table1[[#This Row],[Target COGS]]</f>
        <v>2</v>
      </c>
      <c r="V351" s="8">
        <f>YEAR(Table1[[#This Row],[Date]])</f>
        <v>2012</v>
      </c>
      <c r="W351" s="8">
        <f>DAY(Table1[[#This Row],[Date]])</f>
        <v>1</v>
      </c>
      <c r="X351" s="8">
        <f>MONTH(Table1[[#This Row],[Date]])</f>
        <v>11</v>
      </c>
      <c r="Y351" s="9">
        <f>(Table1[[#This Row],[Profit]]/Table1[[#This Row],[Sales]])</f>
        <v>-2.4E-2</v>
      </c>
    </row>
    <row r="352" spans="1:25" ht="14.25" customHeight="1" x14ac:dyDescent="0.3">
      <c r="A352" s="1">
        <v>614</v>
      </c>
      <c r="B352" s="1">
        <v>46</v>
      </c>
      <c r="C352" s="2">
        <v>41214</v>
      </c>
      <c r="D352" s="1" t="s">
        <v>16</v>
      </c>
      <c r="E352" s="1" t="s">
        <v>17</v>
      </c>
      <c r="F352" s="1">
        <v>14</v>
      </c>
      <c r="G352" s="1" t="s">
        <v>33</v>
      </c>
      <c r="H352" s="1" t="s">
        <v>38</v>
      </c>
      <c r="I352" s="1" t="s">
        <v>45</v>
      </c>
      <c r="J352" s="19">
        <v>32</v>
      </c>
      <c r="K352" s="1">
        <v>114</v>
      </c>
      <c r="L352" s="1" t="s">
        <v>58</v>
      </c>
      <c r="M352" s="15" t="s">
        <v>88</v>
      </c>
      <c r="N352" s="1">
        <v>40</v>
      </c>
      <c r="O352" s="1">
        <v>40</v>
      </c>
      <c r="P352" s="1">
        <v>110</v>
      </c>
      <c r="Q352" s="1">
        <v>36</v>
      </c>
      <c r="R352" s="1">
        <f>SUM(Table1[[#This Row],[Cogs]],Table1[[#This Row],[Marketing]],Table1[[#This Row],[Other Expenses]])</f>
        <v>96</v>
      </c>
      <c r="S352" s="3">
        <f>Table1[[#This Row],[Sales]]-Table1[[#This Row],[Target Sales]]</f>
        <v>4</v>
      </c>
      <c r="T352" s="3">
        <f>Table1[[#This Row],[Profit]]-Table1[[#This Row],[Target Profit]]</f>
        <v>-8</v>
      </c>
      <c r="U352" s="3">
        <f>Table1[[#This Row],[Cogs]]-Table1[[#This Row],[Target COGS]]</f>
        <v>6</v>
      </c>
      <c r="V352" s="8">
        <f>YEAR(Table1[[#This Row],[Date]])</f>
        <v>2012</v>
      </c>
      <c r="W352" s="8">
        <f>DAY(Table1[[#This Row],[Date]])</f>
        <v>1</v>
      </c>
      <c r="X352" s="8">
        <f>MONTH(Table1[[#This Row],[Date]])</f>
        <v>11</v>
      </c>
      <c r="Y352" s="9">
        <f>(Table1[[#This Row],[Profit]]/Table1[[#This Row],[Sales]])</f>
        <v>0.2807017543859649</v>
      </c>
    </row>
    <row r="353" spans="1:25" ht="14.25" customHeight="1" x14ac:dyDescent="0.3">
      <c r="A353" s="1">
        <v>303</v>
      </c>
      <c r="B353" s="1">
        <v>52</v>
      </c>
      <c r="C353" s="2">
        <v>41214</v>
      </c>
      <c r="D353" s="1" t="s">
        <v>16</v>
      </c>
      <c r="E353" s="1" t="s">
        <v>17</v>
      </c>
      <c r="F353" s="1">
        <v>47</v>
      </c>
      <c r="G353" s="1" t="s">
        <v>18</v>
      </c>
      <c r="H353" s="1" t="s">
        <v>19</v>
      </c>
      <c r="I353" s="1" t="s">
        <v>20</v>
      </c>
      <c r="J353" s="19">
        <v>-4</v>
      </c>
      <c r="K353" s="1">
        <v>125</v>
      </c>
      <c r="L353" s="1" t="s">
        <v>21</v>
      </c>
      <c r="M353" s="15" t="s">
        <v>88</v>
      </c>
      <c r="N353" s="1">
        <v>40</v>
      </c>
      <c r="O353" s="1">
        <v>10</v>
      </c>
      <c r="P353" s="1">
        <v>110</v>
      </c>
      <c r="Q353" s="1">
        <v>77</v>
      </c>
      <c r="R353" s="1">
        <f>SUM(Table1[[#This Row],[Cogs]],Table1[[#This Row],[Marketing]],Table1[[#This Row],[Other Expenses]])</f>
        <v>176</v>
      </c>
      <c r="S353" s="3">
        <f>Table1[[#This Row],[Sales]]-Table1[[#This Row],[Target Sales]]</f>
        <v>15</v>
      </c>
      <c r="T353" s="3">
        <f>Table1[[#This Row],[Profit]]-Table1[[#This Row],[Target Profit]]</f>
        <v>-14</v>
      </c>
      <c r="U353" s="3">
        <f>Table1[[#This Row],[Cogs]]-Table1[[#This Row],[Target COGS]]</f>
        <v>12</v>
      </c>
      <c r="V353" s="8">
        <f>YEAR(Table1[[#This Row],[Date]])</f>
        <v>2012</v>
      </c>
      <c r="W353" s="8">
        <f>DAY(Table1[[#This Row],[Date]])</f>
        <v>1</v>
      </c>
      <c r="X353" s="8">
        <f>MONTH(Table1[[#This Row],[Date]])</f>
        <v>11</v>
      </c>
      <c r="Y353" s="9">
        <f>(Table1[[#This Row],[Profit]]/Table1[[#This Row],[Sales]])</f>
        <v>-3.2000000000000001E-2</v>
      </c>
    </row>
    <row r="354" spans="1:25" ht="14.25" customHeight="1" x14ac:dyDescent="0.3">
      <c r="A354" s="1">
        <v>720</v>
      </c>
      <c r="B354" s="1">
        <v>59</v>
      </c>
      <c r="C354" s="2">
        <v>41214</v>
      </c>
      <c r="D354" s="1" t="s">
        <v>16</v>
      </c>
      <c r="E354" s="1" t="s">
        <v>17</v>
      </c>
      <c r="F354" s="1">
        <v>19</v>
      </c>
      <c r="G354" s="1" t="s">
        <v>18</v>
      </c>
      <c r="H354" s="1" t="s">
        <v>19</v>
      </c>
      <c r="I354" s="1" t="s">
        <v>22</v>
      </c>
      <c r="J354" s="19">
        <v>32</v>
      </c>
      <c r="K354" s="1">
        <v>138</v>
      </c>
      <c r="L354" s="1" t="s">
        <v>21</v>
      </c>
      <c r="M354" s="15" t="s">
        <v>88</v>
      </c>
      <c r="N354" s="1">
        <v>50</v>
      </c>
      <c r="O354" s="1">
        <v>40</v>
      </c>
      <c r="P354" s="1">
        <v>120</v>
      </c>
      <c r="Q354" s="1">
        <v>47</v>
      </c>
      <c r="R354" s="1">
        <f>SUM(Table1[[#This Row],[Cogs]],Table1[[#This Row],[Marketing]],Table1[[#This Row],[Other Expenses]])</f>
        <v>125</v>
      </c>
      <c r="S354" s="3">
        <f>Table1[[#This Row],[Sales]]-Table1[[#This Row],[Target Sales]]</f>
        <v>18</v>
      </c>
      <c r="T354" s="3">
        <f>Table1[[#This Row],[Profit]]-Table1[[#This Row],[Target Profit]]</f>
        <v>-8</v>
      </c>
      <c r="U354" s="3">
        <f>Table1[[#This Row],[Cogs]]-Table1[[#This Row],[Target COGS]]</f>
        <v>9</v>
      </c>
      <c r="V354" s="8">
        <f>YEAR(Table1[[#This Row],[Date]])</f>
        <v>2012</v>
      </c>
      <c r="W354" s="8">
        <f>DAY(Table1[[#This Row],[Date]])</f>
        <v>1</v>
      </c>
      <c r="X354" s="8">
        <f>MONTH(Table1[[#This Row],[Date]])</f>
        <v>11</v>
      </c>
      <c r="Y354" s="9">
        <f>(Table1[[#This Row],[Profit]]/Table1[[#This Row],[Sales]])</f>
        <v>0.2318840579710145</v>
      </c>
    </row>
    <row r="355" spans="1:25" ht="14.25" customHeight="1" x14ac:dyDescent="0.3">
      <c r="A355" s="1">
        <v>713</v>
      </c>
      <c r="B355" s="1">
        <v>59</v>
      </c>
      <c r="C355" s="2">
        <v>41214</v>
      </c>
      <c r="D355" s="1" t="s">
        <v>16</v>
      </c>
      <c r="E355" s="1" t="s">
        <v>23</v>
      </c>
      <c r="F355" s="1">
        <v>19</v>
      </c>
      <c r="G355" s="1" t="s">
        <v>18</v>
      </c>
      <c r="H355" s="1" t="s">
        <v>19</v>
      </c>
      <c r="I355" s="1" t="s">
        <v>50</v>
      </c>
      <c r="J355" s="19">
        <v>32</v>
      </c>
      <c r="K355" s="1">
        <v>138</v>
      </c>
      <c r="L355" s="1" t="s">
        <v>24</v>
      </c>
      <c r="M355" s="15" t="s">
        <v>88</v>
      </c>
      <c r="N355" s="1">
        <v>50</v>
      </c>
      <c r="O355" s="1">
        <v>40</v>
      </c>
      <c r="P355" s="1">
        <v>120</v>
      </c>
      <c r="Q355" s="1">
        <v>47</v>
      </c>
      <c r="R355" s="1">
        <f>SUM(Table1[[#This Row],[Cogs]],Table1[[#This Row],[Marketing]],Table1[[#This Row],[Other Expenses]])</f>
        <v>125</v>
      </c>
      <c r="S355" s="3">
        <f>Table1[[#This Row],[Sales]]-Table1[[#This Row],[Target Sales]]</f>
        <v>18</v>
      </c>
      <c r="T355" s="3">
        <f>Table1[[#This Row],[Profit]]-Table1[[#This Row],[Target Profit]]</f>
        <v>-8</v>
      </c>
      <c r="U355" s="3">
        <f>Table1[[#This Row],[Cogs]]-Table1[[#This Row],[Target COGS]]</f>
        <v>9</v>
      </c>
      <c r="V355" s="8">
        <f>YEAR(Table1[[#This Row],[Date]])</f>
        <v>2012</v>
      </c>
      <c r="W355" s="8">
        <f>DAY(Table1[[#This Row],[Date]])</f>
        <v>1</v>
      </c>
      <c r="X355" s="8">
        <f>MONTH(Table1[[#This Row],[Date]])</f>
        <v>11</v>
      </c>
      <c r="Y355" s="9">
        <f>(Table1[[#This Row],[Profit]]/Table1[[#This Row],[Sales]])</f>
        <v>0.2318840579710145</v>
      </c>
    </row>
    <row r="356" spans="1:25" ht="14.25" customHeight="1" x14ac:dyDescent="0.3">
      <c r="A356" s="1">
        <v>718</v>
      </c>
      <c r="B356" s="1">
        <v>50</v>
      </c>
      <c r="C356" s="2">
        <v>41214</v>
      </c>
      <c r="D356" s="1" t="s">
        <v>16</v>
      </c>
      <c r="E356" s="1" t="s">
        <v>25</v>
      </c>
      <c r="F356" s="1">
        <v>14</v>
      </c>
      <c r="G356" s="1" t="s">
        <v>18</v>
      </c>
      <c r="H356" s="1" t="s">
        <v>26</v>
      </c>
      <c r="I356" s="1" t="s">
        <v>30</v>
      </c>
      <c r="J356" s="19">
        <v>47</v>
      </c>
      <c r="K356" s="1">
        <v>123</v>
      </c>
      <c r="L356" s="1" t="s">
        <v>60</v>
      </c>
      <c r="M356" s="15" t="s">
        <v>88</v>
      </c>
      <c r="N356" s="1">
        <v>50</v>
      </c>
      <c r="O356" s="1">
        <v>50</v>
      </c>
      <c r="P356" s="1">
        <v>120</v>
      </c>
      <c r="Q356" s="1">
        <v>26</v>
      </c>
      <c r="R356" s="1">
        <f>SUM(Table1[[#This Row],[Cogs]],Table1[[#This Row],[Marketing]],Table1[[#This Row],[Other Expenses]])</f>
        <v>90</v>
      </c>
      <c r="S356" s="3">
        <f>Table1[[#This Row],[Sales]]-Table1[[#This Row],[Target Sales]]</f>
        <v>3</v>
      </c>
      <c r="T356" s="3">
        <f>Table1[[#This Row],[Profit]]-Table1[[#This Row],[Target Profit]]</f>
        <v>-3</v>
      </c>
      <c r="U356" s="3">
        <f>Table1[[#This Row],[Cogs]]-Table1[[#This Row],[Target COGS]]</f>
        <v>0</v>
      </c>
      <c r="V356" s="8">
        <f>YEAR(Table1[[#This Row],[Date]])</f>
        <v>2012</v>
      </c>
      <c r="W356" s="8">
        <f>DAY(Table1[[#This Row],[Date]])</f>
        <v>1</v>
      </c>
      <c r="X356" s="8">
        <f>MONTH(Table1[[#This Row],[Date]])</f>
        <v>11</v>
      </c>
      <c r="Y356" s="9">
        <f>(Table1[[#This Row],[Profit]]/Table1[[#This Row],[Sales]])</f>
        <v>0.38211382113821141</v>
      </c>
    </row>
    <row r="357" spans="1:25" ht="14.25" customHeight="1" x14ac:dyDescent="0.3">
      <c r="A357" s="1">
        <v>860</v>
      </c>
      <c r="B357" s="1">
        <v>53</v>
      </c>
      <c r="C357" s="2">
        <v>41214</v>
      </c>
      <c r="D357" s="1" t="s">
        <v>32</v>
      </c>
      <c r="E357" s="1" t="s">
        <v>25</v>
      </c>
      <c r="F357" s="1">
        <v>17</v>
      </c>
      <c r="G357" s="1" t="s">
        <v>33</v>
      </c>
      <c r="H357" s="1" t="s">
        <v>34</v>
      </c>
      <c r="I357" s="1" t="s">
        <v>35</v>
      </c>
      <c r="J357" s="19">
        <v>26</v>
      </c>
      <c r="K357" s="1">
        <v>124</v>
      </c>
      <c r="L357" s="1" t="s">
        <v>37</v>
      </c>
      <c r="M357" s="15" t="s">
        <v>88</v>
      </c>
      <c r="N357" s="1">
        <v>50</v>
      </c>
      <c r="O357" s="1">
        <v>40</v>
      </c>
      <c r="P357" s="1">
        <v>120</v>
      </c>
      <c r="Q357" s="1">
        <v>45</v>
      </c>
      <c r="R357" s="1">
        <f>SUM(Table1[[#This Row],[Cogs]],Table1[[#This Row],[Marketing]],Table1[[#This Row],[Other Expenses]])</f>
        <v>115</v>
      </c>
      <c r="S357" s="3">
        <f>Table1[[#This Row],[Sales]]-Table1[[#This Row],[Target Sales]]</f>
        <v>4</v>
      </c>
      <c r="T357" s="3">
        <f>Table1[[#This Row],[Profit]]-Table1[[#This Row],[Target Profit]]</f>
        <v>-14</v>
      </c>
      <c r="U357" s="3">
        <f>Table1[[#This Row],[Cogs]]-Table1[[#This Row],[Target COGS]]</f>
        <v>3</v>
      </c>
      <c r="V357" s="8">
        <f>YEAR(Table1[[#This Row],[Date]])</f>
        <v>2012</v>
      </c>
      <c r="W357" s="8">
        <f>DAY(Table1[[#This Row],[Date]])</f>
        <v>1</v>
      </c>
      <c r="X357" s="8">
        <f>MONTH(Table1[[#This Row],[Date]])</f>
        <v>11</v>
      </c>
      <c r="Y357" s="9">
        <f>(Table1[[#This Row],[Profit]]/Table1[[#This Row],[Sales]])</f>
        <v>0.20967741935483872</v>
      </c>
    </row>
    <row r="358" spans="1:25" ht="14.25" customHeight="1" x14ac:dyDescent="0.3">
      <c r="A358" s="1">
        <v>435</v>
      </c>
      <c r="B358" s="1">
        <v>54</v>
      </c>
      <c r="C358" s="2">
        <v>41214</v>
      </c>
      <c r="D358" s="1" t="s">
        <v>32</v>
      </c>
      <c r="E358" s="1" t="s">
        <v>29</v>
      </c>
      <c r="F358" s="1">
        <v>15</v>
      </c>
      <c r="G358" s="1" t="s">
        <v>33</v>
      </c>
      <c r="H358" s="1" t="s">
        <v>34</v>
      </c>
      <c r="I358" s="1" t="s">
        <v>35</v>
      </c>
      <c r="J358" s="19">
        <v>52</v>
      </c>
      <c r="K358" s="1">
        <v>132</v>
      </c>
      <c r="L358" s="1" t="s">
        <v>42</v>
      </c>
      <c r="M358" s="15" t="s">
        <v>88</v>
      </c>
      <c r="N358" s="1">
        <v>50</v>
      </c>
      <c r="O358" s="1">
        <v>50</v>
      </c>
      <c r="P358" s="1">
        <v>120</v>
      </c>
      <c r="Q358" s="1">
        <v>26</v>
      </c>
      <c r="R358" s="1">
        <f>SUM(Table1[[#This Row],[Cogs]],Table1[[#This Row],[Marketing]],Table1[[#This Row],[Other Expenses]])</f>
        <v>95</v>
      </c>
      <c r="S358" s="3">
        <f>Table1[[#This Row],[Sales]]-Table1[[#This Row],[Target Sales]]</f>
        <v>12</v>
      </c>
      <c r="T358" s="3">
        <f>Table1[[#This Row],[Profit]]-Table1[[#This Row],[Target Profit]]</f>
        <v>2</v>
      </c>
      <c r="U358" s="3">
        <f>Table1[[#This Row],[Cogs]]-Table1[[#This Row],[Target COGS]]</f>
        <v>4</v>
      </c>
      <c r="V358" s="8">
        <f>YEAR(Table1[[#This Row],[Date]])</f>
        <v>2012</v>
      </c>
      <c r="W358" s="8">
        <f>DAY(Table1[[#This Row],[Date]])</f>
        <v>1</v>
      </c>
      <c r="X358" s="8">
        <f>MONTH(Table1[[#This Row],[Date]])</f>
        <v>11</v>
      </c>
      <c r="Y358" s="9">
        <f>(Table1[[#This Row],[Profit]]/Table1[[#This Row],[Sales]])</f>
        <v>0.39393939393939392</v>
      </c>
    </row>
    <row r="359" spans="1:25" ht="14.25" customHeight="1" x14ac:dyDescent="0.3">
      <c r="A359" s="1">
        <v>505</v>
      </c>
      <c r="B359" s="1">
        <v>43</v>
      </c>
      <c r="C359" s="2">
        <v>41214</v>
      </c>
      <c r="D359" s="1" t="s">
        <v>32</v>
      </c>
      <c r="E359" s="1" t="s">
        <v>23</v>
      </c>
      <c r="F359" s="1">
        <v>14</v>
      </c>
      <c r="G359" s="1" t="s">
        <v>33</v>
      </c>
      <c r="H359" s="1" t="s">
        <v>38</v>
      </c>
      <c r="I359" s="1" t="s">
        <v>45</v>
      </c>
      <c r="J359" s="19">
        <v>20</v>
      </c>
      <c r="K359" s="1">
        <v>109</v>
      </c>
      <c r="L359" s="1" t="s">
        <v>57</v>
      </c>
      <c r="M359" s="15" t="s">
        <v>88</v>
      </c>
      <c r="N359" s="1">
        <v>50</v>
      </c>
      <c r="O359" s="1">
        <v>30</v>
      </c>
      <c r="P359" s="1">
        <v>120</v>
      </c>
      <c r="Q359" s="1">
        <v>46</v>
      </c>
      <c r="R359" s="1">
        <f>SUM(Table1[[#This Row],[Cogs]],Table1[[#This Row],[Marketing]],Table1[[#This Row],[Other Expenses]])</f>
        <v>103</v>
      </c>
      <c r="S359" s="3">
        <f>Table1[[#This Row],[Sales]]-Table1[[#This Row],[Target Sales]]</f>
        <v>-11</v>
      </c>
      <c r="T359" s="3">
        <f>Table1[[#This Row],[Profit]]-Table1[[#This Row],[Target Profit]]</f>
        <v>-10</v>
      </c>
      <c r="U359" s="3">
        <f>Table1[[#This Row],[Cogs]]-Table1[[#This Row],[Target COGS]]</f>
        <v>-7</v>
      </c>
      <c r="V359" s="8">
        <f>YEAR(Table1[[#This Row],[Date]])</f>
        <v>2012</v>
      </c>
      <c r="W359" s="8">
        <f>DAY(Table1[[#This Row],[Date]])</f>
        <v>1</v>
      </c>
      <c r="X359" s="8">
        <f>MONTH(Table1[[#This Row],[Date]])</f>
        <v>11</v>
      </c>
      <c r="Y359" s="9">
        <f>(Table1[[#This Row],[Profit]]/Table1[[#This Row],[Sales]])</f>
        <v>0.1834862385321101</v>
      </c>
    </row>
    <row r="360" spans="1:25" ht="14.25" customHeight="1" x14ac:dyDescent="0.3">
      <c r="A360" s="1">
        <v>504</v>
      </c>
      <c r="B360" s="1">
        <v>61</v>
      </c>
      <c r="C360" s="2">
        <v>41214</v>
      </c>
      <c r="D360" s="1" t="s">
        <v>32</v>
      </c>
      <c r="E360" s="1" t="s">
        <v>23</v>
      </c>
      <c r="F360" s="1">
        <v>55</v>
      </c>
      <c r="G360" s="1" t="s">
        <v>33</v>
      </c>
      <c r="H360" s="1" t="s">
        <v>34</v>
      </c>
      <c r="I360" s="1" t="s">
        <v>47</v>
      </c>
      <c r="J360" s="19">
        <v>1</v>
      </c>
      <c r="K360" s="1">
        <v>147</v>
      </c>
      <c r="L360" s="1" t="s">
        <v>48</v>
      </c>
      <c r="M360" s="15" t="s">
        <v>88</v>
      </c>
      <c r="N360" s="1">
        <v>40</v>
      </c>
      <c r="O360" s="1">
        <v>10</v>
      </c>
      <c r="P360" s="1">
        <v>110</v>
      </c>
      <c r="Q360" s="1">
        <v>85</v>
      </c>
      <c r="R360" s="1">
        <f>SUM(Table1[[#This Row],[Cogs]],Table1[[#This Row],[Marketing]],Table1[[#This Row],[Other Expenses]])</f>
        <v>201</v>
      </c>
      <c r="S360" s="3">
        <f>Table1[[#This Row],[Sales]]-Table1[[#This Row],[Target Sales]]</f>
        <v>37</v>
      </c>
      <c r="T360" s="3">
        <f>Table1[[#This Row],[Profit]]-Table1[[#This Row],[Target Profit]]</f>
        <v>-9</v>
      </c>
      <c r="U360" s="3">
        <f>Table1[[#This Row],[Cogs]]-Table1[[#This Row],[Target COGS]]</f>
        <v>21</v>
      </c>
      <c r="V360" s="8">
        <f>YEAR(Table1[[#This Row],[Date]])</f>
        <v>2012</v>
      </c>
      <c r="W360" s="8">
        <f>DAY(Table1[[#This Row],[Date]])</f>
        <v>1</v>
      </c>
      <c r="X360" s="8">
        <f>MONTH(Table1[[#This Row],[Date]])</f>
        <v>11</v>
      </c>
      <c r="Y360" s="9">
        <f>(Table1[[#This Row],[Profit]]/Table1[[#This Row],[Sales]])</f>
        <v>6.8027210884353739E-3</v>
      </c>
    </row>
    <row r="361" spans="1:25" ht="14.25" customHeight="1" x14ac:dyDescent="0.3">
      <c r="A361" s="1">
        <v>541</v>
      </c>
      <c r="B361" s="1">
        <v>55</v>
      </c>
      <c r="C361" s="2">
        <v>41214</v>
      </c>
      <c r="D361" s="1" t="s">
        <v>32</v>
      </c>
      <c r="E361" s="1" t="s">
        <v>29</v>
      </c>
      <c r="F361" s="1">
        <v>20</v>
      </c>
      <c r="G361" s="1" t="s">
        <v>33</v>
      </c>
      <c r="H361" s="1" t="s">
        <v>34</v>
      </c>
      <c r="I361" s="1" t="s">
        <v>47</v>
      </c>
      <c r="J361" s="19">
        <v>16</v>
      </c>
      <c r="K361" s="1">
        <v>124</v>
      </c>
      <c r="L361" s="1" t="s">
        <v>49</v>
      </c>
      <c r="M361" s="15" t="s">
        <v>88</v>
      </c>
      <c r="N361" s="1">
        <v>50</v>
      </c>
      <c r="O361" s="1">
        <v>30</v>
      </c>
      <c r="P361" s="1">
        <v>120</v>
      </c>
      <c r="Q361" s="1">
        <v>53</v>
      </c>
      <c r="R361" s="1">
        <f>SUM(Table1[[#This Row],[Cogs]],Table1[[#This Row],[Marketing]],Table1[[#This Row],[Other Expenses]])</f>
        <v>128</v>
      </c>
      <c r="S361" s="3">
        <f>Table1[[#This Row],[Sales]]-Table1[[#This Row],[Target Sales]]</f>
        <v>4</v>
      </c>
      <c r="T361" s="3">
        <f>Table1[[#This Row],[Profit]]-Table1[[#This Row],[Target Profit]]</f>
        <v>-14</v>
      </c>
      <c r="U361" s="3">
        <f>Table1[[#This Row],[Cogs]]-Table1[[#This Row],[Target COGS]]</f>
        <v>5</v>
      </c>
      <c r="V361" s="8">
        <f>YEAR(Table1[[#This Row],[Date]])</f>
        <v>2012</v>
      </c>
      <c r="W361" s="8">
        <f>DAY(Table1[[#This Row],[Date]])</f>
        <v>1</v>
      </c>
      <c r="X361" s="8">
        <f>MONTH(Table1[[#This Row],[Date]])</f>
        <v>11</v>
      </c>
      <c r="Y361" s="9">
        <f>(Table1[[#This Row],[Profit]]/Table1[[#This Row],[Sales]])</f>
        <v>0.12903225806451613</v>
      </c>
    </row>
    <row r="362" spans="1:25" ht="14.25" customHeight="1" x14ac:dyDescent="0.3">
      <c r="A362" s="1">
        <v>860</v>
      </c>
      <c r="B362" s="1">
        <v>82</v>
      </c>
      <c r="C362" s="2">
        <v>41214</v>
      </c>
      <c r="D362" s="1" t="s">
        <v>32</v>
      </c>
      <c r="E362" s="1" t="s">
        <v>25</v>
      </c>
      <c r="F362" s="1">
        <v>31</v>
      </c>
      <c r="G362" s="1" t="s">
        <v>18</v>
      </c>
      <c r="H362" s="1" t="s">
        <v>19</v>
      </c>
      <c r="I362" s="1" t="s">
        <v>20</v>
      </c>
      <c r="J362" s="19">
        <v>38</v>
      </c>
      <c r="K362" s="1">
        <v>184</v>
      </c>
      <c r="L362" s="1" t="s">
        <v>37</v>
      </c>
      <c r="M362" s="15" t="s">
        <v>88</v>
      </c>
      <c r="N362" s="1">
        <v>60</v>
      </c>
      <c r="O362" s="1">
        <v>30</v>
      </c>
      <c r="P362" s="1">
        <v>130</v>
      </c>
      <c r="Q362" s="1">
        <v>64</v>
      </c>
      <c r="R362" s="1">
        <f>SUM(Table1[[#This Row],[Cogs]],Table1[[#This Row],[Marketing]],Table1[[#This Row],[Other Expenses]])</f>
        <v>177</v>
      </c>
      <c r="S362" s="3">
        <f>Table1[[#This Row],[Sales]]-Table1[[#This Row],[Target Sales]]</f>
        <v>54</v>
      </c>
      <c r="T362" s="3">
        <f>Table1[[#This Row],[Profit]]-Table1[[#This Row],[Target Profit]]</f>
        <v>8</v>
      </c>
      <c r="U362" s="3">
        <f>Table1[[#This Row],[Cogs]]-Table1[[#This Row],[Target COGS]]</f>
        <v>22</v>
      </c>
      <c r="V362" s="8">
        <f>YEAR(Table1[[#This Row],[Date]])</f>
        <v>2012</v>
      </c>
      <c r="W362" s="8">
        <f>DAY(Table1[[#This Row],[Date]])</f>
        <v>1</v>
      </c>
      <c r="X362" s="8">
        <f>MONTH(Table1[[#This Row],[Date]])</f>
        <v>11</v>
      </c>
      <c r="Y362" s="9">
        <f>(Table1[[#This Row],[Profit]]/Table1[[#This Row],[Sales]])</f>
        <v>0.20652173913043478</v>
      </c>
    </row>
    <row r="363" spans="1:25" ht="14.25" customHeight="1" x14ac:dyDescent="0.3">
      <c r="A363" s="1">
        <v>715</v>
      </c>
      <c r="B363" s="1">
        <v>61</v>
      </c>
      <c r="C363" s="2">
        <v>41214</v>
      </c>
      <c r="D363" s="1" t="s">
        <v>32</v>
      </c>
      <c r="E363" s="1" t="s">
        <v>17</v>
      </c>
      <c r="F363" s="1">
        <v>55</v>
      </c>
      <c r="G363" s="1" t="s">
        <v>18</v>
      </c>
      <c r="H363" s="1" t="s">
        <v>26</v>
      </c>
      <c r="I363" s="1" t="s">
        <v>54</v>
      </c>
      <c r="J363" s="19">
        <v>2</v>
      </c>
      <c r="K363" s="1">
        <v>147</v>
      </c>
      <c r="L363" s="1" t="s">
        <v>52</v>
      </c>
      <c r="M363" s="15" t="s">
        <v>88</v>
      </c>
      <c r="N363" s="1">
        <v>50</v>
      </c>
      <c r="O363" s="1">
        <v>0</v>
      </c>
      <c r="P363" s="1">
        <v>120</v>
      </c>
      <c r="Q363" s="1">
        <v>84</v>
      </c>
      <c r="R363" s="1">
        <f>SUM(Table1[[#This Row],[Cogs]],Table1[[#This Row],[Marketing]],Table1[[#This Row],[Other Expenses]])</f>
        <v>200</v>
      </c>
      <c r="S363" s="3">
        <f>Table1[[#This Row],[Sales]]-Table1[[#This Row],[Target Sales]]</f>
        <v>27</v>
      </c>
      <c r="T363" s="3">
        <f>Table1[[#This Row],[Profit]]-Table1[[#This Row],[Target Profit]]</f>
        <v>2</v>
      </c>
      <c r="U363" s="3">
        <f>Table1[[#This Row],[Cogs]]-Table1[[#This Row],[Target COGS]]</f>
        <v>11</v>
      </c>
      <c r="V363" s="8">
        <f>YEAR(Table1[[#This Row],[Date]])</f>
        <v>2012</v>
      </c>
      <c r="W363" s="8">
        <f>DAY(Table1[[#This Row],[Date]])</f>
        <v>1</v>
      </c>
      <c r="X363" s="8">
        <f>MONTH(Table1[[#This Row],[Date]])</f>
        <v>11</v>
      </c>
      <c r="Y363" s="9">
        <f>(Table1[[#This Row],[Profit]]/Table1[[#This Row],[Sales]])</f>
        <v>1.3605442176870748E-2</v>
      </c>
    </row>
    <row r="364" spans="1:25" ht="14.25" customHeight="1" x14ac:dyDescent="0.3">
      <c r="A364" s="1">
        <v>425</v>
      </c>
      <c r="B364" s="1">
        <v>53</v>
      </c>
      <c r="C364" s="2">
        <v>41214</v>
      </c>
      <c r="D364" s="1" t="s">
        <v>32</v>
      </c>
      <c r="E364" s="1" t="s">
        <v>29</v>
      </c>
      <c r="F364" s="1">
        <v>16</v>
      </c>
      <c r="G364" s="1" t="s">
        <v>18</v>
      </c>
      <c r="H364" s="1" t="s">
        <v>26</v>
      </c>
      <c r="I364" s="1" t="s">
        <v>27</v>
      </c>
      <c r="J364" s="19">
        <v>49</v>
      </c>
      <c r="K364" s="1">
        <v>141</v>
      </c>
      <c r="L364" s="1" t="s">
        <v>53</v>
      </c>
      <c r="M364" s="15" t="s">
        <v>88</v>
      </c>
      <c r="N364" s="1">
        <v>30</v>
      </c>
      <c r="O364" s="1">
        <v>50</v>
      </c>
      <c r="P364" s="1">
        <v>100</v>
      </c>
      <c r="Q364" s="1">
        <v>39</v>
      </c>
      <c r="R364" s="1">
        <f>SUM(Table1[[#This Row],[Cogs]],Table1[[#This Row],[Marketing]],Table1[[#This Row],[Other Expenses]])</f>
        <v>108</v>
      </c>
      <c r="S364" s="3">
        <f>Table1[[#This Row],[Sales]]-Table1[[#This Row],[Target Sales]]</f>
        <v>41</v>
      </c>
      <c r="T364" s="3">
        <f>Table1[[#This Row],[Profit]]-Table1[[#This Row],[Target Profit]]</f>
        <v>-1</v>
      </c>
      <c r="U364" s="3">
        <f>Table1[[#This Row],[Cogs]]-Table1[[#This Row],[Target COGS]]</f>
        <v>23</v>
      </c>
      <c r="V364" s="8">
        <f>YEAR(Table1[[#This Row],[Date]])</f>
        <v>2012</v>
      </c>
      <c r="W364" s="8">
        <f>DAY(Table1[[#This Row],[Date]])</f>
        <v>1</v>
      </c>
      <c r="X364" s="8">
        <f>MONTH(Table1[[#This Row],[Date]])</f>
        <v>11</v>
      </c>
      <c r="Y364" s="9">
        <f>(Table1[[#This Row],[Profit]]/Table1[[#This Row],[Sales]])</f>
        <v>0.3475177304964539</v>
      </c>
    </row>
    <row r="365" spans="1:25" ht="14.25" customHeight="1" x14ac:dyDescent="0.3">
      <c r="A365" s="1">
        <v>419</v>
      </c>
      <c r="B365" s="1">
        <v>47</v>
      </c>
      <c r="C365" s="2">
        <v>41244</v>
      </c>
      <c r="D365" s="1" t="s">
        <v>16</v>
      </c>
      <c r="E365" s="1" t="s">
        <v>17</v>
      </c>
      <c r="F365" s="1">
        <v>42</v>
      </c>
      <c r="G365" s="1" t="s">
        <v>33</v>
      </c>
      <c r="H365" s="1" t="s">
        <v>38</v>
      </c>
      <c r="I365" s="1" t="s">
        <v>39</v>
      </c>
      <c r="J365" s="19">
        <v>-6</v>
      </c>
      <c r="K365" s="1">
        <v>112</v>
      </c>
      <c r="L365" s="1" t="s">
        <v>58</v>
      </c>
      <c r="M365" s="15" t="s">
        <v>88</v>
      </c>
      <c r="N365" s="1">
        <v>40</v>
      </c>
      <c r="O365" s="1">
        <v>10</v>
      </c>
      <c r="P365" s="1">
        <v>110</v>
      </c>
      <c r="Q365" s="1">
        <v>71</v>
      </c>
      <c r="R365" s="1">
        <f>SUM(Table1[[#This Row],[Cogs]],Table1[[#This Row],[Marketing]],Table1[[#This Row],[Other Expenses]])</f>
        <v>160</v>
      </c>
      <c r="S365" s="3">
        <f>Table1[[#This Row],[Sales]]-Table1[[#This Row],[Target Sales]]</f>
        <v>2</v>
      </c>
      <c r="T365" s="3">
        <f>Table1[[#This Row],[Profit]]-Table1[[#This Row],[Target Profit]]</f>
        <v>-16</v>
      </c>
      <c r="U365" s="3">
        <f>Table1[[#This Row],[Cogs]]-Table1[[#This Row],[Target COGS]]</f>
        <v>7</v>
      </c>
      <c r="V365" s="8">
        <f>YEAR(Table1[[#This Row],[Date]])</f>
        <v>2012</v>
      </c>
      <c r="W365" s="8">
        <f>DAY(Table1[[#This Row],[Date]])</f>
        <v>1</v>
      </c>
      <c r="X365" s="8">
        <f>MONTH(Table1[[#This Row],[Date]])</f>
        <v>12</v>
      </c>
      <c r="Y365" s="9">
        <f>(Table1[[#This Row],[Profit]]/Table1[[#This Row],[Sales]])</f>
        <v>-5.3571428571428568E-2</v>
      </c>
    </row>
    <row r="366" spans="1:25" ht="14.25" customHeight="1" x14ac:dyDescent="0.3">
      <c r="A366" s="1">
        <v>513</v>
      </c>
      <c r="B366" s="1">
        <v>54</v>
      </c>
      <c r="C366" s="2">
        <v>41244</v>
      </c>
      <c r="D366" s="1" t="s">
        <v>16</v>
      </c>
      <c r="E366" s="1" t="s">
        <v>17</v>
      </c>
      <c r="F366" s="1">
        <v>17</v>
      </c>
      <c r="G366" s="1" t="s">
        <v>33</v>
      </c>
      <c r="H366" s="1" t="s">
        <v>38</v>
      </c>
      <c r="I366" s="1" t="s">
        <v>43</v>
      </c>
      <c r="J366" s="19">
        <v>29</v>
      </c>
      <c r="K366" s="1">
        <v>127</v>
      </c>
      <c r="L366" s="1" t="s">
        <v>58</v>
      </c>
      <c r="M366" s="15" t="s">
        <v>88</v>
      </c>
      <c r="N366" s="1">
        <v>50</v>
      </c>
      <c r="O366" s="1">
        <v>40</v>
      </c>
      <c r="P366" s="1">
        <v>120</v>
      </c>
      <c r="Q366" s="1">
        <v>44</v>
      </c>
      <c r="R366" s="1">
        <f>SUM(Table1[[#This Row],[Cogs]],Table1[[#This Row],[Marketing]],Table1[[#This Row],[Other Expenses]])</f>
        <v>115</v>
      </c>
      <c r="S366" s="3">
        <f>Table1[[#This Row],[Sales]]-Table1[[#This Row],[Target Sales]]</f>
        <v>7</v>
      </c>
      <c r="T366" s="3">
        <f>Table1[[#This Row],[Profit]]-Table1[[#This Row],[Target Profit]]</f>
        <v>-11</v>
      </c>
      <c r="U366" s="3">
        <f>Table1[[#This Row],[Cogs]]-Table1[[#This Row],[Target COGS]]</f>
        <v>4</v>
      </c>
      <c r="V366" s="8">
        <f>YEAR(Table1[[#This Row],[Date]])</f>
        <v>2012</v>
      </c>
      <c r="W366" s="8">
        <f>DAY(Table1[[#This Row],[Date]])</f>
        <v>1</v>
      </c>
      <c r="X366" s="8">
        <f>MONTH(Table1[[#This Row],[Date]])</f>
        <v>12</v>
      </c>
      <c r="Y366" s="9">
        <f>(Table1[[#This Row],[Profit]]/Table1[[#This Row],[Sales]])</f>
        <v>0.2283464566929134</v>
      </c>
    </row>
    <row r="367" spans="1:25" ht="14.25" customHeight="1" x14ac:dyDescent="0.3">
      <c r="A367" s="1">
        <v>512</v>
      </c>
      <c r="B367" s="1">
        <v>67</v>
      </c>
      <c r="C367" s="2">
        <v>41244</v>
      </c>
      <c r="D367" s="1" t="s">
        <v>16</v>
      </c>
      <c r="E367" s="1" t="s">
        <v>23</v>
      </c>
      <c r="F367" s="1">
        <v>22</v>
      </c>
      <c r="G367" s="1" t="s">
        <v>33</v>
      </c>
      <c r="H367" s="1" t="s">
        <v>34</v>
      </c>
      <c r="I367" s="1" t="s">
        <v>47</v>
      </c>
      <c r="J367" s="19">
        <v>47</v>
      </c>
      <c r="K367" s="1">
        <v>168</v>
      </c>
      <c r="L367" s="1" t="s">
        <v>24</v>
      </c>
      <c r="M367" s="15" t="s">
        <v>88</v>
      </c>
      <c r="N367" s="1">
        <v>50</v>
      </c>
      <c r="O367" s="1">
        <v>30</v>
      </c>
      <c r="P367" s="1">
        <v>120</v>
      </c>
      <c r="Q367" s="1">
        <v>54</v>
      </c>
      <c r="R367" s="1">
        <f>SUM(Table1[[#This Row],[Cogs]],Table1[[#This Row],[Marketing]],Table1[[#This Row],[Other Expenses]])</f>
        <v>143</v>
      </c>
      <c r="S367" s="3">
        <f>Table1[[#This Row],[Sales]]-Table1[[#This Row],[Target Sales]]</f>
        <v>48</v>
      </c>
      <c r="T367" s="3">
        <f>Table1[[#This Row],[Profit]]-Table1[[#This Row],[Target Profit]]</f>
        <v>17</v>
      </c>
      <c r="U367" s="3">
        <f>Table1[[#This Row],[Cogs]]-Table1[[#This Row],[Target COGS]]</f>
        <v>17</v>
      </c>
      <c r="V367" s="8">
        <f>YEAR(Table1[[#This Row],[Date]])</f>
        <v>2012</v>
      </c>
      <c r="W367" s="8">
        <f>DAY(Table1[[#This Row],[Date]])</f>
        <v>1</v>
      </c>
      <c r="X367" s="8">
        <f>MONTH(Table1[[#This Row],[Date]])</f>
        <v>12</v>
      </c>
      <c r="Y367" s="9">
        <f>(Table1[[#This Row],[Profit]]/Table1[[#This Row],[Sales]])</f>
        <v>0.27976190476190477</v>
      </c>
    </row>
    <row r="368" spans="1:25" ht="14.25" customHeight="1" x14ac:dyDescent="0.3">
      <c r="A368" s="1">
        <v>309</v>
      </c>
      <c r="B368" s="1">
        <v>54</v>
      </c>
      <c r="C368" s="2">
        <v>41244</v>
      </c>
      <c r="D368" s="1" t="s">
        <v>16</v>
      </c>
      <c r="E368" s="1" t="s">
        <v>17</v>
      </c>
      <c r="F368" s="1">
        <v>15</v>
      </c>
      <c r="G368" s="1" t="s">
        <v>18</v>
      </c>
      <c r="H368" s="1" t="s">
        <v>26</v>
      </c>
      <c r="I368" s="1" t="s">
        <v>27</v>
      </c>
      <c r="J368" s="19">
        <v>53</v>
      </c>
      <c r="K368" s="1">
        <v>133</v>
      </c>
      <c r="L368" s="1" t="s">
        <v>56</v>
      </c>
      <c r="M368" s="15" t="s">
        <v>88</v>
      </c>
      <c r="N368" s="1">
        <v>40</v>
      </c>
      <c r="O368" s="1">
        <v>50</v>
      </c>
      <c r="P368" s="1">
        <v>110</v>
      </c>
      <c r="Q368" s="1">
        <v>26</v>
      </c>
      <c r="R368" s="1">
        <f>SUM(Table1[[#This Row],[Cogs]],Table1[[#This Row],[Marketing]],Table1[[#This Row],[Other Expenses]])</f>
        <v>95</v>
      </c>
      <c r="S368" s="3">
        <f>Table1[[#This Row],[Sales]]-Table1[[#This Row],[Target Sales]]</f>
        <v>23</v>
      </c>
      <c r="T368" s="3">
        <f>Table1[[#This Row],[Profit]]-Table1[[#This Row],[Target Profit]]</f>
        <v>3</v>
      </c>
      <c r="U368" s="3">
        <f>Table1[[#This Row],[Cogs]]-Table1[[#This Row],[Target COGS]]</f>
        <v>14</v>
      </c>
      <c r="V368" s="8">
        <f>YEAR(Table1[[#This Row],[Date]])</f>
        <v>2012</v>
      </c>
      <c r="W368" s="8">
        <f>DAY(Table1[[#This Row],[Date]])</f>
        <v>1</v>
      </c>
      <c r="X368" s="8">
        <f>MONTH(Table1[[#This Row],[Date]])</f>
        <v>12</v>
      </c>
      <c r="Y368" s="9">
        <f>(Table1[[#This Row],[Profit]]/Table1[[#This Row],[Sales]])</f>
        <v>0.39849624060150374</v>
      </c>
    </row>
    <row r="369" spans="1:25" ht="14.25" customHeight="1" x14ac:dyDescent="0.3">
      <c r="A369" s="1">
        <v>816</v>
      </c>
      <c r="B369" s="1">
        <v>63</v>
      </c>
      <c r="C369" s="2">
        <v>41244</v>
      </c>
      <c r="D369" s="1" t="s">
        <v>32</v>
      </c>
      <c r="E369" s="1" t="s">
        <v>17</v>
      </c>
      <c r="F369" s="1">
        <v>19</v>
      </c>
      <c r="G369" s="1" t="s">
        <v>33</v>
      </c>
      <c r="H369" s="1" t="s">
        <v>38</v>
      </c>
      <c r="I369" s="1" t="s">
        <v>39</v>
      </c>
      <c r="J369" s="19">
        <v>36</v>
      </c>
      <c r="K369" s="1">
        <v>139</v>
      </c>
      <c r="L369" s="1" t="s">
        <v>51</v>
      </c>
      <c r="M369" s="15" t="s">
        <v>88</v>
      </c>
      <c r="N369" s="1">
        <v>60</v>
      </c>
      <c r="O369" s="1">
        <v>40</v>
      </c>
      <c r="P369" s="1">
        <v>130</v>
      </c>
      <c r="Q369" s="1">
        <v>40</v>
      </c>
      <c r="R369" s="1">
        <f>SUM(Table1[[#This Row],[Cogs]],Table1[[#This Row],[Marketing]],Table1[[#This Row],[Other Expenses]])</f>
        <v>122</v>
      </c>
      <c r="S369" s="3">
        <f>Table1[[#This Row],[Sales]]-Table1[[#This Row],[Target Sales]]</f>
        <v>9</v>
      </c>
      <c r="T369" s="3">
        <f>Table1[[#This Row],[Profit]]-Table1[[#This Row],[Target Profit]]</f>
        <v>-4</v>
      </c>
      <c r="U369" s="3">
        <f>Table1[[#This Row],[Cogs]]-Table1[[#This Row],[Target COGS]]</f>
        <v>3</v>
      </c>
      <c r="V369" s="8">
        <f>YEAR(Table1[[#This Row],[Date]])</f>
        <v>2012</v>
      </c>
      <c r="W369" s="8">
        <f>DAY(Table1[[#This Row],[Date]])</f>
        <v>1</v>
      </c>
      <c r="X369" s="8">
        <f>MONTH(Table1[[#This Row],[Date]])</f>
        <v>12</v>
      </c>
      <c r="Y369" s="9">
        <f>(Table1[[#This Row],[Profit]]/Table1[[#This Row],[Sales]])</f>
        <v>0.25899280575539568</v>
      </c>
    </row>
    <row r="370" spans="1:25" ht="14.25" customHeight="1" x14ac:dyDescent="0.3">
      <c r="A370" s="1">
        <v>959</v>
      </c>
      <c r="B370" s="1">
        <v>49</v>
      </c>
      <c r="C370" s="2">
        <v>41244</v>
      </c>
      <c r="D370" s="1" t="s">
        <v>32</v>
      </c>
      <c r="E370" s="1" t="s">
        <v>25</v>
      </c>
      <c r="F370" s="1">
        <v>16</v>
      </c>
      <c r="G370" s="1" t="s">
        <v>33</v>
      </c>
      <c r="H370" s="1" t="s">
        <v>34</v>
      </c>
      <c r="I370" s="1" t="s">
        <v>35</v>
      </c>
      <c r="J370" s="19">
        <v>21</v>
      </c>
      <c r="K370" s="1">
        <v>114</v>
      </c>
      <c r="L370" s="1" t="s">
        <v>37</v>
      </c>
      <c r="M370" s="15" t="s">
        <v>88</v>
      </c>
      <c r="N370" s="1">
        <v>40</v>
      </c>
      <c r="O370" s="1">
        <v>40</v>
      </c>
      <c r="P370" s="1">
        <v>110</v>
      </c>
      <c r="Q370" s="1">
        <v>44</v>
      </c>
      <c r="R370" s="1">
        <f>SUM(Table1[[#This Row],[Cogs]],Table1[[#This Row],[Marketing]],Table1[[#This Row],[Other Expenses]])</f>
        <v>109</v>
      </c>
      <c r="S370" s="3">
        <f>Table1[[#This Row],[Sales]]-Table1[[#This Row],[Target Sales]]</f>
        <v>4</v>
      </c>
      <c r="T370" s="3">
        <f>Table1[[#This Row],[Profit]]-Table1[[#This Row],[Target Profit]]</f>
        <v>-19</v>
      </c>
      <c r="U370" s="3">
        <f>Table1[[#This Row],[Cogs]]-Table1[[#This Row],[Target COGS]]</f>
        <v>9</v>
      </c>
      <c r="V370" s="8">
        <f>YEAR(Table1[[#This Row],[Date]])</f>
        <v>2012</v>
      </c>
      <c r="W370" s="8">
        <f>DAY(Table1[[#This Row],[Date]])</f>
        <v>1</v>
      </c>
      <c r="X370" s="8">
        <f>MONTH(Table1[[#This Row],[Date]])</f>
        <v>12</v>
      </c>
      <c r="Y370" s="9">
        <f>(Table1[[#This Row],[Profit]]/Table1[[#This Row],[Sales]])</f>
        <v>0.18421052631578946</v>
      </c>
    </row>
    <row r="371" spans="1:25" ht="14.25" customHeight="1" x14ac:dyDescent="0.3">
      <c r="A371" s="1">
        <v>435</v>
      </c>
      <c r="B371" s="1">
        <v>50</v>
      </c>
      <c r="C371" s="2">
        <v>41244</v>
      </c>
      <c r="D371" s="1" t="s">
        <v>32</v>
      </c>
      <c r="E371" s="1" t="s">
        <v>29</v>
      </c>
      <c r="F371" s="1">
        <v>14</v>
      </c>
      <c r="G371" s="1" t="s">
        <v>33</v>
      </c>
      <c r="H371" s="1" t="s">
        <v>34</v>
      </c>
      <c r="I371" s="1" t="s">
        <v>35</v>
      </c>
      <c r="J371" s="19">
        <v>47</v>
      </c>
      <c r="K371" s="1">
        <v>123</v>
      </c>
      <c r="L371" s="1" t="s">
        <v>42</v>
      </c>
      <c r="M371" s="15" t="s">
        <v>88</v>
      </c>
      <c r="N371" s="1">
        <v>40</v>
      </c>
      <c r="O371" s="1">
        <v>50</v>
      </c>
      <c r="P371" s="1">
        <v>110</v>
      </c>
      <c r="Q371" s="1">
        <v>26</v>
      </c>
      <c r="R371" s="1">
        <f>SUM(Table1[[#This Row],[Cogs]],Table1[[#This Row],[Marketing]],Table1[[#This Row],[Other Expenses]])</f>
        <v>90</v>
      </c>
      <c r="S371" s="3">
        <f>Table1[[#This Row],[Sales]]-Table1[[#This Row],[Target Sales]]</f>
        <v>13</v>
      </c>
      <c r="T371" s="3">
        <f>Table1[[#This Row],[Profit]]-Table1[[#This Row],[Target Profit]]</f>
        <v>-3</v>
      </c>
      <c r="U371" s="3">
        <f>Table1[[#This Row],[Cogs]]-Table1[[#This Row],[Target COGS]]</f>
        <v>10</v>
      </c>
      <c r="V371" s="8">
        <f>YEAR(Table1[[#This Row],[Date]])</f>
        <v>2012</v>
      </c>
      <c r="W371" s="8">
        <f>DAY(Table1[[#This Row],[Date]])</f>
        <v>1</v>
      </c>
      <c r="X371" s="8">
        <f>MONTH(Table1[[#This Row],[Date]])</f>
        <v>12</v>
      </c>
      <c r="Y371" s="9">
        <f>(Table1[[#This Row],[Profit]]/Table1[[#This Row],[Sales]])</f>
        <v>0.38211382113821141</v>
      </c>
    </row>
    <row r="372" spans="1:25" ht="14.25" customHeight="1" x14ac:dyDescent="0.3">
      <c r="A372" s="1">
        <v>603</v>
      </c>
      <c r="B372" s="1">
        <v>52</v>
      </c>
      <c r="C372" s="2">
        <v>41244</v>
      </c>
      <c r="D372" s="1" t="s">
        <v>32</v>
      </c>
      <c r="E372" s="1" t="s">
        <v>25</v>
      </c>
      <c r="F372" s="1">
        <v>16</v>
      </c>
      <c r="G372" s="1" t="s">
        <v>33</v>
      </c>
      <c r="H372" s="1" t="s">
        <v>38</v>
      </c>
      <c r="I372" s="1" t="s">
        <v>43</v>
      </c>
      <c r="J372" s="19">
        <v>37</v>
      </c>
      <c r="K372" s="1">
        <v>127</v>
      </c>
      <c r="L372" s="1" t="s">
        <v>44</v>
      </c>
      <c r="M372" s="15" t="s">
        <v>88</v>
      </c>
      <c r="N372" s="1">
        <v>40</v>
      </c>
      <c r="O372" s="1">
        <v>50</v>
      </c>
      <c r="P372" s="1">
        <v>110</v>
      </c>
      <c r="Q372" s="1">
        <v>38</v>
      </c>
      <c r="R372" s="1">
        <f>SUM(Table1[[#This Row],[Cogs]],Table1[[#This Row],[Marketing]],Table1[[#This Row],[Other Expenses]])</f>
        <v>106</v>
      </c>
      <c r="S372" s="3">
        <f>Table1[[#This Row],[Sales]]-Table1[[#This Row],[Target Sales]]</f>
        <v>17</v>
      </c>
      <c r="T372" s="3">
        <f>Table1[[#This Row],[Profit]]-Table1[[#This Row],[Target Profit]]</f>
        <v>-13</v>
      </c>
      <c r="U372" s="3">
        <f>Table1[[#This Row],[Cogs]]-Table1[[#This Row],[Target COGS]]</f>
        <v>12</v>
      </c>
      <c r="V372" s="8">
        <f>YEAR(Table1[[#This Row],[Date]])</f>
        <v>2012</v>
      </c>
      <c r="W372" s="8">
        <f>DAY(Table1[[#This Row],[Date]])</f>
        <v>1</v>
      </c>
      <c r="X372" s="8">
        <f>MONTH(Table1[[#This Row],[Date]])</f>
        <v>12</v>
      </c>
      <c r="Y372" s="9">
        <f>(Table1[[#This Row],[Profit]]/Table1[[#This Row],[Sales]])</f>
        <v>0.29133858267716534</v>
      </c>
    </row>
    <row r="373" spans="1:25" ht="14.25" customHeight="1" x14ac:dyDescent="0.3">
      <c r="A373" s="1">
        <v>475</v>
      </c>
      <c r="B373" s="1">
        <v>55</v>
      </c>
      <c r="C373" s="2">
        <v>41244</v>
      </c>
      <c r="D373" s="1" t="s">
        <v>32</v>
      </c>
      <c r="E373" s="1" t="s">
        <v>25</v>
      </c>
      <c r="F373" s="1">
        <v>49</v>
      </c>
      <c r="G373" s="1" t="s">
        <v>33</v>
      </c>
      <c r="H373" s="1" t="s">
        <v>34</v>
      </c>
      <c r="I373" s="1" t="s">
        <v>46</v>
      </c>
      <c r="J373" s="19">
        <v>-2</v>
      </c>
      <c r="K373" s="1">
        <v>131</v>
      </c>
      <c r="L373" s="1" t="s">
        <v>37</v>
      </c>
      <c r="M373" s="15" t="s">
        <v>88</v>
      </c>
      <c r="N373" s="1">
        <v>50</v>
      </c>
      <c r="O373" s="1">
        <v>10</v>
      </c>
      <c r="P373" s="1">
        <v>120</v>
      </c>
      <c r="Q373" s="1">
        <v>78</v>
      </c>
      <c r="R373" s="1">
        <f>SUM(Table1[[#This Row],[Cogs]],Table1[[#This Row],[Marketing]],Table1[[#This Row],[Other Expenses]])</f>
        <v>182</v>
      </c>
      <c r="S373" s="3">
        <f>Table1[[#This Row],[Sales]]-Table1[[#This Row],[Target Sales]]</f>
        <v>11</v>
      </c>
      <c r="T373" s="3">
        <f>Table1[[#This Row],[Profit]]-Table1[[#This Row],[Target Profit]]</f>
        <v>-12</v>
      </c>
      <c r="U373" s="3">
        <f>Table1[[#This Row],[Cogs]]-Table1[[#This Row],[Target COGS]]</f>
        <v>5</v>
      </c>
      <c r="V373" s="8">
        <f>YEAR(Table1[[#This Row],[Date]])</f>
        <v>2012</v>
      </c>
      <c r="W373" s="8">
        <f>DAY(Table1[[#This Row],[Date]])</f>
        <v>1</v>
      </c>
      <c r="X373" s="8">
        <f>MONTH(Table1[[#This Row],[Date]])</f>
        <v>12</v>
      </c>
      <c r="Y373" s="9">
        <f>(Table1[[#This Row],[Profit]]/Table1[[#This Row],[Sales]])</f>
        <v>-1.5267175572519083E-2</v>
      </c>
    </row>
    <row r="374" spans="1:25" ht="14.25" customHeight="1" x14ac:dyDescent="0.3">
      <c r="A374" s="1">
        <v>603</v>
      </c>
      <c r="B374" s="1">
        <v>49</v>
      </c>
      <c r="C374" s="2">
        <v>41244</v>
      </c>
      <c r="D374" s="1" t="s">
        <v>32</v>
      </c>
      <c r="E374" s="1" t="s">
        <v>25</v>
      </c>
      <c r="F374" s="1">
        <v>44</v>
      </c>
      <c r="G374" s="1" t="s">
        <v>33</v>
      </c>
      <c r="H374" s="1" t="s">
        <v>34</v>
      </c>
      <c r="I374" s="1" t="s">
        <v>46</v>
      </c>
      <c r="J374" s="19">
        <v>-4</v>
      </c>
      <c r="K374" s="1">
        <v>118</v>
      </c>
      <c r="L374" s="1" t="s">
        <v>44</v>
      </c>
      <c r="M374" s="15" t="s">
        <v>88</v>
      </c>
      <c r="N374" s="1">
        <v>40</v>
      </c>
      <c r="O374" s="1">
        <v>10</v>
      </c>
      <c r="P374" s="1">
        <v>110</v>
      </c>
      <c r="Q374" s="1">
        <v>73</v>
      </c>
      <c r="R374" s="1">
        <f>SUM(Table1[[#This Row],[Cogs]],Table1[[#This Row],[Marketing]],Table1[[#This Row],[Other Expenses]])</f>
        <v>166</v>
      </c>
      <c r="S374" s="3">
        <f>Table1[[#This Row],[Sales]]-Table1[[#This Row],[Target Sales]]</f>
        <v>8</v>
      </c>
      <c r="T374" s="3">
        <f>Table1[[#This Row],[Profit]]-Table1[[#This Row],[Target Profit]]</f>
        <v>-14</v>
      </c>
      <c r="U374" s="3">
        <f>Table1[[#This Row],[Cogs]]-Table1[[#This Row],[Target COGS]]</f>
        <v>9</v>
      </c>
      <c r="V374" s="8">
        <f>YEAR(Table1[[#This Row],[Date]])</f>
        <v>2012</v>
      </c>
      <c r="W374" s="8">
        <f>DAY(Table1[[#This Row],[Date]])</f>
        <v>1</v>
      </c>
      <c r="X374" s="8">
        <f>MONTH(Table1[[#This Row],[Date]])</f>
        <v>12</v>
      </c>
      <c r="Y374" s="9">
        <f>(Table1[[#This Row],[Profit]]/Table1[[#This Row],[Sales]])</f>
        <v>-3.3898305084745763E-2</v>
      </c>
    </row>
    <row r="375" spans="1:25" ht="14.25" customHeight="1" x14ac:dyDescent="0.3">
      <c r="A375" s="1">
        <v>503</v>
      </c>
      <c r="B375" s="1">
        <v>41</v>
      </c>
      <c r="C375" s="2">
        <v>41244</v>
      </c>
      <c r="D375" s="1" t="s">
        <v>32</v>
      </c>
      <c r="E375" s="1" t="s">
        <v>29</v>
      </c>
      <c r="F375" s="1">
        <v>13</v>
      </c>
      <c r="G375" s="1" t="s">
        <v>33</v>
      </c>
      <c r="H375" s="1" t="s">
        <v>38</v>
      </c>
      <c r="I375" s="1" t="s">
        <v>45</v>
      </c>
      <c r="J375" s="19">
        <v>1</v>
      </c>
      <c r="K375" s="1">
        <v>98</v>
      </c>
      <c r="L375" s="1" t="s">
        <v>49</v>
      </c>
      <c r="M375" s="15" t="s">
        <v>88</v>
      </c>
      <c r="N375" s="1">
        <v>40</v>
      </c>
      <c r="O375" s="1">
        <v>20</v>
      </c>
      <c r="P375" s="1">
        <v>110</v>
      </c>
      <c r="Q375" s="1">
        <v>56</v>
      </c>
      <c r="R375" s="1">
        <f>SUM(Table1[[#This Row],[Cogs]],Table1[[#This Row],[Marketing]],Table1[[#This Row],[Other Expenses]])</f>
        <v>110</v>
      </c>
      <c r="S375" s="3">
        <f>Table1[[#This Row],[Sales]]-Table1[[#This Row],[Target Sales]]</f>
        <v>-12</v>
      </c>
      <c r="T375" s="3">
        <f>Table1[[#This Row],[Profit]]-Table1[[#This Row],[Target Profit]]</f>
        <v>-19</v>
      </c>
      <c r="U375" s="3">
        <f>Table1[[#This Row],[Cogs]]-Table1[[#This Row],[Target COGS]]</f>
        <v>1</v>
      </c>
      <c r="V375" s="8">
        <f>YEAR(Table1[[#This Row],[Date]])</f>
        <v>2012</v>
      </c>
      <c r="W375" s="8">
        <f>DAY(Table1[[#This Row],[Date]])</f>
        <v>1</v>
      </c>
      <c r="X375" s="8">
        <f>MONTH(Table1[[#This Row],[Date]])</f>
        <v>12</v>
      </c>
      <c r="Y375" s="9">
        <f>(Table1[[#This Row],[Profit]]/Table1[[#This Row],[Sales]])</f>
        <v>1.020408163265306E-2</v>
      </c>
    </row>
    <row r="376" spans="1:25" ht="14.25" customHeight="1" x14ac:dyDescent="0.3">
      <c r="A376" s="1">
        <v>503</v>
      </c>
      <c r="B376" s="1">
        <v>54</v>
      </c>
      <c r="C376" s="2">
        <v>41244</v>
      </c>
      <c r="D376" s="1" t="s">
        <v>32</v>
      </c>
      <c r="E376" s="1" t="s">
        <v>29</v>
      </c>
      <c r="F376" s="1">
        <v>17</v>
      </c>
      <c r="G376" s="1" t="s">
        <v>33</v>
      </c>
      <c r="H376" s="1" t="s">
        <v>34</v>
      </c>
      <c r="I376" s="1" t="s">
        <v>46</v>
      </c>
      <c r="J376" s="19">
        <v>28</v>
      </c>
      <c r="K376" s="1">
        <v>127</v>
      </c>
      <c r="L376" s="1" t="s">
        <v>49</v>
      </c>
      <c r="M376" s="15" t="s">
        <v>88</v>
      </c>
      <c r="N376" s="1">
        <v>50</v>
      </c>
      <c r="O376" s="1">
        <v>40</v>
      </c>
      <c r="P376" s="1">
        <v>120</v>
      </c>
      <c r="Q376" s="1">
        <v>45</v>
      </c>
      <c r="R376" s="1">
        <f>SUM(Table1[[#This Row],[Cogs]],Table1[[#This Row],[Marketing]],Table1[[#This Row],[Other Expenses]])</f>
        <v>116</v>
      </c>
      <c r="S376" s="3">
        <f>Table1[[#This Row],[Sales]]-Table1[[#This Row],[Target Sales]]</f>
        <v>7</v>
      </c>
      <c r="T376" s="3">
        <f>Table1[[#This Row],[Profit]]-Table1[[#This Row],[Target Profit]]</f>
        <v>-12</v>
      </c>
      <c r="U376" s="3">
        <f>Table1[[#This Row],[Cogs]]-Table1[[#This Row],[Target COGS]]</f>
        <v>4</v>
      </c>
      <c r="V376" s="8">
        <f>YEAR(Table1[[#This Row],[Date]])</f>
        <v>2012</v>
      </c>
      <c r="W376" s="8">
        <f>DAY(Table1[[#This Row],[Date]])</f>
        <v>1</v>
      </c>
      <c r="X376" s="8">
        <f>MONTH(Table1[[#This Row],[Date]])</f>
        <v>12</v>
      </c>
      <c r="Y376" s="9">
        <f>(Table1[[#This Row],[Profit]]/Table1[[#This Row],[Sales]])</f>
        <v>0.22047244094488189</v>
      </c>
    </row>
    <row r="377" spans="1:25" ht="14.25" customHeight="1" x14ac:dyDescent="0.3">
      <c r="A377" s="1">
        <v>405</v>
      </c>
      <c r="B377" s="1">
        <v>65</v>
      </c>
      <c r="C377" s="2">
        <v>41244</v>
      </c>
      <c r="D377" s="1" t="s">
        <v>32</v>
      </c>
      <c r="E377" s="1" t="s">
        <v>23</v>
      </c>
      <c r="F377" s="1">
        <v>24</v>
      </c>
      <c r="G377" s="1" t="s">
        <v>18</v>
      </c>
      <c r="H377" s="1" t="s">
        <v>19</v>
      </c>
      <c r="I377" s="1" t="s">
        <v>50</v>
      </c>
      <c r="J377" s="19">
        <v>22</v>
      </c>
      <c r="K377" s="1">
        <v>145</v>
      </c>
      <c r="L377" s="1" t="s">
        <v>40</v>
      </c>
      <c r="M377" s="15" t="s">
        <v>88</v>
      </c>
      <c r="N377" s="1">
        <v>60</v>
      </c>
      <c r="O377" s="1">
        <v>20</v>
      </c>
      <c r="P377" s="1">
        <v>130</v>
      </c>
      <c r="Q377" s="1">
        <v>58</v>
      </c>
      <c r="R377" s="1">
        <f>SUM(Table1[[#This Row],[Cogs]],Table1[[#This Row],[Marketing]],Table1[[#This Row],[Other Expenses]])</f>
        <v>147</v>
      </c>
      <c r="S377" s="3">
        <f>Table1[[#This Row],[Sales]]-Table1[[#This Row],[Target Sales]]</f>
        <v>15</v>
      </c>
      <c r="T377" s="3">
        <f>Table1[[#This Row],[Profit]]-Table1[[#This Row],[Target Profit]]</f>
        <v>2</v>
      </c>
      <c r="U377" s="3">
        <f>Table1[[#This Row],[Cogs]]-Table1[[#This Row],[Target COGS]]</f>
        <v>5</v>
      </c>
      <c r="V377" s="8">
        <f>YEAR(Table1[[#This Row],[Date]])</f>
        <v>2012</v>
      </c>
      <c r="W377" s="8">
        <f>DAY(Table1[[#This Row],[Date]])</f>
        <v>1</v>
      </c>
      <c r="X377" s="8">
        <f>MONTH(Table1[[#This Row],[Date]])</f>
        <v>12</v>
      </c>
      <c r="Y377" s="9">
        <f>(Table1[[#This Row],[Profit]]/Table1[[#This Row],[Sales]])</f>
        <v>0.15172413793103448</v>
      </c>
    </row>
    <row r="378" spans="1:25" ht="14.25" customHeight="1" x14ac:dyDescent="0.3">
      <c r="A378" s="1">
        <v>435</v>
      </c>
      <c r="B378" s="1">
        <v>52</v>
      </c>
      <c r="C378" s="2">
        <v>41244</v>
      </c>
      <c r="D378" s="1" t="s">
        <v>32</v>
      </c>
      <c r="E378" s="1" t="s">
        <v>29</v>
      </c>
      <c r="F378" s="1">
        <v>16</v>
      </c>
      <c r="G378" s="1" t="s">
        <v>18</v>
      </c>
      <c r="H378" s="1" t="s">
        <v>19</v>
      </c>
      <c r="I378" s="1" t="s">
        <v>50</v>
      </c>
      <c r="J378" s="19">
        <v>36</v>
      </c>
      <c r="K378" s="1">
        <v>127</v>
      </c>
      <c r="L378" s="1" t="s">
        <v>42</v>
      </c>
      <c r="M378" s="15" t="s">
        <v>88</v>
      </c>
      <c r="N378" s="1">
        <v>40</v>
      </c>
      <c r="O378" s="1">
        <v>40</v>
      </c>
      <c r="P378" s="1">
        <v>110</v>
      </c>
      <c r="Q378" s="1">
        <v>39</v>
      </c>
      <c r="R378" s="1">
        <f>SUM(Table1[[#This Row],[Cogs]],Table1[[#This Row],[Marketing]],Table1[[#This Row],[Other Expenses]])</f>
        <v>107</v>
      </c>
      <c r="S378" s="3">
        <f>Table1[[#This Row],[Sales]]-Table1[[#This Row],[Target Sales]]</f>
        <v>17</v>
      </c>
      <c r="T378" s="3">
        <f>Table1[[#This Row],[Profit]]-Table1[[#This Row],[Target Profit]]</f>
        <v>-4</v>
      </c>
      <c r="U378" s="3">
        <f>Table1[[#This Row],[Cogs]]-Table1[[#This Row],[Target COGS]]</f>
        <v>12</v>
      </c>
      <c r="V378" s="8">
        <f>YEAR(Table1[[#This Row],[Date]])</f>
        <v>2012</v>
      </c>
      <c r="W378" s="8">
        <f>DAY(Table1[[#This Row],[Date]])</f>
        <v>1</v>
      </c>
      <c r="X378" s="8">
        <f>MONTH(Table1[[#This Row],[Date]])</f>
        <v>12</v>
      </c>
      <c r="Y378" s="9">
        <f>(Table1[[#This Row],[Profit]]/Table1[[#This Row],[Sales]])</f>
        <v>0.28346456692913385</v>
      </c>
    </row>
    <row r="379" spans="1:25" ht="14.25" customHeight="1" x14ac:dyDescent="0.3">
      <c r="A379" s="1">
        <v>801</v>
      </c>
      <c r="B379" s="1">
        <v>48</v>
      </c>
      <c r="C379" s="2">
        <v>41244</v>
      </c>
      <c r="D379" s="1" t="s">
        <v>32</v>
      </c>
      <c r="E379" s="1" t="s">
        <v>29</v>
      </c>
      <c r="F379" s="1">
        <v>15</v>
      </c>
      <c r="G379" s="1" t="s">
        <v>18</v>
      </c>
      <c r="H379" s="1" t="s">
        <v>19</v>
      </c>
      <c r="I379" s="1" t="s">
        <v>20</v>
      </c>
      <c r="J379" s="19">
        <v>28</v>
      </c>
      <c r="K379" s="1">
        <v>122</v>
      </c>
      <c r="L379" s="1" t="s">
        <v>42</v>
      </c>
      <c r="M379" s="15" t="s">
        <v>88</v>
      </c>
      <c r="N379" s="1">
        <v>40</v>
      </c>
      <c r="O379" s="1">
        <v>40</v>
      </c>
      <c r="P379" s="1">
        <v>110</v>
      </c>
      <c r="Q379" s="1">
        <v>46</v>
      </c>
      <c r="R379" s="1">
        <f>SUM(Table1[[#This Row],[Cogs]],Table1[[#This Row],[Marketing]],Table1[[#This Row],[Other Expenses]])</f>
        <v>109</v>
      </c>
      <c r="S379" s="3">
        <f>Table1[[#This Row],[Sales]]-Table1[[#This Row],[Target Sales]]</f>
        <v>12</v>
      </c>
      <c r="T379" s="3">
        <f>Table1[[#This Row],[Profit]]-Table1[[#This Row],[Target Profit]]</f>
        <v>-12</v>
      </c>
      <c r="U379" s="3">
        <f>Table1[[#This Row],[Cogs]]-Table1[[#This Row],[Target COGS]]</f>
        <v>8</v>
      </c>
      <c r="V379" s="8">
        <f>YEAR(Table1[[#This Row],[Date]])</f>
        <v>2012</v>
      </c>
      <c r="W379" s="8">
        <f>DAY(Table1[[#This Row],[Date]])</f>
        <v>1</v>
      </c>
      <c r="X379" s="8">
        <f>MONTH(Table1[[#This Row],[Date]])</f>
        <v>12</v>
      </c>
      <c r="Y379" s="9">
        <f>(Table1[[#This Row],[Profit]]/Table1[[#This Row],[Sales]])</f>
        <v>0.22950819672131148</v>
      </c>
    </row>
    <row r="380" spans="1:25" ht="14.25" customHeight="1" x14ac:dyDescent="0.3">
      <c r="A380" s="1">
        <v>425</v>
      </c>
      <c r="B380" s="1">
        <v>49</v>
      </c>
      <c r="C380" s="2">
        <v>41244</v>
      </c>
      <c r="D380" s="1" t="s">
        <v>32</v>
      </c>
      <c r="E380" s="1" t="s">
        <v>29</v>
      </c>
      <c r="F380" s="1">
        <v>13</v>
      </c>
      <c r="G380" s="1" t="s">
        <v>18</v>
      </c>
      <c r="H380" s="1" t="s">
        <v>19</v>
      </c>
      <c r="I380" s="1" t="s">
        <v>20</v>
      </c>
      <c r="J380" s="19">
        <v>46</v>
      </c>
      <c r="K380" s="1">
        <v>120</v>
      </c>
      <c r="L380" s="1" t="s">
        <v>53</v>
      </c>
      <c r="M380" s="15" t="s">
        <v>88</v>
      </c>
      <c r="N380" s="1">
        <v>40</v>
      </c>
      <c r="O380" s="1">
        <v>50</v>
      </c>
      <c r="P380" s="1">
        <v>110</v>
      </c>
      <c r="Q380" s="1">
        <v>25</v>
      </c>
      <c r="R380" s="1">
        <f>SUM(Table1[[#This Row],[Cogs]],Table1[[#This Row],[Marketing]],Table1[[#This Row],[Other Expenses]])</f>
        <v>87</v>
      </c>
      <c r="S380" s="3">
        <f>Table1[[#This Row],[Sales]]-Table1[[#This Row],[Target Sales]]</f>
        <v>10</v>
      </c>
      <c r="T380" s="3">
        <f>Table1[[#This Row],[Profit]]-Table1[[#This Row],[Target Profit]]</f>
        <v>-4</v>
      </c>
      <c r="U380" s="3">
        <f>Table1[[#This Row],[Cogs]]-Table1[[#This Row],[Target COGS]]</f>
        <v>9</v>
      </c>
      <c r="V380" s="8">
        <f>YEAR(Table1[[#This Row],[Date]])</f>
        <v>2012</v>
      </c>
      <c r="W380" s="8">
        <f>DAY(Table1[[#This Row],[Date]])</f>
        <v>1</v>
      </c>
      <c r="X380" s="8">
        <f>MONTH(Table1[[#This Row],[Date]])</f>
        <v>12</v>
      </c>
      <c r="Y380" s="9">
        <f>(Table1[[#This Row],[Profit]]/Table1[[#This Row],[Sales]])</f>
        <v>0.38333333333333336</v>
      </c>
    </row>
    <row r="381" spans="1:25" ht="14.25" customHeight="1" x14ac:dyDescent="0.3">
      <c r="A381" s="1">
        <v>860</v>
      </c>
      <c r="B381" s="1">
        <v>50</v>
      </c>
      <c r="C381" s="2">
        <v>41244</v>
      </c>
      <c r="D381" s="1" t="s">
        <v>32</v>
      </c>
      <c r="E381" s="1" t="s">
        <v>25</v>
      </c>
      <c r="F381" s="1">
        <v>14</v>
      </c>
      <c r="G381" s="1" t="s">
        <v>18</v>
      </c>
      <c r="H381" s="1" t="s">
        <v>26</v>
      </c>
      <c r="I381" s="1" t="s">
        <v>27</v>
      </c>
      <c r="J381" s="19">
        <v>47</v>
      </c>
      <c r="K381" s="1">
        <v>123</v>
      </c>
      <c r="L381" s="1" t="s">
        <v>37</v>
      </c>
      <c r="M381" s="15" t="s">
        <v>88</v>
      </c>
      <c r="N381" s="1">
        <v>50</v>
      </c>
      <c r="O381" s="1">
        <v>50</v>
      </c>
      <c r="P381" s="1">
        <v>120</v>
      </c>
      <c r="Q381" s="1">
        <v>26</v>
      </c>
      <c r="R381" s="1">
        <f>SUM(Table1[[#This Row],[Cogs]],Table1[[#This Row],[Marketing]],Table1[[#This Row],[Other Expenses]])</f>
        <v>90</v>
      </c>
      <c r="S381" s="3">
        <f>Table1[[#This Row],[Sales]]-Table1[[#This Row],[Target Sales]]</f>
        <v>3</v>
      </c>
      <c r="T381" s="3">
        <f>Table1[[#This Row],[Profit]]-Table1[[#This Row],[Target Profit]]</f>
        <v>-3</v>
      </c>
      <c r="U381" s="3">
        <f>Table1[[#This Row],[Cogs]]-Table1[[#This Row],[Target COGS]]</f>
        <v>0</v>
      </c>
      <c r="V381" s="8">
        <f>YEAR(Table1[[#This Row],[Date]])</f>
        <v>2012</v>
      </c>
      <c r="W381" s="8">
        <f>DAY(Table1[[#This Row],[Date]])</f>
        <v>1</v>
      </c>
      <c r="X381" s="8">
        <f>MONTH(Table1[[#This Row],[Date]])</f>
        <v>12</v>
      </c>
      <c r="Y381" s="9">
        <f>(Table1[[#This Row],[Profit]]/Table1[[#This Row],[Sales]])</f>
        <v>0.38211382113821141</v>
      </c>
    </row>
    <row r="382" spans="1:25" ht="14.25" customHeight="1" x14ac:dyDescent="0.3">
      <c r="A382" s="1">
        <v>234</v>
      </c>
      <c r="B382" s="1">
        <v>51</v>
      </c>
      <c r="C382" s="2">
        <v>41548</v>
      </c>
      <c r="D382" s="1" t="s">
        <v>16</v>
      </c>
      <c r="E382" s="1" t="s">
        <v>17</v>
      </c>
      <c r="F382" s="1">
        <v>46</v>
      </c>
      <c r="G382" s="1" t="s">
        <v>33</v>
      </c>
      <c r="H382" s="1" t="s">
        <v>38</v>
      </c>
      <c r="I382" s="1" t="s">
        <v>39</v>
      </c>
      <c r="J382" s="19">
        <v>-7</v>
      </c>
      <c r="K382" s="1">
        <v>130</v>
      </c>
      <c r="L382" s="1" t="s">
        <v>58</v>
      </c>
      <c r="M382" s="15" t="s">
        <v>88</v>
      </c>
      <c r="N382" s="1">
        <v>40</v>
      </c>
      <c r="O382" s="1">
        <v>30</v>
      </c>
      <c r="P382" s="1">
        <v>110</v>
      </c>
      <c r="Q382" s="1">
        <v>76</v>
      </c>
      <c r="R382" s="1">
        <f>SUM(Table1[[#This Row],[Cogs]],Table1[[#This Row],[Marketing]],Table1[[#This Row],[Other Expenses]])</f>
        <v>173</v>
      </c>
      <c r="S382" s="3">
        <f>Table1[[#This Row],[Sales]]-Table1[[#This Row],[Target Sales]]</f>
        <v>20</v>
      </c>
      <c r="T382" s="3">
        <f>Table1[[#This Row],[Profit]]-Table1[[#This Row],[Target Profit]]</f>
        <v>-37</v>
      </c>
      <c r="U382" s="3">
        <f>Table1[[#This Row],[Cogs]]-Table1[[#This Row],[Target COGS]]</f>
        <v>11</v>
      </c>
      <c r="V382" s="8">
        <f>YEAR(Table1[[#This Row],[Date]])</f>
        <v>2013</v>
      </c>
      <c r="W382" s="8">
        <f>DAY(Table1[[#This Row],[Date]])</f>
        <v>1</v>
      </c>
      <c r="X382" s="8">
        <f>MONTH(Table1[[#This Row],[Date]])</f>
        <v>10</v>
      </c>
      <c r="Y382" s="9">
        <f>(Table1[[#This Row],[Profit]]/Table1[[#This Row],[Sales]])</f>
        <v>-5.3846153846153849E-2</v>
      </c>
    </row>
    <row r="383" spans="1:25" ht="14.25" customHeight="1" x14ac:dyDescent="0.3">
      <c r="A383" s="1">
        <v>614</v>
      </c>
      <c r="B383" s="1">
        <v>52</v>
      </c>
      <c r="C383" s="2">
        <v>41548</v>
      </c>
      <c r="D383" s="1" t="s">
        <v>16</v>
      </c>
      <c r="E383" s="1" t="s">
        <v>17</v>
      </c>
      <c r="F383" s="1">
        <v>17</v>
      </c>
      <c r="G383" s="1" t="s">
        <v>33</v>
      </c>
      <c r="H383" s="1" t="s">
        <v>38</v>
      </c>
      <c r="I383" s="1" t="s">
        <v>43</v>
      </c>
      <c r="J383" s="19">
        <v>39</v>
      </c>
      <c r="K383" s="1">
        <v>131</v>
      </c>
      <c r="L383" s="1" t="s">
        <v>58</v>
      </c>
      <c r="M383" s="15" t="s">
        <v>88</v>
      </c>
      <c r="N383" s="1">
        <v>40</v>
      </c>
      <c r="O383" s="1">
        <v>60</v>
      </c>
      <c r="P383" s="1">
        <v>110</v>
      </c>
      <c r="Q383" s="1">
        <v>45</v>
      </c>
      <c r="R383" s="1">
        <f>SUM(Table1[[#This Row],[Cogs]],Table1[[#This Row],[Marketing]],Table1[[#This Row],[Other Expenses]])</f>
        <v>114</v>
      </c>
      <c r="S383" s="3">
        <f>Table1[[#This Row],[Sales]]-Table1[[#This Row],[Target Sales]]</f>
        <v>21</v>
      </c>
      <c r="T383" s="3">
        <f>Table1[[#This Row],[Profit]]-Table1[[#This Row],[Target Profit]]</f>
        <v>-21</v>
      </c>
      <c r="U383" s="3">
        <f>Table1[[#This Row],[Cogs]]-Table1[[#This Row],[Target COGS]]</f>
        <v>12</v>
      </c>
      <c r="V383" s="8">
        <f>YEAR(Table1[[#This Row],[Date]])</f>
        <v>2013</v>
      </c>
      <c r="W383" s="8">
        <f>DAY(Table1[[#This Row],[Date]])</f>
        <v>1</v>
      </c>
      <c r="X383" s="8">
        <f>MONTH(Table1[[#This Row],[Date]])</f>
        <v>10</v>
      </c>
      <c r="Y383" s="9">
        <f>(Table1[[#This Row],[Profit]]/Table1[[#This Row],[Sales]])</f>
        <v>0.29770992366412213</v>
      </c>
    </row>
    <row r="384" spans="1:25" ht="14.25" customHeight="1" x14ac:dyDescent="0.3">
      <c r="A384" s="1">
        <v>937</v>
      </c>
      <c r="B384" s="1">
        <v>43</v>
      </c>
      <c r="C384" s="2">
        <v>41548</v>
      </c>
      <c r="D384" s="1" t="s">
        <v>16</v>
      </c>
      <c r="E384" s="1" t="s">
        <v>17</v>
      </c>
      <c r="F384" s="1">
        <v>13</v>
      </c>
      <c r="G384" s="1" t="s">
        <v>33</v>
      </c>
      <c r="H384" s="1" t="s">
        <v>38</v>
      </c>
      <c r="I384" s="1" t="s">
        <v>45</v>
      </c>
      <c r="J384" s="19">
        <v>42</v>
      </c>
      <c r="K384" s="1">
        <v>114</v>
      </c>
      <c r="L384" s="1" t="s">
        <v>58</v>
      </c>
      <c r="M384" s="15" t="s">
        <v>88</v>
      </c>
      <c r="N384" s="1">
        <v>30</v>
      </c>
      <c r="O384" s="1">
        <v>60</v>
      </c>
      <c r="P384" s="1">
        <v>100</v>
      </c>
      <c r="Q384" s="1">
        <v>36</v>
      </c>
      <c r="R384" s="1">
        <f>SUM(Table1[[#This Row],[Cogs]],Table1[[#This Row],[Marketing]],Table1[[#This Row],[Other Expenses]])</f>
        <v>92</v>
      </c>
      <c r="S384" s="3">
        <f>Table1[[#This Row],[Sales]]-Table1[[#This Row],[Target Sales]]</f>
        <v>14</v>
      </c>
      <c r="T384" s="3">
        <f>Table1[[#This Row],[Profit]]-Table1[[#This Row],[Target Profit]]</f>
        <v>-18</v>
      </c>
      <c r="U384" s="3">
        <f>Table1[[#This Row],[Cogs]]-Table1[[#This Row],[Target COGS]]</f>
        <v>13</v>
      </c>
      <c r="V384" s="8">
        <f>YEAR(Table1[[#This Row],[Date]])</f>
        <v>2013</v>
      </c>
      <c r="W384" s="8">
        <f>DAY(Table1[[#This Row],[Date]])</f>
        <v>1</v>
      </c>
      <c r="X384" s="8">
        <f>MONTH(Table1[[#This Row],[Date]])</f>
        <v>10</v>
      </c>
      <c r="Y384" s="9">
        <f>(Table1[[#This Row],[Profit]]/Table1[[#This Row],[Sales]])</f>
        <v>0.36842105263157893</v>
      </c>
    </row>
    <row r="385" spans="1:25" ht="14.25" customHeight="1" x14ac:dyDescent="0.3">
      <c r="A385" s="1">
        <v>774</v>
      </c>
      <c r="B385" s="1">
        <v>51</v>
      </c>
      <c r="C385" s="2">
        <v>41548</v>
      </c>
      <c r="D385" s="1" t="s">
        <v>16</v>
      </c>
      <c r="E385" s="1" t="s">
        <v>25</v>
      </c>
      <c r="F385" s="1">
        <v>46</v>
      </c>
      <c r="G385" s="1" t="s">
        <v>33</v>
      </c>
      <c r="H385" s="1" t="s">
        <v>34</v>
      </c>
      <c r="I385" s="1" t="s">
        <v>46</v>
      </c>
      <c r="J385" s="19">
        <v>-16</v>
      </c>
      <c r="K385" s="1">
        <v>124</v>
      </c>
      <c r="L385" s="1" t="s">
        <v>55</v>
      </c>
      <c r="M385" s="15" t="s">
        <v>88</v>
      </c>
      <c r="N385" s="1">
        <v>30</v>
      </c>
      <c r="O385" s="1">
        <v>30</v>
      </c>
      <c r="P385" s="1">
        <v>100</v>
      </c>
      <c r="Q385" s="1">
        <v>76</v>
      </c>
      <c r="R385" s="1">
        <f>SUM(Table1[[#This Row],[Cogs]],Table1[[#This Row],[Marketing]],Table1[[#This Row],[Other Expenses]])</f>
        <v>173</v>
      </c>
      <c r="S385" s="3">
        <f>Table1[[#This Row],[Sales]]-Table1[[#This Row],[Target Sales]]</f>
        <v>24</v>
      </c>
      <c r="T385" s="3">
        <f>Table1[[#This Row],[Profit]]-Table1[[#This Row],[Target Profit]]</f>
        <v>-46</v>
      </c>
      <c r="U385" s="3">
        <f>Table1[[#This Row],[Cogs]]-Table1[[#This Row],[Target COGS]]</f>
        <v>21</v>
      </c>
      <c r="V385" s="8">
        <f>YEAR(Table1[[#This Row],[Date]])</f>
        <v>2013</v>
      </c>
      <c r="W385" s="8">
        <f>DAY(Table1[[#This Row],[Date]])</f>
        <v>1</v>
      </c>
      <c r="X385" s="8">
        <f>MONTH(Table1[[#This Row],[Date]])</f>
        <v>10</v>
      </c>
      <c r="Y385" s="9">
        <f>(Table1[[#This Row],[Profit]]/Table1[[#This Row],[Sales]])</f>
        <v>-0.12903225806451613</v>
      </c>
    </row>
    <row r="386" spans="1:25" ht="14.25" customHeight="1" x14ac:dyDescent="0.3">
      <c r="A386" s="1">
        <v>682</v>
      </c>
      <c r="B386" s="1">
        <v>72</v>
      </c>
      <c r="C386" s="2">
        <v>41548</v>
      </c>
      <c r="D386" s="1" t="s">
        <v>16</v>
      </c>
      <c r="E386" s="1" t="s">
        <v>23</v>
      </c>
      <c r="F386" s="1">
        <v>23</v>
      </c>
      <c r="G386" s="1" t="s">
        <v>33</v>
      </c>
      <c r="H386" s="1" t="s">
        <v>34</v>
      </c>
      <c r="I386" s="1" t="s">
        <v>47</v>
      </c>
      <c r="J386" s="19">
        <v>82</v>
      </c>
      <c r="K386" s="1">
        <v>194</v>
      </c>
      <c r="L386" s="1" t="s">
        <v>24</v>
      </c>
      <c r="M386" s="15" t="s">
        <v>88</v>
      </c>
      <c r="N386" s="1">
        <v>40</v>
      </c>
      <c r="O386" s="1">
        <v>50</v>
      </c>
      <c r="P386" s="1">
        <v>110</v>
      </c>
      <c r="Q386" s="1">
        <v>55</v>
      </c>
      <c r="R386" s="1">
        <f>SUM(Table1[[#This Row],[Cogs]],Table1[[#This Row],[Marketing]],Table1[[#This Row],[Other Expenses]])</f>
        <v>150</v>
      </c>
      <c r="S386" s="3">
        <f>Table1[[#This Row],[Sales]]-Table1[[#This Row],[Target Sales]]</f>
        <v>84</v>
      </c>
      <c r="T386" s="3">
        <f>Table1[[#This Row],[Profit]]-Table1[[#This Row],[Target Profit]]</f>
        <v>32</v>
      </c>
      <c r="U386" s="3">
        <f>Table1[[#This Row],[Cogs]]-Table1[[#This Row],[Target COGS]]</f>
        <v>32</v>
      </c>
      <c r="V386" s="8">
        <f>YEAR(Table1[[#This Row],[Date]])</f>
        <v>2013</v>
      </c>
      <c r="W386" s="8">
        <f>DAY(Table1[[#This Row],[Date]])</f>
        <v>1</v>
      </c>
      <c r="X386" s="8">
        <f>MONTH(Table1[[#This Row],[Date]])</f>
        <v>10</v>
      </c>
      <c r="Y386" s="9">
        <f>(Table1[[#This Row],[Profit]]/Table1[[#This Row],[Sales]])</f>
        <v>0.42268041237113402</v>
      </c>
    </row>
    <row r="387" spans="1:25" ht="14.25" customHeight="1" x14ac:dyDescent="0.3">
      <c r="A387" s="1">
        <v>772</v>
      </c>
      <c r="B387" s="1">
        <v>48</v>
      </c>
      <c r="C387" s="2">
        <v>41548</v>
      </c>
      <c r="D387" s="1" t="s">
        <v>16</v>
      </c>
      <c r="E387" s="1" t="s">
        <v>25</v>
      </c>
      <c r="F387" s="1">
        <v>13</v>
      </c>
      <c r="G387" s="1" t="s">
        <v>18</v>
      </c>
      <c r="H387" s="1" t="s">
        <v>26</v>
      </c>
      <c r="I387" s="1" t="s">
        <v>30</v>
      </c>
      <c r="J387" s="19">
        <v>68</v>
      </c>
      <c r="K387" s="1">
        <v>126</v>
      </c>
      <c r="L387" s="1" t="s">
        <v>28</v>
      </c>
      <c r="M387" s="15" t="s">
        <v>88</v>
      </c>
      <c r="N387" s="1">
        <v>50</v>
      </c>
      <c r="O387" s="1">
        <v>60</v>
      </c>
      <c r="P387" s="1">
        <v>120</v>
      </c>
      <c r="Q387" s="1">
        <v>24</v>
      </c>
      <c r="R387" s="1">
        <f>SUM(Table1[[#This Row],[Cogs]],Table1[[#This Row],[Marketing]],Table1[[#This Row],[Other Expenses]])</f>
        <v>85</v>
      </c>
      <c r="S387" s="3">
        <f>Table1[[#This Row],[Sales]]-Table1[[#This Row],[Target Sales]]</f>
        <v>6</v>
      </c>
      <c r="T387" s="3">
        <f>Table1[[#This Row],[Profit]]-Table1[[#This Row],[Target Profit]]</f>
        <v>8</v>
      </c>
      <c r="U387" s="3">
        <f>Table1[[#This Row],[Cogs]]-Table1[[#This Row],[Target COGS]]</f>
        <v>-2</v>
      </c>
      <c r="V387" s="8">
        <f>YEAR(Table1[[#This Row],[Date]])</f>
        <v>2013</v>
      </c>
      <c r="W387" s="8">
        <f>DAY(Table1[[#This Row],[Date]])</f>
        <v>1</v>
      </c>
      <c r="X387" s="8">
        <f>MONTH(Table1[[#This Row],[Date]])</f>
        <v>10</v>
      </c>
      <c r="Y387" s="9">
        <f>(Table1[[#This Row],[Profit]]/Table1[[#This Row],[Sales]])</f>
        <v>0.53968253968253965</v>
      </c>
    </row>
    <row r="388" spans="1:25" ht="14.25" customHeight="1" x14ac:dyDescent="0.3">
      <c r="A388" s="1">
        <v>225</v>
      </c>
      <c r="B388" s="1">
        <v>60</v>
      </c>
      <c r="C388" s="2">
        <v>41548</v>
      </c>
      <c r="D388" s="1" t="s">
        <v>32</v>
      </c>
      <c r="E388" s="1" t="s">
        <v>23</v>
      </c>
      <c r="F388" s="1">
        <v>18</v>
      </c>
      <c r="G388" s="1" t="s">
        <v>33</v>
      </c>
      <c r="H388" s="1" t="s">
        <v>34</v>
      </c>
      <c r="I388" s="1" t="s">
        <v>46</v>
      </c>
      <c r="J388" s="19">
        <v>86</v>
      </c>
      <c r="K388" s="1">
        <v>169</v>
      </c>
      <c r="L388" s="1" t="s">
        <v>48</v>
      </c>
      <c r="M388" s="15" t="s">
        <v>88</v>
      </c>
      <c r="N388" s="1">
        <v>30</v>
      </c>
      <c r="O388" s="1">
        <v>70</v>
      </c>
      <c r="P388" s="1">
        <v>100</v>
      </c>
      <c r="Q388" s="1">
        <v>41</v>
      </c>
      <c r="R388" s="1">
        <f>SUM(Table1[[#This Row],[Cogs]],Table1[[#This Row],[Marketing]],Table1[[#This Row],[Other Expenses]])</f>
        <v>119</v>
      </c>
      <c r="S388" s="3">
        <f>Table1[[#This Row],[Sales]]-Table1[[#This Row],[Target Sales]]</f>
        <v>69</v>
      </c>
      <c r="T388" s="3">
        <f>Table1[[#This Row],[Profit]]-Table1[[#This Row],[Target Profit]]</f>
        <v>16</v>
      </c>
      <c r="U388" s="3">
        <f>Table1[[#This Row],[Cogs]]-Table1[[#This Row],[Target COGS]]</f>
        <v>30</v>
      </c>
      <c r="V388" s="8">
        <f>YEAR(Table1[[#This Row],[Date]])</f>
        <v>2013</v>
      </c>
      <c r="W388" s="8">
        <f>DAY(Table1[[#This Row],[Date]])</f>
        <v>1</v>
      </c>
      <c r="X388" s="8">
        <f>MONTH(Table1[[#This Row],[Date]])</f>
        <v>10</v>
      </c>
      <c r="Y388" s="9">
        <f>(Table1[[#This Row],[Profit]]/Table1[[#This Row],[Sales]])</f>
        <v>0.50887573964497046</v>
      </c>
    </row>
    <row r="389" spans="1:25" ht="14.25" customHeight="1" x14ac:dyDescent="0.3">
      <c r="A389" s="1">
        <v>541</v>
      </c>
      <c r="B389" s="1">
        <v>52</v>
      </c>
      <c r="C389" s="2">
        <v>41548</v>
      </c>
      <c r="D389" s="1" t="s">
        <v>32</v>
      </c>
      <c r="E389" s="1" t="s">
        <v>29</v>
      </c>
      <c r="F389" s="1">
        <v>17</v>
      </c>
      <c r="G389" s="1" t="s">
        <v>33</v>
      </c>
      <c r="H389" s="1" t="s">
        <v>34</v>
      </c>
      <c r="I389" s="1" t="s">
        <v>46</v>
      </c>
      <c r="J389" s="19">
        <v>40</v>
      </c>
      <c r="K389" s="1">
        <v>131</v>
      </c>
      <c r="L389" s="1" t="s">
        <v>49</v>
      </c>
      <c r="M389" s="15" t="s">
        <v>88</v>
      </c>
      <c r="N389" s="1">
        <v>30</v>
      </c>
      <c r="O389" s="1">
        <v>60</v>
      </c>
      <c r="P389" s="1">
        <v>100</v>
      </c>
      <c r="Q389" s="1">
        <v>44</v>
      </c>
      <c r="R389" s="1">
        <f>SUM(Table1[[#This Row],[Cogs]],Table1[[#This Row],[Marketing]],Table1[[#This Row],[Other Expenses]])</f>
        <v>113</v>
      </c>
      <c r="S389" s="3">
        <f>Table1[[#This Row],[Sales]]-Table1[[#This Row],[Target Sales]]</f>
        <v>31</v>
      </c>
      <c r="T389" s="3">
        <f>Table1[[#This Row],[Profit]]-Table1[[#This Row],[Target Profit]]</f>
        <v>-20</v>
      </c>
      <c r="U389" s="3">
        <f>Table1[[#This Row],[Cogs]]-Table1[[#This Row],[Target COGS]]</f>
        <v>22</v>
      </c>
      <c r="V389" s="8">
        <f>YEAR(Table1[[#This Row],[Date]])</f>
        <v>2013</v>
      </c>
      <c r="W389" s="8">
        <f>DAY(Table1[[#This Row],[Date]])</f>
        <v>1</v>
      </c>
      <c r="X389" s="8">
        <f>MONTH(Table1[[#This Row],[Date]])</f>
        <v>10</v>
      </c>
      <c r="Y389" s="9">
        <f>(Table1[[#This Row],[Profit]]/Table1[[#This Row],[Sales]])</f>
        <v>0.30534351145038169</v>
      </c>
    </row>
    <row r="390" spans="1:25" ht="14.25" customHeight="1" x14ac:dyDescent="0.3">
      <c r="A390" s="1">
        <v>425</v>
      </c>
      <c r="B390" s="1">
        <v>56</v>
      </c>
      <c r="C390" s="2">
        <v>41548</v>
      </c>
      <c r="D390" s="1" t="s">
        <v>32</v>
      </c>
      <c r="E390" s="1" t="s">
        <v>29</v>
      </c>
      <c r="F390" s="1">
        <v>21</v>
      </c>
      <c r="G390" s="1" t="s">
        <v>33</v>
      </c>
      <c r="H390" s="1" t="s">
        <v>34</v>
      </c>
      <c r="I390" s="1" t="s">
        <v>46</v>
      </c>
      <c r="J390" s="19">
        <v>24</v>
      </c>
      <c r="K390" s="1">
        <v>134</v>
      </c>
      <c r="L390" s="1" t="s">
        <v>53</v>
      </c>
      <c r="M390" s="15" t="s">
        <v>88</v>
      </c>
      <c r="N390" s="1">
        <v>40</v>
      </c>
      <c r="O390" s="1">
        <v>50</v>
      </c>
      <c r="P390" s="1">
        <v>110</v>
      </c>
      <c r="Q390" s="1">
        <v>54</v>
      </c>
      <c r="R390" s="1">
        <f>SUM(Table1[[#This Row],[Cogs]],Table1[[#This Row],[Marketing]],Table1[[#This Row],[Other Expenses]])</f>
        <v>131</v>
      </c>
      <c r="S390" s="3">
        <f>Table1[[#This Row],[Sales]]-Table1[[#This Row],[Target Sales]]</f>
        <v>24</v>
      </c>
      <c r="T390" s="3">
        <f>Table1[[#This Row],[Profit]]-Table1[[#This Row],[Target Profit]]</f>
        <v>-26</v>
      </c>
      <c r="U390" s="3">
        <f>Table1[[#This Row],[Cogs]]-Table1[[#This Row],[Target COGS]]</f>
        <v>16</v>
      </c>
      <c r="V390" s="8">
        <f>YEAR(Table1[[#This Row],[Date]])</f>
        <v>2013</v>
      </c>
      <c r="W390" s="8">
        <f>DAY(Table1[[#This Row],[Date]])</f>
        <v>1</v>
      </c>
      <c r="X390" s="8">
        <f>MONTH(Table1[[#This Row],[Date]])</f>
        <v>10</v>
      </c>
      <c r="Y390" s="9">
        <f>(Table1[[#This Row],[Profit]]/Table1[[#This Row],[Sales]])</f>
        <v>0.17910447761194029</v>
      </c>
    </row>
    <row r="391" spans="1:25" ht="14.25" customHeight="1" x14ac:dyDescent="0.3">
      <c r="A391" s="1">
        <v>580</v>
      </c>
      <c r="B391" s="1">
        <v>56</v>
      </c>
      <c r="C391" s="2">
        <v>41548</v>
      </c>
      <c r="D391" s="1" t="s">
        <v>32</v>
      </c>
      <c r="E391" s="1" t="s">
        <v>23</v>
      </c>
      <c r="F391" s="1">
        <v>21</v>
      </c>
      <c r="G391" s="1" t="s">
        <v>18</v>
      </c>
      <c r="H391" s="1" t="s">
        <v>19</v>
      </c>
      <c r="I391" s="1" t="s">
        <v>50</v>
      </c>
      <c r="J391" s="19">
        <v>24</v>
      </c>
      <c r="K391" s="1">
        <v>134</v>
      </c>
      <c r="L391" s="1" t="s">
        <v>40</v>
      </c>
      <c r="M391" s="15" t="s">
        <v>88</v>
      </c>
      <c r="N391" s="1">
        <v>40</v>
      </c>
      <c r="O391" s="1">
        <v>50</v>
      </c>
      <c r="P391" s="1">
        <v>110</v>
      </c>
      <c r="Q391" s="1">
        <v>54</v>
      </c>
      <c r="R391" s="1">
        <f>SUM(Table1[[#This Row],[Cogs]],Table1[[#This Row],[Marketing]],Table1[[#This Row],[Other Expenses]])</f>
        <v>131</v>
      </c>
      <c r="S391" s="3">
        <f>Table1[[#This Row],[Sales]]-Table1[[#This Row],[Target Sales]]</f>
        <v>24</v>
      </c>
      <c r="T391" s="3">
        <f>Table1[[#This Row],[Profit]]-Table1[[#This Row],[Target Profit]]</f>
        <v>-26</v>
      </c>
      <c r="U391" s="3">
        <f>Table1[[#This Row],[Cogs]]-Table1[[#This Row],[Target COGS]]</f>
        <v>16</v>
      </c>
      <c r="V391" s="8">
        <f>YEAR(Table1[[#This Row],[Date]])</f>
        <v>2013</v>
      </c>
      <c r="W391" s="8">
        <f>DAY(Table1[[#This Row],[Date]])</f>
        <v>1</v>
      </c>
      <c r="X391" s="8">
        <f>MONTH(Table1[[#This Row],[Date]])</f>
        <v>10</v>
      </c>
      <c r="Y391" s="9">
        <f>(Table1[[#This Row],[Profit]]/Table1[[#This Row],[Sales]])</f>
        <v>0.17910447761194029</v>
      </c>
    </row>
    <row r="392" spans="1:25" ht="14.25" customHeight="1" x14ac:dyDescent="0.3">
      <c r="A392" s="1">
        <v>435</v>
      </c>
      <c r="B392" s="1">
        <v>45</v>
      </c>
      <c r="C392" s="2">
        <v>41548</v>
      </c>
      <c r="D392" s="1" t="s">
        <v>32</v>
      </c>
      <c r="E392" s="1" t="s">
        <v>29</v>
      </c>
      <c r="F392" s="1">
        <v>14</v>
      </c>
      <c r="G392" s="1" t="s">
        <v>18</v>
      </c>
      <c r="H392" s="1" t="s">
        <v>19</v>
      </c>
      <c r="I392" s="1" t="s">
        <v>20</v>
      </c>
      <c r="J392" s="19">
        <v>34</v>
      </c>
      <c r="K392" s="1">
        <v>121</v>
      </c>
      <c r="L392" s="1" t="s">
        <v>42</v>
      </c>
      <c r="M392" s="15" t="s">
        <v>88</v>
      </c>
      <c r="N392" s="1">
        <v>20</v>
      </c>
      <c r="O392" s="1">
        <v>60</v>
      </c>
      <c r="P392" s="1">
        <v>90</v>
      </c>
      <c r="Q392" s="1">
        <v>46</v>
      </c>
      <c r="R392" s="1">
        <f>SUM(Table1[[#This Row],[Cogs]],Table1[[#This Row],[Marketing]],Table1[[#This Row],[Other Expenses]])</f>
        <v>105</v>
      </c>
      <c r="S392" s="3">
        <f>Table1[[#This Row],[Sales]]-Table1[[#This Row],[Target Sales]]</f>
        <v>31</v>
      </c>
      <c r="T392" s="3">
        <f>Table1[[#This Row],[Profit]]-Table1[[#This Row],[Target Profit]]</f>
        <v>-26</v>
      </c>
      <c r="U392" s="3">
        <f>Table1[[#This Row],[Cogs]]-Table1[[#This Row],[Target COGS]]</f>
        <v>25</v>
      </c>
      <c r="V392" s="8">
        <f>YEAR(Table1[[#This Row],[Date]])</f>
        <v>2013</v>
      </c>
      <c r="W392" s="8">
        <f>DAY(Table1[[#This Row],[Date]])</f>
        <v>1</v>
      </c>
      <c r="X392" s="8">
        <f>MONTH(Table1[[#This Row],[Date]])</f>
        <v>10</v>
      </c>
      <c r="Y392" s="9">
        <f>(Table1[[#This Row],[Profit]]/Table1[[#This Row],[Sales]])</f>
        <v>0.28099173553719009</v>
      </c>
    </row>
    <row r="393" spans="1:25" ht="14.25" customHeight="1" x14ac:dyDescent="0.3">
      <c r="A393" s="1">
        <v>614</v>
      </c>
      <c r="B393" s="1">
        <v>52</v>
      </c>
      <c r="C393" s="2">
        <v>41579</v>
      </c>
      <c r="D393" s="1" t="s">
        <v>16</v>
      </c>
      <c r="E393" s="1" t="s">
        <v>17</v>
      </c>
      <c r="F393" s="1">
        <v>47</v>
      </c>
      <c r="G393" s="1" t="s">
        <v>33</v>
      </c>
      <c r="H393" s="1" t="s">
        <v>38</v>
      </c>
      <c r="I393" s="1" t="s">
        <v>39</v>
      </c>
      <c r="J393" s="19">
        <v>-4</v>
      </c>
      <c r="K393" s="1">
        <v>133</v>
      </c>
      <c r="L393" s="1" t="s">
        <v>58</v>
      </c>
      <c r="M393" s="15" t="s">
        <v>88</v>
      </c>
      <c r="N393" s="1">
        <v>50</v>
      </c>
      <c r="O393" s="1">
        <v>10</v>
      </c>
      <c r="P393" s="1">
        <v>120</v>
      </c>
      <c r="Q393" s="1">
        <v>76</v>
      </c>
      <c r="R393" s="1">
        <f>SUM(Table1[[#This Row],[Cogs]],Table1[[#This Row],[Marketing]],Table1[[#This Row],[Other Expenses]])</f>
        <v>175</v>
      </c>
      <c r="S393" s="3">
        <f>Table1[[#This Row],[Sales]]-Table1[[#This Row],[Target Sales]]</f>
        <v>13</v>
      </c>
      <c r="T393" s="3">
        <f>Table1[[#This Row],[Profit]]-Table1[[#This Row],[Target Profit]]</f>
        <v>-14</v>
      </c>
      <c r="U393" s="3">
        <f>Table1[[#This Row],[Cogs]]-Table1[[#This Row],[Target COGS]]</f>
        <v>2</v>
      </c>
      <c r="V393" s="8">
        <f>YEAR(Table1[[#This Row],[Date]])</f>
        <v>2013</v>
      </c>
      <c r="W393" s="8">
        <f>DAY(Table1[[#This Row],[Date]])</f>
        <v>1</v>
      </c>
      <c r="X393" s="8">
        <f>MONTH(Table1[[#This Row],[Date]])</f>
        <v>11</v>
      </c>
      <c r="Y393" s="9">
        <f>(Table1[[#This Row],[Profit]]/Table1[[#This Row],[Sales]])</f>
        <v>-3.007518796992481E-2</v>
      </c>
    </row>
    <row r="394" spans="1:25" ht="14.25" customHeight="1" x14ac:dyDescent="0.3">
      <c r="A394" s="1">
        <v>234</v>
      </c>
      <c r="B394" s="1">
        <v>46</v>
      </c>
      <c r="C394" s="2">
        <v>41579</v>
      </c>
      <c r="D394" s="1" t="s">
        <v>16</v>
      </c>
      <c r="E394" s="1" t="s">
        <v>17</v>
      </c>
      <c r="F394" s="1">
        <v>14</v>
      </c>
      <c r="G394" s="1" t="s">
        <v>33</v>
      </c>
      <c r="H394" s="1" t="s">
        <v>38</v>
      </c>
      <c r="I394" s="1" t="s">
        <v>45</v>
      </c>
      <c r="J394" s="19">
        <v>47</v>
      </c>
      <c r="K394" s="1">
        <v>121</v>
      </c>
      <c r="L394" s="1" t="s">
        <v>58</v>
      </c>
      <c r="M394" s="15" t="s">
        <v>88</v>
      </c>
      <c r="N394" s="1">
        <v>40</v>
      </c>
      <c r="O394" s="1">
        <v>40</v>
      </c>
      <c r="P394" s="1">
        <v>110</v>
      </c>
      <c r="Q394" s="1">
        <v>36</v>
      </c>
      <c r="R394" s="1">
        <f>SUM(Table1[[#This Row],[Cogs]],Table1[[#This Row],[Marketing]],Table1[[#This Row],[Other Expenses]])</f>
        <v>96</v>
      </c>
      <c r="S394" s="3">
        <f>Table1[[#This Row],[Sales]]-Table1[[#This Row],[Target Sales]]</f>
        <v>11</v>
      </c>
      <c r="T394" s="3">
        <f>Table1[[#This Row],[Profit]]-Table1[[#This Row],[Target Profit]]</f>
        <v>7</v>
      </c>
      <c r="U394" s="3">
        <f>Table1[[#This Row],[Cogs]]-Table1[[#This Row],[Target COGS]]</f>
        <v>6</v>
      </c>
      <c r="V394" s="8">
        <f>YEAR(Table1[[#This Row],[Date]])</f>
        <v>2013</v>
      </c>
      <c r="W394" s="8">
        <f>DAY(Table1[[#This Row],[Date]])</f>
        <v>1</v>
      </c>
      <c r="X394" s="8">
        <f>MONTH(Table1[[#This Row],[Date]])</f>
        <v>11</v>
      </c>
      <c r="Y394" s="9">
        <f>(Table1[[#This Row],[Profit]]/Table1[[#This Row],[Sales]])</f>
        <v>0.38842975206611569</v>
      </c>
    </row>
    <row r="395" spans="1:25" ht="14.25" customHeight="1" x14ac:dyDescent="0.3">
      <c r="A395" s="1">
        <v>970</v>
      </c>
      <c r="B395" s="1">
        <v>52</v>
      </c>
      <c r="C395" s="2">
        <v>41579</v>
      </c>
      <c r="D395" s="1" t="s">
        <v>16</v>
      </c>
      <c r="E395" s="1" t="s">
        <v>17</v>
      </c>
      <c r="F395" s="1">
        <v>47</v>
      </c>
      <c r="G395" s="1" t="s">
        <v>18</v>
      </c>
      <c r="H395" s="1" t="s">
        <v>19</v>
      </c>
      <c r="I395" s="1" t="s">
        <v>20</v>
      </c>
      <c r="J395" s="19">
        <v>-6</v>
      </c>
      <c r="K395" s="1">
        <v>133</v>
      </c>
      <c r="L395" s="1" t="s">
        <v>21</v>
      </c>
      <c r="M395" s="15" t="s">
        <v>88</v>
      </c>
      <c r="N395" s="1">
        <v>40</v>
      </c>
      <c r="O395" s="1">
        <v>10</v>
      </c>
      <c r="P395" s="1">
        <v>110</v>
      </c>
      <c r="Q395" s="1">
        <v>77</v>
      </c>
      <c r="R395" s="1">
        <f>SUM(Table1[[#This Row],[Cogs]],Table1[[#This Row],[Marketing]],Table1[[#This Row],[Other Expenses]])</f>
        <v>176</v>
      </c>
      <c r="S395" s="3">
        <f>Table1[[#This Row],[Sales]]-Table1[[#This Row],[Target Sales]]</f>
        <v>23</v>
      </c>
      <c r="T395" s="3">
        <f>Table1[[#This Row],[Profit]]-Table1[[#This Row],[Target Profit]]</f>
        <v>-16</v>
      </c>
      <c r="U395" s="3">
        <f>Table1[[#This Row],[Cogs]]-Table1[[#This Row],[Target COGS]]</f>
        <v>12</v>
      </c>
      <c r="V395" s="8">
        <f>YEAR(Table1[[#This Row],[Date]])</f>
        <v>2013</v>
      </c>
      <c r="W395" s="8">
        <f>DAY(Table1[[#This Row],[Date]])</f>
        <v>1</v>
      </c>
      <c r="X395" s="8">
        <f>MONTH(Table1[[#This Row],[Date]])</f>
        <v>11</v>
      </c>
      <c r="Y395" s="9">
        <f>(Table1[[#This Row],[Profit]]/Table1[[#This Row],[Sales]])</f>
        <v>-4.5112781954887216E-2</v>
      </c>
    </row>
    <row r="396" spans="1:25" ht="14.25" customHeight="1" x14ac:dyDescent="0.3">
      <c r="A396" s="1">
        <v>970</v>
      </c>
      <c r="B396" s="1">
        <v>59</v>
      </c>
      <c r="C396" s="2">
        <v>41579</v>
      </c>
      <c r="D396" s="1" t="s">
        <v>16</v>
      </c>
      <c r="E396" s="1" t="s">
        <v>17</v>
      </c>
      <c r="F396" s="1">
        <v>19</v>
      </c>
      <c r="G396" s="1" t="s">
        <v>18</v>
      </c>
      <c r="H396" s="1" t="s">
        <v>19</v>
      </c>
      <c r="I396" s="1" t="s">
        <v>22</v>
      </c>
      <c r="J396" s="19">
        <v>47</v>
      </c>
      <c r="K396" s="1">
        <v>147</v>
      </c>
      <c r="L396" s="1" t="s">
        <v>21</v>
      </c>
      <c r="M396" s="15" t="s">
        <v>88</v>
      </c>
      <c r="N396" s="1">
        <v>50</v>
      </c>
      <c r="O396" s="1">
        <v>40</v>
      </c>
      <c r="P396" s="1">
        <v>120</v>
      </c>
      <c r="Q396" s="1">
        <v>47</v>
      </c>
      <c r="R396" s="1">
        <f>SUM(Table1[[#This Row],[Cogs]],Table1[[#This Row],[Marketing]],Table1[[#This Row],[Other Expenses]])</f>
        <v>125</v>
      </c>
      <c r="S396" s="3">
        <f>Table1[[#This Row],[Sales]]-Table1[[#This Row],[Target Sales]]</f>
        <v>27</v>
      </c>
      <c r="T396" s="3">
        <f>Table1[[#This Row],[Profit]]-Table1[[#This Row],[Target Profit]]</f>
        <v>7</v>
      </c>
      <c r="U396" s="3">
        <f>Table1[[#This Row],[Cogs]]-Table1[[#This Row],[Target COGS]]</f>
        <v>9</v>
      </c>
      <c r="V396" s="8">
        <f>YEAR(Table1[[#This Row],[Date]])</f>
        <v>2013</v>
      </c>
      <c r="W396" s="8">
        <f>DAY(Table1[[#This Row],[Date]])</f>
        <v>1</v>
      </c>
      <c r="X396" s="8">
        <f>MONTH(Table1[[#This Row],[Date]])</f>
        <v>11</v>
      </c>
      <c r="Y396" s="9">
        <f>(Table1[[#This Row],[Profit]]/Table1[[#This Row],[Sales]])</f>
        <v>0.31972789115646261</v>
      </c>
    </row>
    <row r="397" spans="1:25" ht="14.25" customHeight="1" x14ac:dyDescent="0.3">
      <c r="A397" s="1">
        <v>936</v>
      </c>
      <c r="B397" s="1">
        <v>59</v>
      </c>
      <c r="C397" s="2">
        <v>41579</v>
      </c>
      <c r="D397" s="1" t="s">
        <v>16</v>
      </c>
      <c r="E397" s="1" t="s">
        <v>23</v>
      </c>
      <c r="F397" s="1">
        <v>19</v>
      </c>
      <c r="G397" s="1" t="s">
        <v>18</v>
      </c>
      <c r="H397" s="1" t="s">
        <v>19</v>
      </c>
      <c r="I397" s="1" t="s">
        <v>50</v>
      </c>
      <c r="J397" s="19">
        <v>47</v>
      </c>
      <c r="K397" s="1">
        <v>147</v>
      </c>
      <c r="L397" s="1" t="s">
        <v>24</v>
      </c>
      <c r="M397" s="15" t="s">
        <v>88</v>
      </c>
      <c r="N397" s="1">
        <v>50</v>
      </c>
      <c r="O397" s="1">
        <v>40</v>
      </c>
      <c r="P397" s="1">
        <v>120</v>
      </c>
      <c r="Q397" s="1">
        <v>47</v>
      </c>
      <c r="R397" s="1">
        <f>SUM(Table1[[#This Row],[Cogs]],Table1[[#This Row],[Marketing]],Table1[[#This Row],[Other Expenses]])</f>
        <v>125</v>
      </c>
      <c r="S397" s="3">
        <f>Table1[[#This Row],[Sales]]-Table1[[#This Row],[Target Sales]]</f>
        <v>27</v>
      </c>
      <c r="T397" s="3">
        <f>Table1[[#This Row],[Profit]]-Table1[[#This Row],[Target Profit]]</f>
        <v>7</v>
      </c>
      <c r="U397" s="3">
        <f>Table1[[#This Row],[Cogs]]-Table1[[#This Row],[Target COGS]]</f>
        <v>9</v>
      </c>
      <c r="V397" s="8">
        <f>YEAR(Table1[[#This Row],[Date]])</f>
        <v>2013</v>
      </c>
      <c r="W397" s="8">
        <f>DAY(Table1[[#This Row],[Date]])</f>
        <v>1</v>
      </c>
      <c r="X397" s="8">
        <f>MONTH(Table1[[#This Row],[Date]])</f>
        <v>11</v>
      </c>
      <c r="Y397" s="9">
        <f>(Table1[[#This Row],[Profit]]/Table1[[#This Row],[Sales]])</f>
        <v>0.31972789115646261</v>
      </c>
    </row>
    <row r="398" spans="1:25" ht="14.25" customHeight="1" x14ac:dyDescent="0.3">
      <c r="A398" s="1">
        <v>914</v>
      </c>
      <c r="B398" s="1">
        <v>50</v>
      </c>
      <c r="C398" s="2">
        <v>41579</v>
      </c>
      <c r="D398" s="1" t="s">
        <v>16</v>
      </c>
      <c r="E398" s="1" t="s">
        <v>25</v>
      </c>
      <c r="F398" s="1">
        <v>14</v>
      </c>
      <c r="G398" s="1" t="s">
        <v>18</v>
      </c>
      <c r="H398" s="1" t="s">
        <v>26</v>
      </c>
      <c r="I398" s="1" t="s">
        <v>30</v>
      </c>
      <c r="J398" s="19">
        <v>70</v>
      </c>
      <c r="K398" s="1">
        <v>131</v>
      </c>
      <c r="L398" s="1" t="s">
        <v>60</v>
      </c>
      <c r="M398" s="15" t="s">
        <v>88</v>
      </c>
      <c r="N398" s="1">
        <v>50</v>
      </c>
      <c r="O398" s="1">
        <v>50</v>
      </c>
      <c r="P398" s="1">
        <v>120</v>
      </c>
      <c r="Q398" s="1">
        <v>26</v>
      </c>
      <c r="R398" s="1">
        <f>SUM(Table1[[#This Row],[Cogs]],Table1[[#This Row],[Marketing]],Table1[[#This Row],[Other Expenses]])</f>
        <v>90</v>
      </c>
      <c r="S398" s="3">
        <f>Table1[[#This Row],[Sales]]-Table1[[#This Row],[Target Sales]]</f>
        <v>11</v>
      </c>
      <c r="T398" s="3">
        <f>Table1[[#This Row],[Profit]]-Table1[[#This Row],[Target Profit]]</f>
        <v>20</v>
      </c>
      <c r="U398" s="3">
        <f>Table1[[#This Row],[Cogs]]-Table1[[#This Row],[Target COGS]]</f>
        <v>0</v>
      </c>
      <c r="V398" s="8">
        <f>YEAR(Table1[[#This Row],[Date]])</f>
        <v>2013</v>
      </c>
      <c r="W398" s="8">
        <f>DAY(Table1[[#This Row],[Date]])</f>
        <v>1</v>
      </c>
      <c r="X398" s="8">
        <f>MONTH(Table1[[#This Row],[Date]])</f>
        <v>11</v>
      </c>
      <c r="Y398" s="9">
        <f>(Table1[[#This Row],[Profit]]/Table1[[#This Row],[Sales]])</f>
        <v>0.53435114503816794</v>
      </c>
    </row>
    <row r="399" spans="1:25" ht="14.25" customHeight="1" x14ac:dyDescent="0.3">
      <c r="A399" s="1">
        <v>203</v>
      </c>
      <c r="B399" s="1">
        <v>53</v>
      </c>
      <c r="C399" s="2">
        <v>41579</v>
      </c>
      <c r="D399" s="1" t="s">
        <v>32</v>
      </c>
      <c r="E399" s="1" t="s">
        <v>25</v>
      </c>
      <c r="F399" s="1">
        <v>17</v>
      </c>
      <c r="G399" s="1" t="s">
        <v>33</v>
      </c>
      <c r="H399" s="1" t="s">
        <v>34</v>
      </c>
      <c r="I399" s="1" t="s">
        <v>35</v>
      </c>
      <c r="J399" s="19">
        <v>39</v>
      </c>
      <c r="K399" s="1">
        <v>132</v>
      </c>
      <c r="L399" s="1" t="s">
        <v>37</v>
      </c>
      <c r="M399" s="15" t="s">
        <v>88</v>
      </c>
      <c r="N399" s="1">
        <v>50</v>
      </c>
      <c r="O399" s="1">
        <v>40</v>
      </c>
      <c r="P399" s="1">
        <v>120</v>
      </c>
      <c r="Q399" s="1">
        <v>45</v>
      </c>
      <c r="R399" s="1">
        <f>SUM(Table1[[#This Row],[Cogs]],Table1[[#This Row],[Marketing]],Table1[[#This Row],[Other Expenses]])</f>
        <v>115</v>
      </c>
      <c r="S399" s="3">
        <f>Table1[[#This Row],[Sales]]-Table1[[#This Row],[Target Sales]]</f>
        <v>12</v>
      </c>
      <c r="T399" s="3">
        <f>Table1[[#This Row],[Profit]]-Table1[[#This Row],[Target Profit]]</f>
        <v>-1</v>
      </c>
      <c r="U399" s="3">
        <f>Table1[[#This Row],[Cogs]]-Table1[[#This Row],[Target COGS]]</f>
        <v>3</v>
      </c>
      <c r="V399" s="8">
        <f>YEAR(Table1[[#This Row],[Date]])</f>
        <v>2013</v>
      </c>
      <c r="W399" s="8">
        <f>DAY(Table1[[#This Row],[Date]])</f>
        <v>1</v>
      </c>
      <c r="X399" s="8">
        <f>MONTH(Table1[[#This Row],[Date]])</f>
        <v>11</v>
      </c>
      <c r="Y399" s="9">
        <f>(Table1[[#This Row],[Profit]]/Table1[[#This Row],[Sales]])</f>
        <v>0.29545454545454547</v>
      </c>
    </row>
    <row r="400" spans="1:25" ht="14.25" customHeight="1" x14ac:dyDescent="0.3">
      <c r="A400" s="1">
        <v>435</v>
      </c>
      <c r="B400" s="1">
        <v>54</v>
      </c>
      <c r="C400" s="2">
        <v>41579</v>
      </c>
      <c r="D400" s="1" t="s">
        <v>32</v>
      </c>
      <c r="E400" s="1" t="s">
        <v>29</v>
      </c>
      <c r="F400" s="1">
        <v>15</v>
      </c>
      <c r="G400" s="1" t="s">
        <v>33</v>
      </c>
      <c r="H400" s="1" t="s">
        <v>34</v>
      </c>
      <c r="I400" s="1" t="s">
        <v>35</v>
      </c>
      <c r="J400" s="19">
        <v>77</v>
      </c>
      <c r="K400" s="1">
        <v>141</v>
      </c>
      <c r="L400" s="1" t="s">
        <v>42</v>
      </c>
      <c r="M400" s="15" t="s">
        <v>88</v>
      </c>
      <c r="N400" s="1">
        <v>50</v>
      </c>
      <c r="O400" s="1">
        <v>50</v>
      </c>
      <c r="P400" s="1">
        <v>120</v>
      </c>
      <c r="Q400" s="1">
        <v>26</v>
      </c>
      <c r="R400" s="1">
        <f>SUM(Table1[[#This Row],[Cogs]],Table1[[#This Row],[Marketing]],Table1[[#This Row],[Other Expenses]])</f>
        <v>95</v>
      </c>
      <c r="S400" s="3">
        <f>Table1[[#This Row],[Sales]]-Table1[[#This Row],[Target Sales]]</f>
        <v>21</v>
      </c>
      <c r="T400" s="3">
        <f>Table1[[#This Row],[Profit]]-Table1[[#This Row],[Target Profit]]</f>
        <v>27</v>
      </c>
      <c r="U400" s="3">
        <f>Table1[[#This Row],[Cogs]]-Table1[[#This Row],[Target COGS]]</f>
        <v>4</v>
      </c>
      <c r="V400" s="8">
        <f>YEAR(Table1[[#This Row],[Date]])</f>
        <v>2013</v>
      </c>
      <c r="W400" s="8">
        <f>DAY(Table1[[#This Row],[Date]])</f>
        <v>1</v>
      </c>
      <c r="X400" s="8">
        <f>MONTH(Table1[[#This Row],[Date]])</f>
        <v>11</v>
      </c>
      <c r="Y400" s="9">
        <f>(Table1[[#This Row],[Profit]]/Table1[[#This Row],[Sales]])</f>
        <v>0.54609929078014185</v>
      </c>
    </row>
    <row r="401" spans="1:25" ht="14.25" customHeight="1" x14ac:dyDescent="0.3">
      <c r="A401" s="1">
        <v>505</v>
      </c>
      <c r="B401" s="1">
        <v>43</v>
      </c>
      <c r="C401" s="2">
        <v>41579</v>
      </c>
      <c r="D401" s="1" t="s">
        <v>32</v>
      </c>
      <c r="E401" s="1" t="s">
        <v>23</v>
      </c>
      <c r="F401" s="1">
        <v>14</v>
      </c>
      <c r="G401" s="1" t="s">
        <v>33</v>
      </c>
      <c r="H401" s="1" t="s">
        <v>38</v>
      </c>
      <c r="I401" s="1" t="s">
        <v>45</v>
      </c>
      <c r="J401" s="19">
        <v>30</v>
      </c>
      <c r="K401" s="1">
        <v>116</v>
      </c>
      <c r="L401" s="1" t="s">
        <v>57</v>
      </c>
      <c r="M401" s="15" t="s">
        <v>88</v>
      </c>
      <c r="N401" s="1">
        <v>50</v>
      </c>
      <c r="O401" s="1">
        <v>30</v>
      </c>
      <c r="P401" s="1">
        <v>120</v>
      </c>
      <c r="Q401" s="1">
        <v>46</v>
      </c>
      <c r="R401" s="1">
        <f>SUM(Table1[[#This Row],[Cogs]],Table1[[#This Row],[Marketing]],Table1[[#This Row],[Other Expenses]])</f>
        <v>103</v>
      </c>
      <c r="S401" s="3">
        <f>Table1[[#This Row],[Sales]]-Table1[[#This Row],[Target Sales]]</f>
        <v>-4</v>
      </c>
      <c r="T401" s="3">
        <f>Table1[[#This Row],[Profit]]-Table1[[#This Row],[Target Profit]]</f>
        <v>0</v>
      </c>
      <c r="U401" s="3">
        <f>Table1[[#This Row],[Cogs]]-Table1[[#This Row],[Target COGS]]</f>
        <v>-7</v>
      </c>
      <c r="V401" s="8">
        <f>YEAR(Table1[[#This Row],[Date]])</f>
        <v>2013</v>
      </c>
      <c r="W401" s="8">
        <f>DAY(Table1[[#This Row],[Date]])</f>
        <v>1</v>
      </c>
      <c r="X401" s="8">
        <f>MONTH(Table1[[#This Row],[Date]])</f>
        <v>11</v>
      </c>
      <c r="Y401" s="9">
        <f>(Table1[[#This Row],[Profit]]/Table1[[#This Row],[Sales]])</f>
        <v>0.25862068965517243</v>
      </c>
    </row>
    <row r="402" spans="1:25" ht="14.25" customHeight="1" x14ac:dyDescent="0.3">
      <c r="A402" s="1">
        <v>318</v>
      </c>
      <c r="B402" s="1">
        <v>61</v>
      </c>
      <c r="C402" s="2">
        <v>41579</v>
      </c>
      <c r="D402" s="1" t="s">
        <v>32</v>
      </c>
      <c r="E402" s="1" t="s">
        <v>23</v>
      </c>
      <c r="F402" s="1">
        <v>55</v>
      </c>
      <c r="G402" s="1" t="s">
        <v>33</v>
      </c>
      <c r="H402" s="1" t="s">
        <v>34</v>
      </c>
      <c r="I402" s="1" t="s">
        <v>47</v>
      </c>
      <c r="J402" s="19">
        <v>1</v>
      </c>
      <c r="K402" s="1">
        <v>157</v>
      </c>
      <c r="L402" s="1" t="s">
        <v>48</v>
      </c>
      <c r="M402" s="15" t="s">
        <v>88</v>
      </c>
      <c r="N402" s="1">
        <v>40</v>
      </c>
      <c r="O402" s="1">
        <v>10</v>
      </c>
      <c r="P402" s="1">
        <v>110</v>
      </c>
      <c r="Q402" s="1">
        <v>85</v>
      </c>
      <c r="R402" s="1">
        <f>SUM(Table1[[#This Row],[Cogs]],Table1[[#This Row],[Marketing]],Table1[[#This Row],[Other Expenses]])</f>
        <v>201</v>
      </c>
      <c r="S402" s="3">
        <f>Table1[[#This Row],[Sales]]-Table1[[#This Row],[Target Sales]]</f>
        <v>47</v>
      </c>
      <c r="T402" s="3">
        <f>Table1[[#This Row],[Profit]]-Table1[[#This Row],[Target Profit]]</f>
        <v>-9</v>
      </c>
      <c r="U402" s="3">
        <f>Table1[[#This Row],[Cogs]]-Table1[[#This Row],[Target COGS]]</f>
        <v>21</v>
      </c>
      <c r="V402" s="8">
        <f>YEAR(Table1[[#This Row],[Date]])</f>
        <v>2013</v>
      </c>
      <c r="W402" s="8">
        <f>DAY(Table1[[#This Row],[Date]])</f>
        <v>1</v>
      </c>
      <c r="X402" s="8">
        <f>MONTH(Table1[[#This Row],[Date]])</f>
        <v>11</v>
      </c>
      <c r="Y402" s="9">
        <f>(Table1[[#This Row],[Profit]]/Table1[[#This Row],[Sales]])</f>
        <v>6.369426751592357E-3</v>
      </c>
    </row>
    <row r="403" spans="1:25" ht="14.25" customHeight="1" x14ac:dyDescent="0.3">
      <c r="A403" s="1">
        <v>503</v>
      </c>
      <c r="B403" s="1">
        <v>55</v>
      </c>
      <c r="C403" s="2">
        <v>41579</v>
      </c>
      <c r="D403" s="1" t="s">
        <v>32</v>
      </c>
      <c r="E403" s="1" t="s">
        <v>29</v>
      </c>
      <c r="F403" s="1">
        <v>20</v>
      </c>
      <c r="G403" s="1" t="s">
        <v>33</v>
      </c>
      <c r="H403" s="1" t="s">
        <v>34</v>
      </c>
      <c r="I403" s="1" t="s">
        <v>47</v>
      </c>
      <c r="J403" s="19">
        <v>24</v>
      </c>
      <c r="K403" s="1">
        <v>132</v>
      </c>
      <c r="L403" s="1" t="s">
        <v>49</v>
      </c>
      <c r="M403" s="15" t="s">
        <v>88</v>
      </c>
      <c r="N403" s="1">
        <v>50</v>
      </c>
      <c r="O403" s="1">
        <v>30</v>
      </c>
      <c r="P403" s="1">
        <v>120</v>
      </c>
      <c r="Q403" s="1">
        <v>53</v>
      </c>
      <c r="R403" s="1">
        <f>SUM(Table1[[#This Row],[Cogs]],Table1[[#This Row],[Marketing]],Table1[[#This Row],[Other Expenses]])</f>
        <v>128</v>
      </c>
      <c r="S403" s="3">
        <f>Table1[[#This Row],[Sales]]-Table1[[#This Row],[Target Sales]]</f>
        <v>12</v>
      </c>
      <c r="T403" s="3">
        <f>Table1[[#This Row],[Profit]]-Table1[[#This Row],[Target Profit]]</f>
        <v>-6</v>
      </c>
      <c r="U403" s="3">
        <f>Table1[[#This Row],[Cogs]]-Table1[[#This Row],[Target COGS]]</f>
        <v>5</v>
      </c>
      <c r="V403" s="8">
        <f>YEAR(Table1[[#This Row],[Date]])</f>
        <v>2013</v>
      </c>
      <c r="W403" s="8">
        <f>DAY(Table1[[#This Row],[Date]])</f>
        <v>1</v>
      </c>
      <c r="X403" s="8">
        <f>MONTH(Table1[[#This Row],[Date]])</f>
        <v>11</v>
      </c>
      <c r="Y403" s="9">
        <f>(Table1[[#This Row],[Profit]]/Table1[[#This Row],[Sales]])</f>
        <v>0.18181818181818182</v>
      </c>
    </row>
    <row r="404" spans="1:25" ht="14.25" customHeight="1" x14ac:dyDescent="0.3">
      <c r="A404" s="1">
        <v>475</v>
      </c>
      <c r="B404" s="1">
        <v>82</v>
      </c>
      <c r="C404" s="2">
        <v>41579</v>
      </c>
      <c r="D404" s="1" t="s">
        <v>32</v>
      </c>
      <c r="E404" s="1" t="s">
        <v>25</v>
      </c>
      <c r="F404" s="1">
        <v>31</v>
      </c>
      <c r="G404" s="1" t="s">
        <v>18</v>
      </c>
      <c r="H404" s="1" t="s">
        <v>19</v>
      </c>
      <c r="I404" s="1" t="s">
        <v>20</v>
      </c>
      <c r="J404" s="19">
        <v>56</v>
      </c>
      <c r="K404" s="1">
        <v>196</v>
      </c>
      <c r="L404" s="1" t="s">
        <v>37</v>
      </c>
      <c r="M404" s="15" t="s">
        <v>88</v>
      </c>
      <c r="N404" s="1">
        <v>60</v>
      </c>
      <c r="O404" s="1">
        <v>30</v>
      </c>
      <c r="P404" s="1">
        <v>130</v>
      </c>
      <c r="Q404" s="1">
        <v>64</v>
      </c>
      <c r="R404" s="1">
        <f>SUM(Table1[[#This Row],[Cogs]],Table1[[#This Row],[Marketing]],Table1[[#This Row],[Other Expenses]])</f>
        <v>177</v>
      </c>
      <c r="S404" s="3">
        <f>Table1[[#This Row],[Sales]]-Table1[[#This Row],[Target Sales]]</f>
        <v>66</v>
      </c>
      <c r="T404" s="3">
        <f>Table1[[#This Row],[Profit]]-Table1[[#This Row],[Target Profit]]</f>
        <v>26</v>
      </c>
      <c r="U404" s="3">
        <f>Table1[[#This Row],[Cogs]]-Table1[[#This Row],[Target COGS]]</f>
        <v>22</v>
      </c>
      <c r="V404" s="8">
        <f>YEAR(Table1[[#This Row],[Date]])</f>
        <v>2013</v>
      </c>
      <c r="W404" s="8">
        <f>DAY(Table1[[#This Row],[Date]])</f>
        <v>1</v>
      </c>
      <c r="X404" s="8">
        <f>MONTH(Table1[[#This Row],[Date]])</f>
        <v>11</v>
      </c>
      <c r="Y404" s="9">
        <f>(Table1[[#This Row],[Profit]]/Table1[[#This Row],[Sales]])</f>
        <v>0.2857142857142857</v>
      </c>
    </row>
    <row r="405" spans="1:25" ht="14.25" customHeight="1" x14ac:dyDescent="0.3">
      <c r="A405" s="1">
        <v>715</v>
      </c>
      <c r="B405" s="1">
        <v>61</v>
      </c>
      <c r="C405" s="2">
        <v>41579</v>
      </c>
      <c r="D405" s="1" t="s">
        <v>32</v>
      </c>
      <c r="E405" s="1" t="s">
        <v>17</v>
      </c>
      <c r="F405" s="1">
        <v>55</v>
      </c>
      <c r="G405" s="1" t="s">
        <v>18</v>
      </c>
      <c r="H405" s="1" t="s">
        <v>26</v>
      </c>
      <c r="I405" s="1" t="s">
        <v>54</v>
      </c>
      <c r="J405" s="19">
        <v>3</v>
      </c>
      <c r="K405" s="1">
        <v>157</v>
      </c>
      <c r="L405" s="1" t="s">
        <v>52</v>
      </c>
      <c r="M405" s="15" t="s">
        <v>88</v>
      </c>
      <c r="N405" s="1">
        <v>50</v>
      </c>
      <c r="O405" s="1">
        <v>0</v>
      </c>
      <c r="P405" s="1">
        <v>120</v>
      </c>
      <c r="Q405" s="1">
        <v>84</v>
      </c>
      <c r="R405" s="1">
        <f>SUM(Table1[[#This Row],[Cogs]],Table1[[#This Row],[Marketing]],Table1[[#This Row],[Other Expenses]])</f>
        <v>200</v>
      </c>
      <c r="S405" s="3">
        <f>Table1[[#This Row],[Sales]]-Table1[[#This Row],[Target Sales]]</f>
        <v>37</v>
      </c>
      <c r="T405" s="3">
        <f>Table1[[#This Row],[Profit]]-Table1[[#This Row],[Target Profit]]</f>
        <v>3</v>
      </c>
      <c r="U405" s="3">
        <f>Table1[[#This Row],[Cogs]]-Table1[[#This Row],[Target COGS]]</f>
        <v>11</v>
      </c>
      <c r="V405" s="8">
        <f>YEAR(Table1[[#This Row],[Date]])</f>
        <v>2013</v>
      </c>
      <c r="W405" s="8">
        <f>DAY(Table1[[#This Row],[Date]])</f>
        <v>1</v>
      </c>
      <c r="X405" s="8">
        <f>MONTH(Table1[[#This Row],[Date]])</f>
        <v>11</v>
      </c>
      <c r="Y405" s="9">
        <f>(Table1[[#This Row],[Profit]]/Table1[[#This Row],[Sales]])</f>
        <v>1.9108280254777069E-2</v>
      </c>
    </row>
    <row r="406" spans="1:25" ht="14.25" customHeight="1" x14ac:dyDescent="0.3">
      <c r="A406" s="1">
        <v>509</v>
      </c>
      <c r="B406" s="1">
        <v>53</v>
      </c>
      <c r="C406" s="2">
        <v>41579</v>
      </c>
      <c r="D406" s="1" t="s">
        <v>32</v>
      </c>
      <c r="E406" s="1" t="s">
        <v>29</v>
      </c>
      <c r="F406" s="1">
        <v>16</v>
      </c>
      <c r="G406" s="1" t="s">
        <v>18</v>
      </c>
      <c r="H406" s="1" t="s">
        <v>26</v>
      </c>
      <c r="I406" s="1" t="s">
        <v>27</v>
      </c>
      <c r="J406" s="19">
        <v>73</v>
      </c>
      <c r="K406" s="1">
        <v>150</v>
      </c>
      <c r="L406" s="1" t="s">
        <v>53</v>
      </c>
      <c r="M406" s="15" t="s">
        <v>88</v>
      </c>
      <c r="N406" s="1">
        <v>30</v>
      </c>
      <c r="O406" s="1">
        <v>50</v>
      </c>
      <c r="P406" s="1">
        <v>100</v>
      </c>
      <c r="Q406" s="1">
        <v>39</v>
      </c>
      <c r="R406" s="1">
        <f>SUM(Table1[[#This Row],[Cogs]],Table1[[#This Row],[Marketing]],Table1[[#This Row],[Other Expenses]])</f>
        <v>108</v>
      </c>
      <c r="S406" s="3">
        <f>Table1[[#This Row],[Sales]]-Table1[[#This Row],[Target Sales]]</f>
        <v>50</v>
      </c>
      <c r="T406" s="3">
        <f>Table1[[#This Row],[Profit]]-Table1[[#This Row],[Target Profit]]</f>
        <v>23</v>
      </c>
      <c r="U406" s="3">
        <f>Table1[[#This Row],[Cogs]]-Table1[[#This Row],[Target COGS]]</f>
        <v>23</v>
      </c>
      <c r="V406" s="8">
        <f>YEAR(Table1[[#This Row],[Date]])</f>
        <v>2013</v>
      </c>
      <c r="W406" s="8">
        <f>DAY(Table1[[#This Row],[Date]])</f>
        <v>1</v>
      </c>
      <c r="X406" s="8">
        <f>MONTH(Table1[[#This Row],[Date]])</f>
        <v>11</v>
      </c>
      <c r="Y406" s="9">
        <f>(Table1[[#This Row],[Profit]]/Table1[[#This Row],[Sales]])</f>
        <v>0.48666666666666669</v>
      </c>
    </row>
    <row r="407" spans="1:25" ht="14.25" customHeight="1" x14ac:dyDescent="0.3">
      <c r="A407" s="1">
        <v>513</v>
      </c>
      <c r="B407" s="1">
        <v>47</v>
      </c>
      <c r="C407" s="2">
        <v>41609</v>
      </c>
      <c r="D407" s="1" t="s">
        <v>16</v>
      </c>
      <c r="E407" s="1" t="s">
        <v>17</v>
      </c>
      <c r="F407" s="1">
        <v>42</v>
      </c>
      <c r="G407" s="1" t="s">
        <v>33</v>
      </c>
      <c r="H407" s="1" t="s">
        <v>38</v>
      </c>
      <c r="I407" s="1" t="s">
        <v>39</v>
      </c>
      <c r="J407" s="19">
        <v>-9</v>
      </c>
      <c r="K407" s="1">
        <v>119</v>
      </c>
      <c r="L407" s="1" t="s">
        <v>58</v>
      </c>
      <c r="M407" s="15" t="s">
        <v>88</v>
      </c>
      <c r="N407" s="1">
        <v>40</v>
      </c>
      <c r="O407" s="1">
        <v>10</v>
      </c>
      <c r="P407" s="1">
        <v>110</v>
      </c>
      <c r="Q407" s="1">
        <v>71</v>
      </c>
      <c r="R407" s="1">
        <f>SUM(Table1[[#This Row],[Cogs]],Table1[[#This Row],[Marketing]],Table1[[#This Row],[Other Expenses]])</f>
        <v>160</v>
      </c>
      <c r="S407" s="3">
        <f>Table1[[#This Row],[Sales]]-Table1[[#This Row],[Target Sales]]</f>
        <v>9</v>
      </c>
      <c r="T407" s="3">
        <f>Table1[[#This Row],[Profit]]-Table1[[#This Row],[Target Profit]]</f>
        <v>-19</v>
      </c>
      <c r="U407" s="3">
        <f>Table1[[#This Row],[Cogs]]-Table1[[#This Row],[Target COGS]]</f>
        <v>7</v>
      </c>
      <c r="V407" s="8">
        <f>YEAR(Table1[[#This Row],[Date]])</f>
        <v>2013</v>
      </c>
      <c r="W407" s="8">
        <f>DAY(Table1[[#This Row],[Date]])</f>
        <v>1</v>
      </c>
      <c r="X407" s="8">
        <f>MONTH(Table1[[#This Row],[Date]])</f>
        <v>12</v>
      </c>
      <c r="Y407" s="9">
        <f>(Table1[[#This Row],[Profit]]/Table1[[#This Row],[Sales]])</f>
        <v>-7.5630252100840331E-2</v>
      </c>
    </row>
    <row r="408" spans="1:25" ht="14.25" customHeight="1" x14ac:dyDescent="0.3">
      <c r="A408" s="1">
        <v>234</v>
      </c>
      <c r="B408" s="1">
        <v>54</v>
      </c>
      <c r="C408" s="2">
        <v>41609</v>
      </c>
      <c r="D408" s="1" t="s">
        <v>16</v>
      </c>
      <c r="E408" s="1" t="s">
        <v>17</v>
      </c>
      <c r="F408" s="1">
        <v>17</v>
      </c>
      <c r="G408" s="1" t="s">
        <v>33</v>
      </c>
      <c r="H408" s="1" t="s">
        <v>38</v>
      </c>
      <c r="I408" s="1" t="s">
        <v>43</v>
      </c>
      <c r="J408" s="19">
        <v>43</v>
      </c>
      <c r="K408" s="1">
        <v>135</v>
      </c>
      <c r="L408" s="1" t="s">
        <v>58</v>
      </c>
      <c r="M408" s="15" t="s">
        <v>88</v>
      </c>
      <c r="N408" s="1">
        <v>50</v>
      </c>
      <c r="O408" s="1">
        <v>40</v>
      </c>
      <c r="P408" s="1">
        <v>120</v>
      </c>
      <c r="Q408" s="1">
        <v>44</v>
      </c>
      <c r="R408" s="1">
        <f>SUM(Table1[[#This Row],[Cogs]],Table1[[#This Row],[Marketing]],Table1[[#This Row],[Other Expenses]])</f>
        <v>115</v>
      </c>
      <c r="S408" s="3">
        <f>Table1[[#This Row],[Sales]]-Table1[[#This Row],[Target Sales]]</f>
        <v>15</v>
      </c>
      <c r="T408" s="3">
        <f>Table1[[#This Row],[Profit]]-Table1[[#This Row],[Target Profit]]</f>
        <v>3</v>
      </c>
      <c r="U408" s="3">
        <f>Table1[[#This Row],[Cogs]]-Table1[[#This Row],[Target COGS]]</f>
        <v>4</v>
      </c>
      <c r="V408" s="8">
        <f>YEAR(Table1[[#This Row],[Date]])</f>
        <v>2013</v>
      </c>
      <c r="W408" s="8">
        <f>DAY(Table1[[#This Row],[Date]])</f>
        <v>1</v>
      </c>
      <c r="X408" s="8">
        <f>MONTH(Table1[[#This Row],[Date]])</f>
        <v>12</v>
      </c>
      <c r="Y408" s="9">
        <f>(Table1[[#This Row],[Profit]]/Table1[[#This Row],[Sales]])</f>
        <v>0.31851851851851853</v>
      </c>
    </row>
    <row r="409" spans="1:25" ht="14.25" customHeight="1" x14ac:dyDescent="0.3">
      <c r="A409" s="1">
        <v>361</v>
      </c>
      <c r="B409" s="1">
        <v>67</v>
      </c>
      <c r="C409" s="2">
        <v>41609</v>
      </c>
      <c r="D409" s="1" t="s">
        <v>16</v>
      </c>
      <c r="E409" s="1" t="s">
        <v>23</v>
      </c>
      <c r="F409" s="1">
        <v>22</v>
      </c>
      <c r="G409" s="1" t="s">
        <v>33</v>
      </c>
      <c r="H409" s="1" t="s">
        <v>34</v>
      </c>
      <c r="I409" s="1" t="s">
        <v>47</v>
      </c>
      <c r="J409" s="19">
        <v>70</v>
      </c>
      <c r="K409" s="1">
        <v>179</v>
      </c>
      <c r="L409" s="1" t="s">
        <v>24</v>
      </c>
      <c r="M409" s="15" t="s">
        <v>88</v>
      </c>
      <c r="N409" s="1">
        <v>50</v>
      </c>
      <c r="O409" s="1">
        <v>30</v>
      </c>
      <c r="P409" s="1">
        <v>120</v>
      </c>
      <c r="Q409" s="1">
        <v>54</v>
      </c>
      <c r="R409" s="1">
        <f>SUM(Table1[[#This Row],[Cogs]],Table1[[#This Row],[Marketing]],Table1[[#This Row],[Other Expenses]])</f>
        <v>143</v>
      </c>
      <c r="S409" s="3">
        <f>Table1[[#This Row],[Sales]]-Table1[[#This Row],[Target Sales]]</f>
        <v>59</v>
      </c>
      <c r="T409" s="3">
        <f>Table1[[#This Row],[Profit]]-Table1[[#This Row],[Target Profit]]</f>
        <v>40</v>
      </c>
      <c r="U409" s="3">
        <f>Table1[[#This Row],[Cogs]]-Table1[[#This Row],[Target COGS]]</f>
        <v>17</v>
      </c>
      <c r="V409" s="8">
        <f>YEAR(Table1[[#This Row],[Date]])</f>
        <v>2013</v>
      </c>
      <c r="W409" s="8">
        <f>DAY(Table1[[#This Row],[Date]])</f>
        <v>1</v>
      </c>
      <c r="X409" s="8">
        <f>MONTH(Table1[[#This Row],[Date]])</f>
        <v>12</v>
      </c>
      <c r="Y409" s="9">
        <f>(Table1[[#This Row],[Profit]]/Table1[[#This Row],[Sales]])</f>
        <v>0.39106145251396646</v>
      </c>
    </row>
    <row r="410" spans="1:25" ht="14.25" customHeight="1" x14ac:dyDescent="0.3">
      <c r="A410" s="1">
        <v>630</v>
      </c>
      <c r="B410" s="1">
        <v>54</v>
      </c>
      <c r="C410" s="2">
        <v>41609</v>
      </c>
      <c r="D410" s="1" t="s">
        <v>16</v>
      </c>
      <c r="E410" s="1" t="s">
        <v>17</v>
      </c>
      <c r="F410" s="1">
        <v>15</v>
      </c>
      <c r="G410" s="1" t="s">
        <v>18</v>
      </c>
      <c r="H410" s="1" t="s">
        <v>26</v>
      </c>
      <c r="I410" s="1" t="s">
        <v>27</v>
      </c>
      <c r="J410" s="19">
        <v>79</v>
      </c>
      <c r="K410" s="1">
        <v>142</v>
      </c>
      <c r="L410" s="1" t="s">
        <v>56</v>
      </c>
      <c r="M410" s="15" t="s">
        <v>88</v>
      </c>
      <c r="N410" s="1">
        <v>40</v>
      </c>
      <c r="O410" s="1">
        <v>50</v>
      </c>
      <c r="P410" s="1">
        <v>110</v>
      </c>
      <c r="Q410" s="1">
        <v>26</v>
      </c>
      <c r="R410" s="1">
        <f>SUM(Table1[[#This Row],[Cogs]],Table1[[#This Row],[Marketing]],Table1[[#This Row],[Other Expenses]])</f>
        <v>95</v>
      </c>
      <c r="S410" s="3">
        <f>Table1[[#This Row],[Sales]]-Table1[[#This Row],[Target Sales]]</f>
        <v>32</v>
      </c>
      <c r="T410" s="3">
        <f>Table1[[#This Row],[Profit]]-Table1[[#This Row],[Target Profit]]</f>
        <v>29</v>
      </c>
      <c r="U410" s="3">
        <f>Table1[[#This Row],[Cogs]]-Table1[[#This Row],[Target COGS]]</f>
        <v>14</v>
      </c>
      <c r="V410" s="8">
        <f>YEAR(Table1[[#This Row],[Date]])</f>
        <v>2013</v>
      </c>
      <c r="W410" s="8">
        <f>DAY(Table1[[#This Row],[Date]])</f>
        <v>1</v>
      </c>
      <c r="X410" s="8">
        <f>MONTH(Table1[[#This Row],[Date]])</f>
        <v>12</v>
      </c>
      <c r="Y410" s="9">
        <f>(Table1[[#This Row],[Profit]]/Table1[[#This Row],[Sales]])</f>
        <v>0.55633802816901412</v>
      </c>
    </row>
    <row r="411" spans="1:25" ht="14.25" customHeight="1" x14ac:dyDescent="0.3">
      <c r="A411" s="1">
        <v>636</v>
      </c>
      <c r="B411" s="1">
        <v>63</v>
      </c>
      <c r="C411" s="2">
        <v>41609</v>
      </c>
      <c r="D411" s="1" t="s">
        <v>32</v>
      </c>
      <c r="E411" s="1" t="s">
        <v>17</v>
      </c>
      <c r="F411" s="1">
        <v>19</v>
      </c>
      <c r="G411" s="1" t="s">
        <v>33</v>
      </c>
      <c r="H411" s="1" t="s">
        <v>38</v>
      </c>
      <c r="I411" s="1" t="s">
        <v>39</v>
      </c>
      <c r="J411" s="19">
        <v>53</v>
      </c>
      <c r="K411" s="1">
        <v>148</v>
      </c>
      <c r="L411" s="1" t="s">
        <v>51</v>
      </c>
      <c r="M411" s="15" t="s">
        <v>88</v>
      </c>
      <c r="N411" s="1">
        <v>60</v>
      </c>
      <c r="O411" s="1">
        <v>40</v>
      </c>
      <c r="P411" s="1">
        <v>130</v>
      </c>
      <c r="Q411" s="1">
        <v>40</v>
      </c>
      <c r="R411" s="1">
        <f>SUM(Table1[[#This Row],[Cogs]],Table1[[#This Row],[Marketing]],Table1[[#This Row],[Other Expenses]])</f>
        <v>122</v>
      </c>
      <c r="S411" s="3">
        <f>Table1[[#This Row],[Sales]]-Table1[[#This Row],[Target Sales]]</f>
        <v>18</v>
      </c>
      <c r="T411" s="3">
        <f>Table1[[#This Row],[Profit]]-Table1[[#This Row],[Target Profit]]</f>
        <v>13</v>
      </c>
      <c r="U411" s="3">
        <f>Table1[[#This Row],[Cogs]]-Table1[[#This Row],[Target COGS]]</f>
        <v>3</v>
      </c>
      <c r="V411" s="8">
        <f>YEAR(Table1[[#This Row],[Date]])</f>
        <v>2013</v>
      </c>
      <c r="W411" s="8">
        <f>DAY(Table1[[#This Row],[Date]])</f>
        <v>1</v>
      </c>
      <c r="X411" s="8">
        <f>MONTH(Table1[[#This Row],[Date]])</f>
        <v>12</v>
      </c>
      <c r="Y411" s="9">
        <f>(Table1[[#This Row],[Profit]]/Table1[[#This Row],[Sales]])</f>
        <v>0.35810810810810811</v>
      </c>
    </row>
    <row r="412" spans="1:25" ht="14.25" customHeight="1" x14ac:dyDescent="0.3">
      <c r="A412" s="1">
        <v>203</v>
      </c>
      <c r="B412" s="1">
        <v>49</v>
      </c>
      <c r="C412" s="2">
        <v>41609</v>
      </c>
      <c r="D412" s="1" t="s">
        <v>32</v>
      </c>
      <c r="E412" s="1" t="s">
        <v>25</v>
      </c>
      <c r="F412" s="1">
        <v>16</v>
      </c>
      <c r="G412" s="1" t="s">
        <v>33</v>
      </c>
      <c r="H412" s="1" t="s">
        <v>34</v>
      </c>
      <c r="I412" s="1" t="s">
        <v>35</v>
      </c>
      <c r="J412" s="19">
        <v>31</v>
      </c>
      <c r="K412" s="1">
        <v>121</v>
      </c>
      <c r="L412" s="1" t="s">
        <v>37</v>
      </c>
      <c r="M412" s="15" t="s">
        <v>88</v>
      </c>
      <c r="N412" s="1">
        <v>40</v>
      </c>
      <c r="O412" s="1">
        <v>40</v>
      </c>
      <c r="P412" s="1">
        <v>110</v>
      </c>
      <c r="Q412" s="1">
        <v>44</v>
      </c>
      <c r="R412" s="1">
        <f>SUM(Table1[[#This Row],[Cogs]],Table1[[#This Row],[Marketing]],Table1[[#This Row],[Other Expenses]])</f>
        <v>109</v>
      </c>
      <c r="S412" s="3">
        <f>Table1[[#This Row],[Sales]]-Table1[[#This Row],[Target Sales]]</f>
        <v>11</v>
      </c>
      <c r="T412" s="3">
        <f>Table1[[#This Row],[Profit]]-Table1[[#This Row],[Target Profit]]</f>
        <v>-9</v>
      </c>
      <c r="U412" s="3">
        <f>Table1[[#This Row],[Cogs]]-Table1[[#This Row],[Target COGS]]</f>
        <v>9</v>
      </c>
      <c r="V412" s="8">
        <f>YEAR(Table1[[#This Row],[Date]])</f>
        <v>2013</v>
      </c>
      <c r="W412" s="8">
        <f>DAY(Table1[[#This Row],[Date]])</f>
        <v>1</v>
      </c>
      <c r="X412" s="8">
        <f>MONTH(Table1[[#This Row],[Date]])</f>
        <v>12</v>
      </c>
      <c r="Y412" s="9">
        <f>(Table1[[#This Row],[Profit]]/Table1[[#This Row],[Sales]])</f>
        <v>0.256198347107438</v>
      </c>
    </row>
    <row r="413" spans="1:25" ht="14.25" customHeight="1" x14ac:dyDescent="0.3">
      <c r="A413" s="1">
        <v>435</v>
      </c>
      <c r="B413" s="1">
        <v>50</v>
      </c>
      <c r="C413" s="2">
        <v>41609</v>
      </c>
      <c r="D413" s="1" t="s">
        <v>32</v>
      </c>
      <c r="E413" s="1" t="s">
        <v>29</v>
      </c>
      <c r="F413" s="1">
        <v>14</v>
      </c>
      <c r="G413" s="1" t="s">
        <v>33</v>
      </c>
      <c r="H413" s="1" t="s">
        <v>34</v>
      </c>
      <c r="I413" s="1" t="s">
        <v>35</v>
      </c>
      <c r="J413" s="19">
        <v>70</v>
      </c>
      <c r="K413" s="1">
        <v>131</v>
      </c>
      <c r="L413" s="1" t="s">
        <v>42</v>
      </c>
      <c r="M413" s="15" t="s">
        <v>88</v>
      </c>
      <c r="N413" s="1">
        <v>40</v>
      </c>
      <c r="O413" s="1">
        <v>50</v>
      </c>
      <c r="P413" s="1">
        <v>110</v>
      </c>
      <c r="Q413" s="1">
        <v>26</v>
      </c>
      <c r="R413" s="1">
        <f>SUM(Table1[[#This Row],[Cogs]],Table1[[#This Row],[Marketing]],Table1[[#This Row],[Other Expenses]])</f>
        <v>90</v>
      </c>
      <c r="S413" s="3">
        <f>Table1[[#This Row],[Sales]]-Table1[[#This Row],[Target Sales]]</f>
        <v>21</v>
      </c>
      <c r="T413" s="3">
        <f>Table1[[#This Row],[Profit]]-Table1[[#This Row],[Target Profit]]</f>
        <v>20</v>
      </c>
      <c r="U413" s="3">
        <f>Table1[[#This Row],[Cogs]]-Table1[[#This Row],[Target COGS]]</f>
        <v>10</v>
      </c>
      <c r="V413" s="8">
        <f>YEAR(Table1[[#This Row],[Date]])</f>
        <v>2013</v>
      </c>
      <c r="W413" s="8">
        <f>DAY(Table1[[#This Row],[Date]])</f>
        <v>1</v>
      </c>
      <c r="X413" s="8">
        <f>MONTH(Table1[[#This Row],[Date]])</f>
        <v>12</v>
      </c>
      <c r="Y413" s="9">
        <f>(Table1[[#This Row],[Profit]]/Table1[[#This Row],[Sales]])</f>
        <v>0.53435114503816794</v>
      </c>
    </row>
    <row r="414" spans="1:25" ht="14.25" customHeight="1" x14ac:dyDescent="0.3">
      <c r="A414" s="1">
        <v>603</v>
      </c>
      <c r="B414" s="1">
        <v>52</v>
      </c>
      <c r="C414" s="2">
        <v>41609</v>
      </c>
      <c r="D414" s="1" t="s">
        <v>32</v>
      </c>
      <c r="E414" s="1" t="s">
        <v>25</v>
      </c>
      <c r="F414" s="1">
        <v>16</v>
      </c>
      <c r="G414" s="1" t="s">
        <v>33</v>
      </c>
      <c r="H414" s="1" t="s">
        <v>38</v>
      </c>
      <c r="I414" s="1" t="s">
        <v>43</v>
      </c>
      <c r="J414" s="19">
        <v>55</v>
      </c>
      <c r="K414" s="1">
        <v>135</v>
      </c>
      <c r="L414" s="1" t="s">
        <v>44</v>
      </c>
      <c r="M414" s="15" t="s">
        <v>88</v>
      </c>
      <c r="N414" s="1">
        <v>40</v>
      </c>
      <c r="O414" s="1">
        <v>50</v>
      </c>
      <c r="P414" s="1">
        <v>110</v>
      </c>
      <c r="Q414" s="1">
        <v>38</v>
      </c>
      <c r="R414" s="1">
        <f>SUM(Table1[[#This Row],[Cogs]],Table1[[#This Row],[Marketing]],Table1[[#This Row],[Other Expenses]])</f>
        <v>106</v>
      </c>
      <c r="S414" s="3">
        <f>Table1[[#This Row],[Sales]]-Table1[[#This Row],[Target Sales]]</f>
        <v>25</v>
      </c>
      <c r="T414" s="3">
        <f>Table1[[#This Row],[Profit]]-Table1[[#This Row],[Target Profit]]</f>
        <v>5</v>
      </c>
      <c r="U414" s="3">
        <f>Table1[[#This Row],[Cogs]]-Table1[[#This Row],[Target COGS]]</f>
        <v>12</v>
      </c>
      <c r="V414" s="8">
        <f>YEAR(Table1[[#This Row],[Date]])</f>
        <v>2013</v>
      </c>
      <c r="W414" s="8">
        <f>DAY(Table1[[#This Row],[Date]])</f>
        <v>1</v>
      </c>
      <c r="X414" s="8">
        <f>MONTH(Table1[[#This Row],[Date]])</f>
        <v>12</v>
      </c>
      <c r="Y414" s="9">
        <f>(Table1[[#This Row],[Profit]]/Table1[[#This Row],[Sales]])</f>
        <v>0.40740740740740738</v>
      </c>
    </row>
    <row r="415" spans="1:25" ht="14.25" customHeight="1" x14ac:dyDescent="0.3">
      <c r="A415" s="1">
        <v>203</v>
      </c>
      <c r="B415" s="1">
        <v>55</v>
      </c>
      <c r="C415" s="2">
        <v>41609</v>
      </c>
      <c r="D415" s="1" t="s">
        <v>32</v>
      </c>
      <c r="E415" s="1" t="s">
        <v>25</v>
      </c>
      <c r="F415" s="1">
        <v>49</v>
      </c>
      <c r="G415" s="1" t="s">
        <v>33</v>
      </c>
      <c r="H415" s="1" t="s">
        <v>34</v>
      </c>
      <c r="I415" s="1" t="s">
        <v>46</v>
      </c>
      <c r="J415" s="19">
        <v>-3</v>
      </c>
      <c r="K415" s="1">
        <v>140</v>
      </c>
      <c r="L415" s="1" t="s">
        <v>37</v>
      </c>
      <c r="M415" s="15" t="s">
        <v>88</v>
      </c>
      <c r="N415" s="1">
        <v>50</v>
      </c>
      <c r="O415" s="1">
        <v>10</v>
      </c>
      <c r="P415" s="1">
        <v>120</v>
      </c>
      <c r="Q415" s="1">
        <v>78</v>
      </c>
      <c r="R415" s="1">
        <f>SUM(Table1[[#This Row],[Cogs]],Table1[[#This Row],[Marketing]],Table1[[#This Row],[Other Expenses]])</f>
        <v>182</v>
      </c>
      <c r="S415" s="3">
        <f>Table1[[#This Row],[Sales]]-Table1[[#This Row],[Target Sales]]</f>
        <v>20</v>
      </c>
      <c r="T415" s="3">
        <f>Table1[[#This Row],[Profit]]-Table1[[#This Row],[Target Profit]]</f>
        <v>-13</v>
      </c>
      <c r="U415" s="3">
        <f>Table1[[#This Row],[Cogs]]-Table1[[#This Row],[Target COGS]]</f>
        <v>5</v>
      </c>
      <c r="V415" s="8">
        <f>YEAR(Table1[[#This Row],[Date]])</f>
        <v>2013</v>
      </c>
      <c r="W415" s="8">
        <f>DAY(Table1[[#This Row],[Date]])</f>
        <v>1</v>
      </c>
      <c r="X415" s="8">
        <f>MONTH(Table1[[#This Row],[Date]])</f>
        <v>12</v>
      </c>
      <c r="Y415" s="9">
        <f>(Table1[[#This Row],[Profit]]/Table1[[#This Row],[Sales]])</f>
        <v>-2.1428571428571429E-2</v>
      </c>
    </row>
    <row r="416" spans="1:25" ht="14.25" customHeight="1" x14ac:dyDescent="0.3">
      <c r="A416" s="1">
        <v>603</v>
      </c>
      <c r="B416" s="1">
        <v>49</v>
      </c>
      <c r="C416" s="2">
        <v>41609</v>
      </c>
      <c r="D416" s="1" t="s">
        <v>32</v>
      </c>
      <c r="E416" s="1" t="s">
        <v>25</v>
      </c>
      <c r="F416" s="1">
        <v>44</v>
      </c>
      <c r="G416" s="1" t="s">
        <v>33</v>
      </c>
      <c r="H416" s="1" t="s">
        <v>34</v>
      </c>
      <c r="I416" s="1" t="s">
        <v>46</v>
      </c>
      <c r="J416" s="19">
        <v>-6</v>
      </c>
      <c r="K416" s="1">
        <v>126</v>
      </c>
      <c r="L416" s="1" t="s">
        <v>44</v>
      </c>
      <c r="M416" s="15" t="s">
        <v>88</v>
      </c>
      <c r="N416" s="1">
        <v>40</v>
      </c>
      <c r="O416" s="1">
        <v>10</v>
      </c>
      <c r="P416" s="1">
        <v>110</v>
      </c>
      <c r="Q416" s="1">
        <v>73</v>
      </c>
      <c r="R416" s="1">
        <f>SUM(Table1[[#This Row],[Cogs]],Table1[[#This Row],[Marketing]],Table1[[#This Row],[Other Expenses]])</f>
        <v>166</v>
      </c>
      <c r="S416" s="3">
        <f>Table1[[#This Row],[Sales]]-Table1[[#This Row],[Target Sales]]</f>
        <v>16</v>
      </c>
      <c r="T416" s="3">
        <f>Table1[[#This Row],[Profit]]-Table1[[#This Row],[Target Profit]]</f>
        <v>-16</v>
      </c>
      <c r="U416" s="3">
        <f>Table1[[#This Row],[Cogs]]-Table1[[#This Row],[Target COGS]]</f>
        <v>9</v>
      </c>
      <c r="V416" s="8">
        <f>YEAR(Table1[[#This Row],[Date]])</f>
        <v>2013</v>
      </c>
      <c r="W416" s="8">
        <f>DAY(Table1[[#This Row],[Date]])</f>
        <v>1</v>
      </c>
      <c r="X416" s="8">
        <f>MONTH(Table1[[#This Row],[Date]])</f>
        <v>12</v>
      </c>
      <c r="Y416" s="9">
        <f>(Table1[[#This Row],[Profit]]/Table1[[#This Row],[Sales]])</f>
        <v>-4.7619047619047616E-2</v>
      </c>
    </row>
    <row r="417" spans="1:25" ht="14.25" customHeight="1" x14ac:dyDescent="0.3">
      <c r="A417" s="1">
        <v>541</v>
      </c>
      <c r="B417" s="1">
        <v>41</v>
      </c>
      <c r="C417" s="2">
        <v>41609</v>
      </c>
      <c r="D417" s="1" t="s">
        <v>32</v>
      </c>
      <c r="E417" s="1" t="s">
        <v>29</v>
      </c>
      <c r="F417" s="1">
        <v>13</v>
      </c>
      <c r="G417" s="1" t="s">
        <v>33</v>
      </c>
      <c r="H417" s="1" t="s">
        <v>38</v>
      </c>
      <c r="I417" s="1" t="s">
        <v>45</v>
      </c>
      <c r="J417" s="19">
        <v>1</v>
      </c>
      <c r="K417" s="1">
        <v>104</v>
      </c>
      <c r="L417" s="1" t="s">
        <v>49</v>
      </c>
      <c r="M417" s="15" t="s">
        <v>88</v>
      </c>
      <c r="N417" s="1">
        <v>40</v>
      </c>
      <c r="O417" s="1">
        <v>20</v>
      </c>
      <c r="P417" s="1">
        <v>110</v>
      </c>
      <c r="Q417" s="1">
        <v>56</v>
      </c>
      <c r="R417" s="1">
        <f>SUM(Table1[[#This Row],[Cogs]],Table1[[#This Row],[Marketing]],Table1[[#This Row],[Other Expenses]])</f>
        <v>110</v>
      </c>
      <c r="S417" s="3">
        <f>Table1[[#This Row],[Sales]]-Table1[[#This Row],[Target Sales]]</f>
        <v>-6</v>
      </c>
      <c r="T417" s="3">
        <f>Table1[[#This Row],[Profit]]-Table1[[#This Row],[Target Profit]]</f>
        <v>-19</v>
      </c>
      <c r="U417" s="3">
        <f>Table1[[#This Row],[Cogs]]-Table1[[#This Row],[Target COGS]]</f>
        <v>1</v>
      </c>
      <c r="V417" s="8">
        <f>YEAR(Table1[[#This Row],[Date]])</f>
        <v>2013</v>
      </c>
      <c r="W417" s="8">
        <f>DAY(Table1[[#This Row],[Date]])</f>
        <v>1</v>
      </c>
      <c r="X417" s="8">
        <f>MONTH(Table1[[#This Row],[Date]])</f>
        <v>12</v>
      </c>
      <c r="Y417" s="9">
        <f>(Table1[[#This Row],[Profit]]/Table1[[#This Row],[Sales]])</f>
        <v>9.6153846153846159E-3</v>
      </c>
    </row>
    <row r="418" spans="1:25" ht="14.25" customHeight="1" x14ac:dyDescent="0.3">
      <c r="A418" s="1">
        <v>503</v>
      </c>
      <c r="B418" s="1">
        <v>54</v>
      </c>
      <c r="C418" s="2">
        <v>41609</v>
      </c>
      <c r="D418" s="1" t="s">
        <v>32</v>
      </c>
      <c r="E418" s="1" t="s">
        <v>29</v>
      </c>
      <c r="F418" s="1">
        <v>17</v>
      </c>
      <c r="G418" s="1" t="s">
        <v>33</v>
      </c>
      <c r="H418" s="1" t="s">
        <v>34</v>
      </c>
      <c r="I418" s="1" t="s">
        <v>46</v>
      </c>
      <c r="J418" s="19">
        <v>42</v>
      </c>
      <c r="K418" s="1">
        <v>135</v>
      </c>
      <c r="L418" s="1" t="s">
        <v>49</v>
      </c>
      <c r="M418" s="15" t="s">
        <v>88</v>
      </c>
      <c r="N418" s="1">
        <v>50</v>
      </c>
      <c r="O418" s="1">
        <v>40</v>
      </c>
      <c r="P418" s="1">
        <v>120</v>
      </c>
      <c r="Q418" s="1">
        <v>45</v>
      </c>
      <c r="R418" s="1">
        <f>SUM(Table1[[#This Row],[Cogs]],Table1[[#This Row],[Marketing]],Table1[[#This Row],[Other Expenses]])</f>
        <v>116</v>
      </c>
      <c r="S418" s="3">
        <f>Table1[[#This Row],[Sales]]-Table1[[#This Row],[Target Sales]]</f>
        <v>15</v>
      </c>
      <c r="T418" s="3">
        <f>Table1[[#This Row],[Profit]]-Table1[[#This Row],[Target Profit]]</f>
        <v>2</v>
      </c>
      <c r="U418" s="3">
        <f>Table1[[#This Row],[Cogs]]-Table1[[#This Row],[Target COGS]]</f>
        <v>4</v>
      </c>
      <c r="V418" s="8">
        <f>YEAR(Table1[[#This Row],[Date]])</f>
        <v>2013</v>
      </c>
      <c r="W418" s="8">
        <f>DAY(Table1[[#This Row],[Date]])</f>
        <v>1</v>
      </c>
      <c r="X418" s="8">
        <f>MONTH(Table1[[#This Row],[Date]])</f>
        <v>12</v>
      </c>
      <c r="Y418" s="9">
        <f>(Table1[[#This Row],[Profit]]/Table1[[#This Row],[Sales]])</f>
        <v>0.31111111111111112</v>
      </c>
    </row>
    <row r="419" spans="1:25" ht="14.25" customHeight="1" x14ac:dyDescent="0.3">
      <c r="A419" s="1">
        <v>405</v>
      </c>
      <c r="B419" s="1">
        <v>65</v>
      </c>
      <c r="C419" s="2">
        <v>41609</v>
      </c>
      <c r="D419" s="1" t="s">
        <v>32</v>
      </c>
      <c r="E419" s="1" t="s">
        <v>23</v>
      </c>
      <c r="F419" s="1">
        <v>24</v>
      </c>
      <c r="G419" s="1" t="s">
        <v>18</v>
      </c>
      <c r="H419" s="1" t="s">
        <v>19</v>
      </c>
      <c r="I419" s="1" t="s">
        <v>50</v>
      </c>
      <c r="J419" s="19">
        <v>33</v>
      </c>
      <c r="K419" s="1">
        <v>155</v>
      </c>
      <c r="L419" s="1" t="s">
        <v>40</v>
      </c>
      <c r="M419" s="15" t="s">
        <v>88</v>
      </c>
      <c r="N419" s="1">
        <v>60</v>
      </c>
      <c r="O419" s="1">
        <v>20</v>
      </c>
      <c r="P419" s="1">
        <v>130</v>
      </c>
      <c r="Q419" s="1">
        <v>58</v>
      </c>
      <c r="R419" s="1">
        <f>SUM(Table1[[#This Row],[Cogs]],Table1[[#This Row],[Marketing]],Table1[[#This Row],[Other Expenses]])</f>
        <v>147</v>
      </c>
      <c r="S419" s="3">
        <f>Table1[[#This Row],[Sales]]-Table1[[#This Row],[Target Sales]]</f>
        <v>25</v>
      </c>
      <c r="T419" s="3">
        <f>Table1[[#This Row],[Profit]]-Table1[[#This Row],[Target Profit]]</f>
        <v>13</v>
      </c>
      <c r="U419" s="3">
        <f>Table1[[#This Row],[Cogs]]-Table1[[#This Row],[Target COGS]]</f>
        <v>5</v>
      </c>
      <c r="V419" s="8">
        <f>YEAR(Table1[[#This Row],[Date]])</f>
        <v>2013</v>
      </c>
      <c r="W419" s="8">
        <f>DAY(Table1[[#This Row],[Date]])</f>
        <v>1</v>
      </c>
      <c r="X419" s="8">
        <f>MONTH(Table1[[#This Row],[Date]])</f>
        <v>12</v>
      </c>
      <c r="Y419" s="9">
        <f>(Table1[[#This Row],[Profit]]/Table1[[#This Row],[Sales]])</f>
        <v>0.2129032258064516</v>
      </c>
    </row>
    <row r="420" spans="1:25" ht="14.25" customHeight="1" x14ac:dyDescent="0.3">
      <c r="A420" s="1">
        <v>435</v>
      </c>
      <c r="B420" s="1">
        <v>52</v>
      </c>
      <c r="C420" s="2">
        <v>41609</v>
      </c>
      <c r="D420" s="1" t="s">
        <v>32</v>
      </c>
      <c r="E420" s="1" t="s">
        <v>29</v>
      </c>
      <c r="F420" s="1">
        <v>16</v>
      </c>
      <c r="G420" s="1" t="s">
        <v>18</v>
      </c>
      <c r="H420" s="1" t="s">
        <v>19</v>
      </c>
      <c r="I420" s="1" t="s">
        <v>50</v>
      </c>
      <c r="J420" s="19">
        <v>53</v>
      </c>
      <c r="K420" s="1">
        <v>135</v>
      </c>
      <c r="L420" s="1" t="s">
        <v>42</v>
      </c>
      <c r="M420" s="15" t="s">
        <v>88</v>
      </c>
      <c r="N420" s="1">
        <v>40</v>
      </c>
      <c r="O420" s="1">
        <v>40</v>
      </c>
      <c r="P420" s="1">
        <v>110</v>
      </c>
      <c r="Q420" s="1">
        <v>39</v>
      </c>
      <c r="R420" s="1">
        <f>SUM(Table1[[#This Row],[Cogs]],Table1[[#This Row],[Marketing]],Table1[[#This Row],[Other Expenses]])</f>
        <v>107</v>
      </c>
      <c r="S420" s="3">
        <f>Table1[[#This Row],[Sales]]-Table1[[#This Row],[Target Sales]]</f>
        <v>25</v>
      </c>
      <c r="T420" s="3">
        <f>Table1[[#This Row],[Profit]]-Table1[[#This Row],[Target Profit]]</f>
        <v>13</v>
      </c>
      <c r="U420" s="3">
        <f>Table1[[#This Row],[Cogs]]-Table1[[#This Row],[Target COGS]]</f>
        <v>12</v>
      </c>
      <c r="V420" s="8">
        <f>YEAR(Table1[[#This Row],[Date]])</f>
        <v>2013</v>
      </c>
      <c r="W420" s="8">
        <f>DAY(Table1[[#This Row],[Date]])</f>
        <v>1</v>
      </c>
      <c r="X420" s="8">
        <f>MONTH(Table1[[#This Row],[Date]])</f>
        <v>12</v>
      </c>
      <c r="Y420" s="9">
        <f>(Table1[[#This Row],[Profit]]/Table1[[#This Row],[Sales]])</f>
        <v>0.3925925925925926</v>
      </c>
    </row>
    <row r="421" spans="1:25" ht="14.25" customHeight="1" x14ac:dyDescent="0.3">
      <c r="A421" s="1">
        <v>435</v>
      </c>
      <c r="B421" s="1">
        <v>48</v>
      </c>
      <c r="C421" s="2">
        <v>41609</v>
      </c>
      <c r="D421" s="1" t="s">
        <v>32</v>
      </c>
      <c r="E421" s="1" t="s">
        <v>29</v>
      </c>
      <c r="F421" s="1">
        <v>15</v>
      </c>
      <c r="G421" s="1" t="s">
        <v>18</v>
      </c>
      <c r="H421" s="1" t="s">
        <v>19</v>
      </c>
      <c r="I421" s="1" t="s">
        <v>20</v>
      </c>
      <c r="J421" s="19">
        <v>42</v>
      </c>
      <c r="K421" s="1">
        <v>130</v>
      </c>
      <c r="L421" s="1" t="s">
        <v>42</v>
      </c>
      <c r="M421" s="15" t="s">
        <v>88</v>
      </c>
      <c r="N421" s="1">
        <v>40</v>
      </c>
      <c r="O421" s="1">
        <v>40</v>
      </c>
      <c r="P421" s="1">
        <v>110</v>
      </c>
      <c r="Q421" s="1">
        <v>46</v>
      </c>
      <c r="R421" s="1">
        <f>SUM(Table1[[#This Row],[Cogs]],Table1[[#This Row],[Marketing]],Table1[[#This Row],[Other Expenses]])</f>
        <v>109</v>
      </c>
      <c r="S421" s="3">
        <f>Table1[[#This Row],[Sales]]-Table1[[#This Row],[Target Sales]]</f>
        <v>20</v>
      </c>
      <c r="T421" s="3">
        <f>Table1[[#This Row],[Profit]]-Table1[[#This Row],[Target Profit]]</f>
        <v>2</v>
      </c>
      <c r="U421" s="3">
        <f>Table1[[#This Row],[Cogs]]-Table1[[#This Row],[Target COGS]]</f>
        <v>8</v>
      </c>
      <c r="V421" s="8">
        <f>YEAR(Table1[[#This Row],[Date]])</f>
        <v>2013</v>
      </c>
      <c r="W421" s="8">
        <f>DAY(Table1[[#This Row],[Date]])</f>
        <v>1</v>
      </c>
      <c r="X421" s="8">
        <f>MONTH(Table1[[#This Row],[Date]])</f>
        <v>12</v>
      </c>
      <c r="Y421" s="9">
        <f>(Table1[[#This Row],[Profit]]/Table1[[#This Row],[Sales]])</f>
        <v>0.32307692307692309</v>
      </c>
    </row>
    <row r="422" spans="1:25" ht="14.25" customHeight="1" x14ac:dyDescent="0.3">
      <c r="A422" s="1">
        <v>425</v>
      </c>
      <c r="B422" s="1">
        <v>49</v>
      </c>
      <c r="C422" s="2">
        <v>41609</v>
      </c>
      <c r="D422" s="1" t="s">
        <v>32</v>
      </c>
      <c r="E422" s="1" t="s">
        <v>29</v>
      </c>
      <c r="F422" s="1">
        <v>13</v>
      </c>
      <c r="G422" s="1" t="s">
        <v>18</v>
      </c>
      <c r="H422" s="1" t="s">
        <v>19</v>
      </c>
      <c r="I422" s="1" t="s">
        <v>20</v>
      </c>
      <c r="J422" s="19">
        <v>68</v>
      </c>
      <c r="K422" s="1">
        <v>128</v>
      </c>
      <c r="L422" s="1" t="s">
        <v>53</v>
      </c>
      <c r="M422" s="15" t="s">
        <v>88</v>
      </c>
      <c r="N422" s="1">
        <v>40</v>
      </c>
      <c r="O422" s="1">
        <v>50</v>
      </c>
      <c r="P422" s="1">
        <v>110</v>
      </c>
      <c r="Q422" s="1">
        <v>25</v>
      </c>
      <c r="R422" s="1">
        <f>SUM(Table1[[#This Row],[Cogs]],Table1[[#This Row],[Marketing]],Table1[[#This Row],[Other Expenses]])</f>
        <v>87</v>
      </c>
      <c r="S422" s="3">
        <f>Table1[[#This Row],[Sales]]-Table1[[#This Row],[Target Sales]]</f>
        <v>18</v>
      </c>
      <c r="T422" s="3">
        <f>Table1[[#This Row],[Profit]]-Table1[[#This Row],[Target Profit]]</f>
        <v>18</v>
      </c>
      <c r="U422" s="3">
        <f>Table1[[#This Row],[Cogs]]-Table1[[#This Row],[Target COGS]]</f>
        <v>9</v>
      </c>
      <c r="V422" s="8">
        <f>YEAR(Table1[[#This Row],[Date]])</f>
        <v>2013</v>
      </c>
      <c r="W422" s="8">
        <f>DAY(Table1[[#This Row],[Date]])</f>
        <v>1</v>
      </c>
      <c r="X422" s="8">
        <f>MONTH(Table1[[#This Row],[Date]])</f>
        <v>12</v>
      </c>
      <c r="Y422" s="9">
        <f>(Table1[[#This Row],[Profit]]/Table1[[#This Row],[Sales]])</f>
        <v>0.53125</v>
      </c>
    </row>
    <row r="423" spans="1:25" ht="14.25" customHeight="1" x14ac:dyDescent="0.3">
      <c r="A423" s="1">
        <v>959</v>
      </c>
      <c r="B423" s="1">
        <v>50</v>
      </c>
      <c r="C423" s="2">
        <v>41609</v>
      </c>
      <c r="D423" s="1" t="s">
        <v>32</v>
      </c>
      <c r="E423" s="1" t="s">
        <v>25</v>
      </c>
      <c r="F423" s="1">
        <v>14</v>
      </c>
      <c r="G423" s="1" t="s">
        <v>18</v>
      </c>
      <c r="H423" s="1" t="s">
        <v>26</v>
      </c>
      <c r="I423" s="1" t="s">
        <v>27</v>
      </c>
      <c r="J423" s="19">
        <v>70</v>
      </c>
      <c r="K423" s="1">
        <v>131</v>
      </c>
      <c r="L423" s="1" t="s">
        <v>37</v>
      </c>
      <c r="M423" s="15" t="s">
        <v>88</v>
      </c>
      <c r="N423" s="1">
        <v>50</v>
      </c>
      <c r="O423" s="1">
        <v>50</v>
      </c>
      <c r="P423" s="1">
        <v>120</v>
      </c>
      <c r="Q423" s="1">
        <v>26</v>
      </c>
      <c r="R423" s="1">
        <f>SUM(Table1[[#This Row],[Cogs]],Table1[[#This Row],[Marketing]],Table1[[#This Row],[Other Expenses]])</f>
        <v>90</v>
      </c>
      <c r="S423" s="3">
        <f>Table1[[#This Row],[Sales]]-Table1[[#This Row],[Target Sales]]</f>
        <v>11</v>
      </c>
      <c r="T423" s="3">
        <f>Table1[[#This Row],[Profit]]-Table1[[#This Row],[Target Profit]]</f>
        <v>20</v>
      </c>
      <c r="U423" s="3">
        <f>Table1[[#This Row],[Cogs]]-Table1[[#This Row],[Target COGS]]</f>
        <v>0</v>
      </c>
      <c r="V423" s="8">
        <f>YEAR(Table1[[#This Row],[Date]])</f>
        <v>2013</v>
      </c>
      <c r="W423" s="8">
        <f>DAY(Table1[[#This Row],[Date]])</f>
        <v>1</v>
      </c>
      <c r="X423" s="8">
        <f>MONTH(Table1[[#This Row],[Date]])</f>
        <v>12</v>
      </c>
      <c r="Y423" s="9">
        <f>(Table1[[#This Row],[Profit]]/Table1[[#This Row],[Sales]])</f>
        <v>0.53435114503816794</v>
      </c>
    </row>
    <row r="424" spans="1:25" ht="14.25" customHeight="1" x14ac:dyDescent="0.3">
      <c r="A424" s="1">
        <v>937</v>
      </c>
      <c r="B424" s="1">
        <v>21</v>
      </c>
      <c r="C424" s="2">
        <v>41183</v>
      </c>
      <c r="D424" s="1" t="s">
        <v>16</v>
      </c>
      <c r="E424" s="1" t="s">
        <v>17</v>
      </c>
      <c r="F424" s="1">
        <v>5</v>
      </c>
      <c r="G424" s="1" t="s">
        <v>18</v>
      </c>
      <c r="H424" s="1" t="s">
        <v>19</v>
      </c>
      <c r="I424" s="1" t="s">
        <v>50</v>
      </c>
      <c r="J424" s="19">
        <v>16</v>
      </c>
      <c r="K424" s="1">
        <v>53</v>
      </c>
      <c r="L424" s="1" t="s">
        <v>58</v>
      </c>
      <c r="M424" s="15" t="s">
        <v>88</v>
      </c>
      <c r="N424" s="1">
        <v>0</v>
      </c>
      <c r="O424" s="1">
        <v>30</v>
      </c>
      <c r="P424" s="1">
        <v>30</v>
      </c>
      <c r="Q424" s="1">
        <v>16</v>
      </c>
      <c r="R424" s="1">
        <f>SUM(Table1[[#This Row],[Cogs]],Table1[[#This Row],[Marketing]],Table1[[#This Row],[Other Expenses]])</f>
        <v>42</v>
      </c>
      <c r="S424" s="3">
        <f>Table1[[#This Row],[Sales]]-Table1[[#This Row],[Target Sales]]</f>
        <v>23</v>
      </c>
      <c r="T424" s="3">
        <f>Table1[[#This Row],[Profit]]-Table1[[#This Row],[Target Profit]]</f>
        <v>-14</v>
      </c>
      <c r="U424" s="3">
        <f>Table1[[#This Row],[Cogs]]-Table1[[#This Row],[Target COGS]]</f>
        <v>21</v>
      </c>
      <c r="V424" s="8">
        <f>YEAR(Table1[[#This Row],[Date]])</f>
        <v>2012</v>
      </c>
      <c r="W424" s="8">
        <f>DAY(Table1[[#This Row],[Date]])</f>
        <v>1</v>
      </c>
      <c r="X424" s="8">
        <f>MONTH(Table1[[#This Row],[Date]])</f>
        <v>10</v>
      </c>
      <c r="Y424" s="9">
        <f>(Table1[[#This Row],[Profit]]/Table1[[#This Row],[Sales]])</f>
        <v>0.30188679245283018</v>
      </c>
    </row>
    <row r="425" spans="1:25" ht="14.25" customHeight="1" x14ac:dyDescent="0.3">
      <c r="A425" s="1">
        <v>513</v>
      </c>
      <c r="B425" s="1">
        <v>27</v>
      </c>
      <c r="C425" s="2">
        <v>41183</v>
      </c>
      <c r="D425" s="1" t="s">
        <v>16</v>
      </c>
      <c r="E425" s="1" t="s">
        <v>17</v>
      </c>
      <c r="F425" s="1">
        <v>7</v>
      </c>
      <c r="G425" s="1" t="s">
        <v>18</v>
      </c>
      <c r="H425" s="1" t="s">
        <v>19</v>
      </c>
      <c r="I425" s="1" t="s">
        <v>20</v>
      </c>
      <c r="J425" s="19">
        <v>20</v>
      </c>
      <c r="K425" s="1">
        <v>66</v>
      </c>
      <c r="L425" s="1" t="s">
        <v>58</v>
      </c>
      <c r="M425" s="15" t="s">
        <v>88</v>
      </c>
      <c r="N425" s="1">
        <v>10</v>
      </c>
      <c r="O425" s="1">
        <v>30</v>
      </c>
      <c r="P425" s="1">
        <v>40</v>
      </c>
      <c r="Q425" s="1">
        <v>19</v>
      </c>
      <c r="R425" s="1">
        <f>SUM(Table1[[#This Row],[Cogs]],Table1[[#This Row],[Marketing]],Table1[[#This Row],[Other Expenses]])</f>
        <v>53</v>
      </c>
      <c r="S425" s="3">
        <f>Table1[[#This Row],[Sales]]-Table1[[#This Row],[Target Sales]]</f>
        <v>26</v>
      </c>
      <c r="T425" s="3">
        <f>Table1[[#This Row],[Profit]]-Table1[[#This Row],[Target Profit]]</f>
        <v>-10</v>
      </c>
      <c r="U425" s="3">
        <f>Table1[[#This Row],[Cogs]]-Table1[[#This Row],[Target COGS]]</f>
        <v>17</v>
      </c>
      <c r="V425" s="8">
        <f>YEAR(Table1[[#This Row],[Date]])</f>
        <v>2012</v>
      </c>
      <c r="W425" s="8">
        <f>DAY(Table1[[#This Row],[Date]])</f>
        <v>1</v>
      </c>
      <c r="X425" s="8">
        <f>MONTH(Table1[[#This Row],[Date]])</f>
        <v>10</v>
      </c>
      <c r="Y425" s="9">
        <f>(Table1[[#This Row],[Profit]]/Table1[[#This Row],[Sales]])</f>
        <v>0.30303030303030304</v>
      </c>
    </row>
    <row r="426" spans="1:25" ht="14.25" customHeight="1" x14ac:dyDescent="0.3">
      <c r="A426" s="1">
        <v>850</v>
      </c>
      <c r="B426" s="1">
        <v>56</v>
      </c>
      <c r="C426" s="2">
        <v>41183</v>
      </c>
      <c r="D426" s="1" t="s">
        <v>16</v>
      </c>
      <c r="E426" s="1" t="s">
        <v>25</v>
      </c>
      <c r="F426" s="1">
        <v>21</v>
      </c>
      <c r="G426" s="1" t="s">
        <v>18</v>
      </c>
      <c r="H426" s="1" t="s">
        <v>19</v>
      </c>
      <c r="I426" s="1" t="s">
        <v>20</v>
      </c>
      <c r="J426" s="19">
        <v>16</v>
      </c>
      <c r="K426" s="1">
        <v>126</v>
      </c>
      <c r="L426" s="1" t="s">
        <v>28</v>
      </c>
      <c r="M426" s="15" t="s">
        <v>88</v>
      </c>
      <c r="N426" s="1">
        <v>30</v>
      </c>
      <c r="O426" s="1">
        <v>20</v>
      </c>
      <c r="P426" s="1">
        <v>60</v>
      </c>
      <c r="Q426" s="1">
        <v>54</v>
      </c>
      <c r="R426" s="1">
        <f>SUM(Table1[[#This Row],[Cogs]],Table1[[#This Row],[Marketing]],Table1[[#This Row],[Other Expenses]])</f>
        <v>131</v>
      </c>
      <c r="S426" s="3">
        <f>Table1[[#This Row],[Sales]]-Table1[[#This Row],[Target Sales]]</f>
        <v>66</v>
      </c>
      <c r="T426" s="3">
        <f>Table1[[#This Row],[Profit]]-Table1[[#This Row],[Target Profit]]</f>
        <v>-4</v>
      </c>
      <c r="U426" s="3">
        <f>Table1[[#This Row],[Cogs]]-Table1[[#This Row],[Target COGS]]</f>
        <v>26</v>
      </c>
      <c r="V426" s="8">
        <f>YEAR(Table1[[#This Row],[Date]])</f>
        <v>2012</v>
      </c>
      <c r="W426" s="8">
        <f>DAY(Table1[[#This Row],[Date]])</f>
        <v>1</v>
      </c>
      <c r="X426" s="8">
        <f>MONTH(Table1[[#This Row],[Date]])</f>
        <v>10</v>
      </c>
      <c r="Y426" s="9">
        <f>(Table1[[#This Row],[Profit]]/Table1[[#This Row],[Sales]])</f>
        <v>0.12698412698412698</v>
      </c>
    </row>
    <row r="427" spans="1:25" ht="14.25" customHeight="1" x14ac:dyDescent="0.3">
      <c r="A427" s="1">
        <v>781</v>
      </c>
      <c r="B427" s="1">
        <v>54</v>
      </c>
      <c r="C427" s="2">
        <v>41183</v>
      </c>
      <c r="D427" s="1" t="s">
        <v>16</v>
      </c>
      <c r="E427" s="1" t="s">
        <v>25</v>
      </c>
      <c r="F427" s="1">
        <v>20</v>
      </c>
      <c r="G427" s="1" t="s">
        <v>18</v>
      </c>
      <c r="H427" s="1" t="s">
        <v>19</v>
      </c>
      <c r="I427" s="1" t="s">
        <v>20</v>
      </c>
      <c r="J427" s="19">
        <v>13</v>
      </c>
      <c r="K427" s="1">
        <v>120</v>
      </c>
      <c r="L427" s="1" t="s">
        <v>55</v>
      </c>
      <c r="M427" s="15" t="s">
        <v>88</v>
      </c>
      <c r="N427" s="1">
        <v>30</v>
      </c>
      <c r="O427" s="1">
        <v>20</v>
      </c>
      <c r="P427" s="1">
        <v>60</v>
      </c>
      <c r="Q427" s="1">
        <v>53</v>
      </c>
      <c r="R427" s="1">
        <f>SUM(Table1[[#This Row],[Cogs]],Table1[[#This Row],[Marketing]],Table1[[#This Row],[Other Expenses]])</f>
        <v>127</v>
      </c>
      <c r="S427" s="3">
        <f>Table1[[#This Row],[Sales]]-Table1[[#This Row],[Target Sales]]</f>
        <v>60</v>
      </c>
      <c r="T427" s="3">
        <f>Table1[[#This Row],[Profit]]-Table1[[#This Row],[Target Profit]]</f>
        <v>-7</v>
      </c>
      <c r="U427" s="3">
        <f>Table1[[#This Row],[Cogs]]-Table1[[#This Row],[Target COGS]]</f>
        <v>24</v>
      </c>
      <c r="V427" s="8">
        <f>YEAR(Table1[[#This Row],[Date]])</f>
        <v>2012</v>
      </c>
      <c r="W427" s="8">
        <f>DAY(Table1[[#This Row],[Date]])</f>
        <v>1</v>
      </c>
      <c r="X427" s="8">
        <f>MONTH(Table1[[#This Row],[Date]])</f>
        <v>10</v>
      </c>
      <c r="Y427" s="9">
        <f>(Table1[[#This Row],[Profit]]/Table1[[#This Row],[Sales]])</f>
        <v>0.10833333333333334</v>
      </c>
    </row>
    <row r="428" spans="1:25" ht="14.25" customHeight="1" x14ac:dyDescent="0.3">
      <c r="A428" s="1">
        <v>413</v>
      </c>
      <c r="B428" s="1">
        <v>21</v>
      </c>
      <c r="C428" s="2">
        <v>41183</v>
      </c>
      <c r="D428" s="1" t="s">
        <v>16</v>
      </c>
      <c r="E428" s="1" t="s">
        <v>25</v>
      </c>
      <c r="F428" s="1">
        <v>5</v>
      </c>
      <c r="G428" s="1" t="s">
        <v>18</v>
      </c>
      <c r="H428" s="1" t="s">
        <v>26</v>
      </c>
      <c r="I428" s="1" t="s">
        <v>30</v>
      </c>
      <c r="J428" s="19">
        <v>15</v>
      </c>
      <c r="K428" s="1">
        <v>53</v>
      </c>
      <c r="L428" s="1" t="s">
        <v>55</v>
      </c>
      <c r="M428" s="15" t="s">
        <v>88</v>
      </c>
      <c r="N428" s="1">
        <v>20</v>
      </c>
      <c r="O428" s="1">
        <v>30</v>
      </c>
      <c r="P428" s="1">
        <v>50</v>
      </c>
      <c r="Q428" s="1">
        <v>17</v>
      </c>
      <c r="R428" s="1">
        <f>SUM(Table1[[#This Row],[Cogs]],Table1[[#This Row],[Marketing]],Table1[[#This Row],[Other Expenses]])</f>
        <v>43</v>
      </c>
      <c r="S428" s="3">
        <f>Table1[[#This Row],[Sales]]-Table1[[#This Row],[Target Sales]]</f>
        <v>3</v>
      </c>
      <c r="T428" s="3">
        <f>Table1[[#This Row],[Profit]]-Table1[[#This Row],[Target Profit]]</f>
        <v>-15</v>
      </c>
      <c r="U428" s="3">
        <f>Table1[[#This Row],[Cogs]]-Table1[[#This Row],[Target COGS]]</f>
        <v>1</v>
      </c>
      <c r="V428" s="8">
        <f>YEAR(Table1[[#This Row],[Date]])</f>
        <v>2012</v>
      </c>
      <c r="W428" s="8">
        <f>DAY(Table1[[#This Row],[Date]])</f>
        <v>1</v>
      </c>
      <c r="X428" s="8">
        <f>MONTH(Table1[[#This Row],[Date]])</f>
        <v>10</v>
      </c>
      <c r="Y428" s="9">
        <f>(Table1[[#This Row],[Profit]]/Table1[[#This Row],[Sales]])</f>
        <v>0.28301886792452829</v>
      </c>
    </row>
    <row r="429" spans="1:25" ht="14.25" customHeight="1" x14ac:dyDescent="0.3">
      <c r="A429" s="1">
        <v>505</v>
      </c>
      <c r="B429" s="1">
        <v>39</v>
      </c>
      <c r="C429" s="2">
        <v>41183</v>
      </c>
      <c r="D429" s="1" t="s">
        <v>32</v>
      </c>
      <c r="E429" s="1" t="s">
        <v>23</v>
      </c>
      <c r="F429" s="1">
        <v>12</v>
      </c>
      <c r="G429" s="1" t="s">
        <v>33</v>
      </c>
      <c r="H429" s="1" t="s">
        <v>34</v>
      </c>
      <c r="I429" s="1" t="s">
        <v>35</v>
      </c>
      <c r="J429" s="19">
        <v>14</v>
      </c>
      <c r="K429" s="1">
        <v>92</v>
      </c>
      <c r="L429" s="1" t="s">
        <v>57</v>
      </c>
      <c r="M429" s="15" t="s">
        <v>88</v>
      </c>
      <c r="N429" s="1">
        <v>20</v>
      </c>
      <c r="O429" s="1">
        <v>20</v>
      </c>
      <c r="P429" s="1">
        <v>50</v>
      </c>
      <c r="Q429" s="1">
        <v>39</v>
      </c>
      <c r="R429" s="1">
        <f>SUM(Table1[[#This Row],[Cogs]],Table1[[#This Row],[Marketing]],Table1[[#This Row],[Other Expenses]])</f>
        <v>90</v>
      </c>
      <c r="S429" s="3">
        <f>Table1[[#This Row],[Sales]]-Table1[[#This Row],[Target Sales]]</f>
        <v>42</v>
      </c>
      <c r="T429" s="3">
        <f>Table1[[#This Row],[Profit]]-Table1[[#This Row],[Target Profit]]</f>
        <v>-6</v>
      </c>
      <c r="U429" s="3">
        <f>Table1[[#This Row],[Cogs]]-Table1[[#This Row],[Target COGS]]</f>
        <v>19</v>
      </c>
      <c r="V429" s="8">
        <f>YEAR(Table1[[#This Row],[Date]])</f>
        <v>2012</v>
      </c>
      <c r="W429" s="8">
        <f>DAY(Table1[[#This Row],[Date]])</f>
        <v>1</v>
      </c>
      <c r="X429" s="8">
        <f>MONTH(Table1[[#This Row],[Date]])</f>
        <v>10</v>
      </c>
      <c r="Y429" s="9">
        <f>(Table1[[#This Row],[Profit]]/Table1[[#This Row],[Sales]])</f>
        <v>0.15217391304347827</v>
      </c>
    </row>
    <row r="430" spans="1:25" ht="14.25" customHeight="1" x14ac:dyDescent="0.3">
      <c r="A430" s="1">
        <v>702</v>
      </c>
      <c r="B430" s="1">
        <v>23</v>
      </c>
      <c r="C430" s="2">
        <v>41183</v>
      </c>
      <c r="D430" s="1" t="s">
        <v>32</v>
      </c>
      <c r="E430" s="1" t="s">
        <v>29</v>
      </c>
      <c r="F430" s="1">
        <v>6</v>
      </c>
      <c r="G430" s="1" t="s">
        <v>33</v>
      </c>
      <c r="H430" s="1" t="s">
        <v>34</v>
      </c>
      <c r="I430" s="1" t="s">
        <v>35</v>
      </c>
      <c r="J430" s="19">
        <v>17</v>
      </c>
      <c r="K430" s="1">
        <v>58</v>
      </c>
      <c r="L430" s="1" t="s">
        <v>41</v>
      </c>
      <c r="M430" s="15" t="s">
        <v>88</v>
      </c>
      <c r="N430" s="1">
        <v>10</v>
      </c>
      <c r="O430" s="1">
        <v>30</v>
      </c>
      <c r="P430" s="1">
        <v>40</v>
      </c>
      <c r="Q430" s="1">
        <v>18</v>
      </c>
      <c r="R430" s="1">
        <f>SUM(Table1[[#This Row],[Cogs]],Table1[[#This Row],[Marketing]],Table1[[#This Row],[Other Expenses]])</f>
        <v>47</v>
      </c>
      <c r="S430" s="3">
        <f>Table1[[#This Row],[Sales]]-Table1[[#This Row],[Target Sales]]</f>
        <v>18</v>
      </c>
      <c r="T430" s="3">
        <f>Table1[[#This Row],[Profit]]-Table1[[#This Row],[Target Profit]]</f>
        <v>-13</v>
      </c>
      <c r="U430" s="3">
        <f>Table1[[#This Row],[Cogs]]-Table1[[#This Row],[Target COGS]]</f>
        <v>13</v>
      </c>
      <c r="V430" s="8">
        <f>YEAR(Table1[[#This Row],[Date]])</f>
        <v>2012</v>
      </c>
      <c r="W430" s="8">
        <f>DAY(Table1[[#This Row],[Date]])</f>
        <v>1</v>
      </c>
      <c r="X430" s="8">
        <f>MONTH(Table1[[#This Row],[Date]])</f>
        <v>10</v>
      </c>
      <c r="Y430" s="9">
        <f>(Table1[[#This Row],[Profit]]/Table1[[#This Row],[Sales]])</f>
        <v>0.29310344827586204</v>
      </c>
    </row>
    <row r="431" spans="1:25" ht="14.25" customHeight="1" x14ac:dyDescent="0.3">
      <c r="A431" s="1">
        <v>563</v>
      </c>
      <c r="B431" s="1">
        <v>21</v>
      </c>
      <c r="C431" s="2">
        <v>41183</v>
      </c>
      <c r="D431" s="1" t="s">
        <v>32</v>
      </c>
      <c r="E431" s="1" t="s">
        <v>17</v>
      </c>
      <c r="F431" s="1">
        <v>5</v>
      </c>
      <c r="G431" s="1" t="s">
        <v>33</v>
      </c>
      <c r="H431" s="1" t="s">
        <v>38</v>
      </c>
      <c r="I431" s="1" t="s">
        <v>43</v>
      </c>
      <c r="J431" s="19">
        <v>15</v>
      </c>
      <c r="K431" s="1">
        <v>52</v>
      </c>
      <c r="L431" s="1" t="s">
        <v>36</v>
      </c>
      <c r="M431" s="15" t="s">
        <v>88</v>
      </c>
      <c r="N431" s="1">
        <v>10</v>
      </c>
      <c r="O431" s="1">
        <v>30</v>
      </c>
      <c r="P431" s="1">
        <v>40</v>
      </c>
      <c r="Q431" s="1">
        <v>16</v>
      </c>
      <c r="R431" s="1">
        <f>SUM(Table1[[#This Row],[Cogs]],Table1[[#This Row],[Marketing]],Table1[[#This Row],[Other Expenses]])</f>
        <v>42</v>
      </c>
      <c r="S431" s="3">
        <f>Table1[[#This Row],[Sales]]-Table1[[#This Row],[Target Sales]]</f>
        <v>12</v>
      </c>
      <c r="T431" s="3">
        <f>Table1[[#This Row],[Profit]]-Table1[[#This Row],[Target Profit]]</f>
        <v>-15</v>
      </c>
      <c r="U431" s="3">
        <f>Table1[[#This Row],[Cogs]]-Table1[[#This Row],[Target COGS]]</f>
        <v>11</v>
      </c>
      <c r="V431" s="8">
        <f>YEAR(Table1[[#This Row],[Date]])</f>
        <v>2012</v>
      </c>
      <c r="W431" s="8">
        <f>DAY(Table1[[#This Row],[Date]])</f>
        <v>1</v>
      </c>
      <c r="X431" s="8">
        <f>MONTH(Table1[[#This Row],[Date]])</f>
        <v>10</v>
      </c>
      <c r="Y431" s="9">
        <f>(Table1[[#This Row],[Profit]]/Table1[[#This Row],[Sales]])</f>
        <v>0.28846153846153844</v>
      </c>
    </row>
    <row r="432" spans="1:25" ht="14.25" customHeight="1" x14ac:dyDescent="0.3">
      <c r="A432" s="1">
        <v>603</v>
      </c>
      <c r="B432" s="1">
        <v>25</v>
      </c>
      <c r="C432" s="2">
        <v>41183</v>
      </c>
      <c r="D432" s="1" t="s">
        <v>32</v>
      </c>
      <c r="E432" s="1" t="s">
        <v>25</v>
      </c>
      <c r="F432" s="1">
        <v>9</v>
      </c>
      <c r="G432" s="1" t="s">
        <v>33</v>
      </c>
      <c r="H432" s="1" t="s">
        <v>34</v>
      </c>
      <c r="I432" s="1" t="s">
        <v>59</v>
      </c>
      <c r="J432" s="19">
        <v>-12</v>
      </c>
      <c r="K432" s="1">
        <v>56</v>
      </c>
      <c r="L432" s="1" t="s">
        <v>44</v>
      </c>
      <c r="M432" s="15" t="s">
        <v>88</v>
      </c>
      <c r="N432" s="1">
        <v>10</v>
      </c>
      <c r="O432" s="1">
        <v>10</v>
      </c>
      <c r="P432" s="1">
        <v>40</v>
      </c>
      <c r="Q432" s="1">
        <v>43</v>
      </c>
      <c r="R432" s="1">
        <f>SUM(Table1[[#This Row],[Cogs]],Table1[[#This Row],[Marketing]],Table1[[#This Row],[Other Expenses]])</f>
        <v>77</v>
      </c>
      <c r="S432" s="3">
        <f>Table1[[#This Row],[Sales]]-Table1[[#This Row],[Target Sales]]</f>
        <v>16</v>
      </c>
      <c r="T432" s="3">
        <f>Table1[[#This Row],[Profit]]-Table1[[#This Row],[Target Profit]]</f>
        <v>-22</v>
      </c>
      <c r="U432" s="3">
        <f>Table1[[#This Row],[Cogs]]-Table1[[#This Row],[Target COGS]]</f>
        <v>15</v>
      </c>
      <c r="V432" s="8">
        <f>YEAR(Table1[[#This Row],[Date]])</f>
        <v>2012</v>
      </c>
      <c r="W432" s="8">
        <f>DAY(Table1[[#This Row],[Date]])</f>
        <v>1</v>
      </c>
      <c r="X432" s="8">
        <f>MONTH(Table1[[#This Row],[Date]])</f>
        <v>10</v>
      </c>
      <c r="Y432" s="9">
        <f>(Table1[[#This Row],[Profit]]/Table1[[#This Row],[Sales]])</f>
        <v>-0.21428571428571427</v>
      </c>
    </row>
    <row r="433" spans="1:25" ht="14.25" customHeight="1" x14ac:dyDescent="0.3">
      <c r="A433" s="1">
        <v>405</v>
      </c>
      <c r="B433" s="1">
        <v>21</v>
      </c>
      <c r="C433" s="2">
        <v>41183</v>
      </c>
      <c r="D433" s="1" t="s">
        <v>32</v>
      </c>
      <c r="E433" s="1" t="s">
        <v>23</v>
      </c>
      <c r="F433" s="1">
        <v>5</v>
      </c>
      <c r="G433" s="1" t="s">
        <v>33</v>
      </c>
      <c r="H433" s="1" t="s">
        <v>34</v>
      </c>
      <c r="I433" s="1" t="s">
        <v>46</v>
      </c>
      <c r="J433" s="19">
        <v>15</v>
      </c>
      <c r="K433" s="1">
        <v>53</v>
      </c>
      <c r="L433" s="1" t="s">
        <v>40</v>
      </c>
      <c r="M433" s="15" t="s">
        <v>88</v>
      </c>
      <c r="N433" s="1">
        <v>0</v>
      </c>
      <c r="O433" s="1">
        <v>30</v>
      </c>
      <c r="P433" s="1">
        <v>30</v>
      </c>
      <c r="Q433" s="1">
        <v>17</v>
      </c>
      <c r="R433" s="1">
        <f>SUM(Table1[[#This Row],[Cogs]],Table1[[#This Row],[Marketing]],Table1[[#This Row],[Other Expenses]])</f>
        <v>43</v>
      </c>
      <c r="S433" s="3">
        <f>Table1[[#This Row],[Sales]]-Table1[[#This Row],[Target Sales]]</f>
        <v>23</v>
      </c>
      <c r="T433" s="3">
        <f>Table1[[#This Row],[Profit]]-Table1[[#This Row],[Target Profit]]</f>
        <v>-15</v>
      </c>
      <c r="U433" s="3">
        <f>Table1[[#This Row],[Cogs]]-Table1[[#This Row],[Target COGS]]</f>
        <v>21</v>
      </c>
      <c r="V433" s="8">
        <f>YEAR(Table1[[#This Row],[Date]])</f>
        <v>2012</v>
      </c>
      <c r="W433" s="8">
        <f>DAY(Table1[[#This Row],[Date]])</f>
        <v>1</v>
      </c>
      <c r="X433" s="8">
        <f>MONTH(Table1[[#This Row],[Date]])</f>
        <v>10</v>
      </c>
      <c r="Y433" s="9">
        <f>(Table1[[#This Row],[Profit]]/Table1[[#This Row],[Sales]])</f>
        <v>0.28301886792452829</v>
      </c>
    </row>
    <row r="434" spans="1:25" ht="14.25" customHeight="1" x14ac:dyDescent="0.3">
      <c r="A434" s="1">
        <v>702</v>
      </c>
      <c r="B434" s="1">
        <v>0</v>
      </c>
      <c r="C434" s="2">
        <v>41183</v>
      </c>
      <c r="D434" s="1" t="s">
        <v>32</v>
      </c>
      <c r="E434" s="1" t="s">
        <v>29</v>
      </c>
      <c r="F434" s="1">
        <v>0</v>
      </c>
      <c r="G434" s="1" t="s">
        <v>33</v>
      </c>
      <c r="H434" s="1" t="s">
        <v>34</v>
      </c>
      <c r="I434" s="1" t="s">
        <v>47</v>
      </c>
      <c r="J434" s="19">
        <v>32</v>
      </c>
      <c r="K434" s="1">
        <v>43</v>
      </c>
      <c r="L434" s="1" t="s">
        <v>41</v>
      </c>
      <c r="M434" s="15" t="s">
        <v>88</v>
      </c>
      <c r="N434" s="1">
        <v>0</v>
      </c>
      <c r="O434" s="1">
        <v>30</v>
      </c>
      <c r="P434" s="1">
        <v>30</v>
      </c>
      <c r="Q434" s="1">
        <v>11</v>
      </c>
      <c r="R434" s="1">
        <f>SUM(Table1[[#This Row],[Cogs]],Table1[[#This Row],[Marketing]],Table1[[#This Row],[Other Expenses]])</f>
        <v>11</v>
      </c>
      <c r="S434" s="3">
        <f>Table1[[#This Row],[Sales]]-Table1[[#This Row],[Target Sales]]</f>
        <v>13</v>
      </c>
      <c r="T434" s="3">
        <f>Table1[[#This Row],[Profit]]-Table1[[#This Row],[Target Profit]]</f>
        <v>2</v>
      </c>
      <c r="U434" s="3">
        <f>Table1[[#This Row],[Cogs]]-Table1[[#This Row],[Target COGS]]</f>
        <v>0</v>
      </c>
      <c r="V434" s="8">
        <f>YEAR(Table1[[#This Row],[Date]])</f>
        <v>2012</v>
      </c>
      <c r="W434" s="8">
        <f>DAY(Table1[[#This Row],[Date]])</f>
        <v>1</v>
      </c>
      <c r="X434" s="8">
        <f>MONTH(Table1[[#This Row],[Date]])</f>
        <v>10</v>
      </c>
      <c r="Y434" s="9">
        <f>(Table1[[#This Row],[Profit]]/Table1[[#This Row],[Sales]])</f>
        <v>0.7441860465116279</v>
      </c>
    </row>
    <row r="435" spans="1:25" ht="14.25" customHeight="1" x14ac:dyDescent="0.3">
      <c r="A435" s="1">
        <v>603</v>
      </c>
      <c r="B435" s="1">
        <v>34</v>
      </c>
      <c r="C435" s="2">
        <v>41183</v>
      </c>
      <c r="D435" s="1" t="s">
        <v>32</v>
      </c>
      <c r="E435" s="1" t="s">
        <v>25</v>
      </c>
      <c r="F435" s="1">
        <v>12</v>
      </c>
      <c r="G435" s="1" t="s">
        <v>18</v>
      </c>
      <c r="H435" s="1" t="s">
        <v>19</v>
      </c>
      <c r="I435" s="1" t="s">
        <v>20</v>
      </c>
      <c r="J435" s="19">
        <v>-3</v>
      </c>
      <c r="K435" s="1">
        <v>77</v>
      </c>
      <c r="L435" s="1" t="s">
        <v>44</v>
      </c>
      <c r="M435" s="15" t="s">
        <v>88</v>
      </c>
      <c r="N435" s="1">
        <v>10</v>
      </c>
      <c r="O435" s="1">
        <v>20</v>
      </c>
      <c r="P435" s="1">
        <v>40</v>
      </c>
      <c r="Q435" s="1">
        <v>46</v>
      </c>
      <c r="R435" s="1">
        <f>SUM(Table1[[#This Row],[Cogs]],Table1[[#This Row],[Marketing]],Table1[[#This Row],[Other Expenses]])</f>
        <v>92</v>
      </c>
      <c r="S435" s="3">
        <f>Table1[[#This Row],[Sales]]-Table1[[#This Row],[Target Sales]]</f>
        <v>37</v>
      </c>
      <c r="T435" s="3">
        <f>Table1[[#This Row],[Profit]]-Table1[[#This Row],[Target Profit]]</f>
        <v>-23</v>
      </c>
      <c r="U435" s="3">
        <f>Table1[[#This Row],[Cogs]]-Table1[[#This Row],[Target COGS]]</f>
        <v>24</v>
      </c>
      <c r="V435" s="8">
        <f>YEAR(Table1[[#This Row],[Date]])</f>
        <v>2012</v>
      </c>
      <c r="W435" s="8">
        <f>DAY(Table1[[#This Row],[Date]])</f>
        <v>1</v>
      </c>
      <c r="X435" s="8">
        <f>MONTH(Table1[[#This Row],[Date]])</f>
        <v>10</v>
      </c>
      <c r="Y435" s="9">
        <f>(Table1[[#This Row],[Profit]]/Table1[[#This Row],[Sales]])</f>
        <v>-3.896103896103896E-2</v>
      </c>
    </row>
    <row r="436" spans="1:25" ht="14.25" customHeight="1" x14ac:dyDescent="0.3">
      <c r="A436" s="1">
        <v>505</v>
      </c>
      <c r="B436" s="1">
        <v>21</v>
      </c>
      <c r="C436" s="2">
        <v>41183</v>
      </c>
      <c r="D436" s="1" t="s">
        <v>32</v>
      </c>
      <c r="E436" s="1" t="s">
        <v>23</v>
      </c>
      <c r="F436" s="1">
        <v>5</v>
      </c>
      <c r="G436" s="1" t="s">
        <v>18</v>
      </c>
      <c r="H436" s="1" t="s">
        <v>19</v>
      </c>
      <c r="I436" s="1" t="s">
        <v>50</v>
      </c>
      <c r="J436" s="19">
        <v>14</v>
      </c>
      <c r="K436" s="1">
        <v>52</v>
      </c>
      <c r="L436" s="1" t="s">
        <v>57</v>
      </c>
      <c r="M436" s="15" t="s">
        <v>88</v>
      </c>
      <c r="N436" s="1">
        <v>10</v>
      </c>
      <c r="O436" s="1">
        <v>30</v>
      </c>
      <c r="P436" s="1">
        <v>40</v>
      </c>
      <c r="Q436" s="1">
        <v>17</v>
      </c>
      <c r="R436" s="1">
        <f>SUM(Table1[[#This Row],[Cogs]],Table1[[#This Row],[Marketing]],Table1[[#This Row],[Other Expenses]])</f>
        <v>43</v>
      </c>
      <c r="S436" s="3">
        <f>Table1[[#This Row],[Sales]]-Table1[[#This Row],[Target Sales]]</f>
        <v>12</v>
      </c>
      <c r="T436" s="3">
        <f>Table1[[#This Row],[Profit]]-Table1[[#This Row],[Target Profit]]</f>
        <v>-16</v>
      </c>
      <c r="U436" s="3">
        <f>Table1[[#This Row],[Cogs]]-Table1[[#This Row],[Target COGS]]</f>
        <v>11</v>
      </c>
      <c r="V436" s="8">
        <f>YEAR(Table1[[#This Row],[Date]])</f>
        <v>2012</v>
      </c>
      <c r="W436" s="8">
        <f>DAY(Table1[[#This Row],[Date]])</f>
        <v>1</v>
      </c>
      <c r="X436" s="8">
        <f>MONTH(Table1[[#This Row],[Date]])</f>
        <v>10</v>
      </c>
      <c r="Y436" s="9">
        <f>(Table1[[#This Row],[Profit]]/Table1[[#This Row],[Sales]])</f>
        <v>0.26923076923076922</v>
      </c>
    </row>
    <row r="437" spans="1:25" ht="14.25" customHeight="1" x14ac:dyDescent="0.3">
      <c r="A437" s="1">
        <v>971</v>
      </c>
      <c r="B437" s="1">
        <v>25</v>
      </c>
      <c r="C437" s="2">
        <v>41183</v>
      </c>
      <c r="D437" s="1" t="s">
        <v>32</v>
      </c>
      <c r="E437" s="1" t="s">
        <v>29</v>
      </c>
      <c r="F437" s="1">
        <v>7</v>
      </c>
      <c r="G437" s="1" t="s">
        <v>18</v>
      </c>
      <c r="H437" s="1" t="s">
        <v>19</v>
      </c>
      <c r="I437" s="1" t="s">
        <v>50</v>
      </c>
      <c r="J437" s="19">
        <v>17</v>
      </c>
      <c r="K437" s="1">
        <v>61</v>
      </c>
      <c r="L437" s="1" t="s">
        <v>49</v>
      </c>
      <c r="M437" s="15" t="s">
        <v>88</v>
      </c>
      <c r="N437" s="1">
        <v>10</v>
      </c>
      <c r="O437" s="1">
        <v>30</v>
      </c>
      <c r="P437" s="1">
        <v>40</v>
      </c>
      <c r="Q437" s="1">
        <v>19</v>
      </c>
      <c r="R437" s="1">
        <f>SUM(Table1[[#This Row],[Cogs]],Table1[[#This Row],[Marketing]],Table1[[#This Row],[Other Expenses]])</f>
        <v>51</v>
      </c>
      <c r="S437" s="3">
        <f>Table1[[#This Row],[Sales]]-Table1[[#This Row],[Target Sales]]</f>
        <v>21</v>
      </c>
      <c r="T437" s="3">
        <f>Table1[[#This Row],[Profit]]-Table1[[#This Row],[Target Profit]]</f>
        <v>-13</v>
      </c>
      <c r="U437" s="3">
        <f>Table1[[#This Row],[Cogs]]-Table1[[#This Row],[Target COGS]]</f>
        <v>15</v>
      </c>
      <c r="V437" s="8">
        <f>YEAR(Table1[[#This Row],[Date]])</f>
        <v>2012</v>
      </c>
      <c r="W437" s="8">
        <f>DAY(Table1[[#This Row],[Date]])</f>
        <v>1</v>
      </c>
      <c r="X437" s="8">
        <f>MONTH(Table1[[#This Row],[Date]])</f>
        <v>10</v>
      </c>
      <c r="Y437" s="9">
        <f>(Table1[[#This Row],[Profit]]/Table1[[#This Row],[Sales]])</f>
        <v>0.27868852459016391</v>
      </c>
    </row>
    <row r="438" spans="1:25" ht="14.25" customHeight="1" x14ac:dyDescent="0.3">
      <c r="A438" s="1">
        <v>314</v>
      </c>
      <c r="B438" s="1">
        <v>34</v>
      </c>
      <c r="C438" s="2">
        <v>41183</v>
      </c>
      <c r="D438" s="1" t="s">
        <v>32</v>
      </c>
      <c r="E438" s="1" t="s">
        <v>17</v>
      </c>
      <c r="F438" s="1">
        <v>12</v>
      </c>
      <c r="G438" s="1" t="s">
        <v>18</v>
      </c>
      <c r="H438" s="1" t="s">
        <v>26</v>
      </c>
      <c r="I438" s="1" t="s">
        <v>30</v>
      </c>
      <c r="J438" s="19">
        <v>-3</v>
      </c>
      <c r="K438" s="1">
        <v>77</v>
      </c>
      <c r="L438" s="1" t="s">
        <v>51</v>
      </c>
      <c r="M438" s="15" t="s">
        <v>88</v>
      </c>
      <c r="N438" s="1">
        <v>10</v>
      </c>
      <c r="O438" s="1">
        <v>10</v>
      </c>
      <c r="P438" s="1">
        <v>40</v>
      </c>
      <c r="Q438" s="1">
        <v>46</v>
      </c>
      <c r="R438" s="1">
        <f>SUM(Table1[[#This Row],[Cogs]],Table1[[#This Row],[Marketing]],Table1[[#This Row],[Other Expenses]])</f>
        <v>92</v>
      </c>
      <c r="S438" s="3">
        <f>Table1[[#This Row],[Sales]]-Table1[[#This Row],[Target Sales]]</f>
        <v>37</v>
      </c>
      <c r="T438" s="3">
        <f>Table1[[#This Row],[Profit]]-Table1[[#This Row],[Target Profit]]</f>
        <v>-13</v>
      </c>
      <c r="U438" s="3">
        <f>Table1[[#This Row],[Cogs]]-Table1[[#This Row],[Target COGS]]</f>
        <v>24</v>
      </c>
      <c r="V438" s="8">
        <f>YEAR(Table1[[#This Row],[Date]])</f>
        <v>2012</v>
      </c>
      <c r="W438" s="8">
        <f>DAY(Table1[[#This Row],[Date]])</f>
        <v>1</v>
      </c>
      <c r="X438" s="8">
        <f>MONTH(Table1[[#This Row],[Date]])</f>
        <v>10</v>
      </c>
      <c r="Y438" s="9">
        <f>(Table1[[#This Row],[Profit]]/Table1[[#This Row],[Sales]])</f>
        <v>-3.896103896103896E-2</v>
      </c>
    </row>
    <row r="439" spans="1:25" ht="14.25" customHeight="1" x14ac:dyDescent="0.3">
      <c r="A439" s="1">
        <v>603</v>
      </c>
      <c r="B439" s="1">
        <v>21</v>
      </c>
      <c r="C439" s="2">
        <v>41183</v>
      </c>
      <c r="D439" s="1" t="s">
        <v>32</v>
      </c>
      <c r="E439" s="1" t="s">
        <v>25</v>
      </c>
      <c r="F439" s="1">
        <v>5</v>
      </c>
      <c r="G439" s="1" t="s">
        <v>18</v>
      </c>
      <c r="H439" s="1" t="s">
        <v>26</v>
      </c>
      <c r="I439" s="1" t="s">
        <v>27</v>
      </c>
      <c r="J439" s="19">
        <v>14</v>
      </c>
      <c r="K439" s="1">
        <v>52</v>
      </c>
      <c r="L439" s="1" t="s">
        <v>44</v>
      </c>
      <c r="M439" s="15" t="s">
        <v>88</v>
      </c>
      <c r="N439" s="1">
        <v>20</v>
      </c>
      <c r="O439" s="1">
        <v>30</v>
      </c>
      <c r="P439" s="1">
        <v>50</v>
      </c>
      <c r="Q439" s="1">
        <v>17</v>
      </c>
      <c r="R439" s="1">
        <f>SUM(Table1[[#This Row],[Cogs]],Table1[[#This Row],[Marketing]],Table1[[#This Row],[Other Expenses]])</f>
        <v>43</v>
      </c>
      <c r="S439" s="3">
        <f>Table1[[#This Row],[Sales]]-Table1[[#This Row],[Target Sales]]</f>
        <v>2</v>
      </c>
      <c r="T439" s="3">
        <f>Table1[[#This Row],[Profit]]-Table1[[#This Row],[Target Profit]]</f>
        <v>-16</v>
      </c>
      <c r="U439" s="3">
        <f>Table1[[#This Row],[Cogs]]-Table1[[#This Row],[Target COGS]]</f>
        <v>1</v>
      </c>
      <c r="V439" s="8">
        <f>YEAR(Table1[[#This Row],[Date]])</f>
        <v>2012</v>
      </c>
      <c r="W439" s="8">
        <f>DAY(Table1[[#This Row],[Date]])</f>
        <v>1</v>
      </c>
      <c r="X439" s="8">
        <f>MONTH(Table1[[#This Row],[Date]])</f>
        <v>10</v>
      </c>
      <c r="Y439" s="9">
        <f>(Table1[[#This Row],[Profit]]/Table1[[#This Row],[Sales]])</f>
        <v>0.26923076923076922</v>
      </c>
    </row>
    <row r="440" spans="1:25" ht="14.25" customHeight="1" x14ac:dyDescent="0.3">
      <c r="A440" s="1">
        <v>435</v>
      </c>
      <c r="B440" s="1">
        <v>39</v>
      </c>
      <c r="C440" s="2">
        <v>41183</v>
      </c>
      <c r="D440" s="1" t="s">
        <v>32</v>
      </c>
      <c r="E440" s="1" t="s">
        <v>29</v>
      </c>
      <c r="F440" s="1">
        <v>12</v>
      </c>
      <c r="G440" s="1" t="s">
        <v>18</v>
      </c>
      <c r="H440" s="1" t="s">
        <v>26</v>
      </c>
      <c r="I440" s="1" t="s">
        <v>54</v>
      </c>
      <c r="J440" s="19">
        <v>14</v>
      </c>
      <c r="K440" s="1">
        <v>92</v>
      </c>
      <c r="L440" s="1" t="s">
        <v>42</v>
      </c>
      <c r="M440" s="15" t="s">
        <v>88</v>
      </c>
      <c r="N440" s="1">
        <v>10</v>
      </c>
      <c r="O440" s="1">
        <v>20</v>
      </c>
      <c r="P440" s="1">
        <v>40</v>
      </c>
      <c r="Q440" s="1">
        <v>39</v>
      </c>
      <c r="R440" s="1">
        <f>SUM(Table1[[#This Row],[Cogs]],Table1[[#This Row],[Marketing]],Table1[[#This Row],[Other Expenses]])</f>
        <v>90</v>
      </c>
      <c r="S440" s="3">
        <f>Table1[[#This Row],[Sales]]-Table1[[#This Row],[Target Sales]]</f>
        <v>52</v>
      </c>
      <c r="T440" s="3">
        <f>Table1[[#This Row],[Profit]]-Table1[[#This Row],[Target Profit]]</f>
        <v>-6</v>
      </c>
      <c r="U440" s="3">
        <f>Table1[[#This Row],[Cogs]]-Table1[[#This Row],[Target COGS]]</f>
        <v>29</v>
      </c>
      <c r="V440" s="8">
        <f>YEAR(Table1[[#This Row],[Date]])</f>
        <v>2012</v>
      </c>
      <c r="W440" s="8">
        <f>DAY(Table1[[#This Row],[Date]])</f>
        <v>1</v>
      </c>
      <c r="X440" s="8">
        <f>MONTH(Table1[[#This Row],[Date]])</f>
        <v>10</v>
      </c>
      <c r="Y440" s="9">
        <f>(Table1[[#This Row],[Profit]]/Table1[[#This Row],[Sales]])</f>
        <v>0.15217391304347827</v>
      </c>
    </row>
    <row r="441" spans="1:25" ht="14.25" customHeight="1" x14ac:dyDescent="0.3">
      <c r="A441" s="1">
        <v>360</v>
      </c>
      <c r="B441" s="1">
        <v>46</v>
      </c>
      <c r="C441" s="2">
        <v>41183</v>
      </c>
      <c r="D441" s="1" t="s">
        <v>32</v>
      </c>
      <c r="E441" s="1" t="s">
        <v>29</v>
      </c>
      <c r="F441" s="1">
        <v>14</v>
      </c>
      <c r="G441" s="1" t="s">
        <v>18</v>
      </c>
      <c r="H441" s="1" t="s">
        <v>26</v>
      </c>
      <c r="I441" s="1" t="s">
        <v>54</v>
      </c>
      <c r="J441" s="19">
        <v>31</v>
      </c>
      <c r="K441" s="1">
        <v>113</v>
      </c>
      <c r="L441" s="1" t="s">
        <v>53</v>
      </c>
      <c r="M441" s="15" t="s">
        <v>88</v>
      </c>
      <c r="N441" s="1">
        <v>20</v>
      </c>
      <c r="O441" s="1">
        <v>30</v>
      </c>
      <c r="P441" s="1">
        <v>50</v>
      </c>
      <c r="Q441" s="1">
        <v>36</v>
      </c>
      <c r="R441" s="1">
        <f>SUM(Table1[[#This Row],[Cogs]],Table1[[#This Row],[Marketing]],Table1[[#This Row],[Other Expenses]])</f>
        <v>96</v>
      </c>
      <c r="S441" s="3">
        <f>Table1[[#This Row],[Sales]]-Table1[[#This Row],[Target Sales]]</f>
        <v>63</v>
      </c>
      <c r="T441" s="3">
        <f>Table1[[#This Row],[Profit]]-Table1[[#This Row],[Target Profit]]</f>
        <v>1</v>
      </c>
      <c r="U441" s="3">
        <f>Table1[[#This Row],[Cogs]]-Table1[[#This Row],[Target COGS]]</f>
        <v>26</v>
      </c>
      <c r="V441" s="8">
        <f>YEAR(Table1[[#This Row],[Date]])</f>
        <v>2012</v>
      </c>
      <c r="W441" s="8">
        <f>DAY(Table1[[#This Row],[Date]])</f>
        <v>1</v>
      </c>
      <c r="X441" s="8">
        <f>MONTH(Table1[[#This Row],[Date]])</f>
        <v>10</v>
      </c>
      <c r="Y441" s="9">
        <f>(Table1[[#This Row],[Profit]]/Table1[[#This Row],[Sales]])</f>
        <v>0.27433628318584069</v>
      </c>
    </row>
    <row r="442" spans="1:25" ht="14.25" customHeight="1" x14ac:dyDescent="0.3">
      <c r="A442" s="1">
        <v>775</v>
      </c>
      <c r="B442" s="1">
        <v>22</v>
      </c>
      <c r="C442" s="2">
        <v>41214</v>
      </c>
      <c r="D442" s="1" t="s">
        <v>32</v>
      </c>
      <c r="E442" s="1" t="s">
        <v>29</v>
      </c>
      <c r="F442" s="1">
        <v>6</v>
      </c>
      <c r="G442" s="1" t="s">
        <v>33</v>
      </c>
      <c r="H442" s="1" t="s">
        <v>34</v>
      </c>
      <c r="I442" s="1" t="s">
        <v>35</v>
      </c>
      <c r="J442" s="19">
        <v>17</v>
      </c>
      <c r="K442" s="1">
        <v>56</v>
      </c>
      <c r="L442" s="1" t="s">
        <v>41</v>
      </c>
      <c r="M442" s="15" t="s">
        <v>88</v>
      </c>
      <c r="N442" s="1">
        <v>20</v>
      </c>
      <c r="O442" s="1">
        <v>20</v>
      </c>
      <c r="P442" s="1">
        <v>50</v>
      </c>
      <c r="Q442" s="1">
        <v>17</v>
      </c>
      <c r="R442" s="1">
        <f>SUM(Table1[[#This Row],[Cogs]],Table1[[#This Row],[Marketing]],Table1[[#This Row],[Other Expenses]])</f>
        <v>45</v>
      </c>
      <c r="S442" s="3">
        <f>Table1[[#This Row],[Sales]]-Table1[[#This Row],[Target Sales]]</f>
        <v>6</v>
      </c>
      <c r="T442" s="3">
        <f>Table1[[#This Row],[Profit]]-Table1[[#This Row],[Target Profit]]</f>
        <v>-3</v>
      </c>
      <c r="U442" s="3">
        <f>Table1[[#This Row],[Cogs]]-Table1[[#This Row],[Target COGS]]</f>
        <v>2</v>
      </c>
      <c r="V442" s="8">
        <f>YEAR(Table1[[#This Row],[Date]])</f>
        <v>2012</v>
      </c>
      <c r="W442" s="8">
        <f>DAY(Table1[[#This Row],[Date]])</f>
        <v>1</v>
      </c>
      <c r="X442" s="8">
        <f>MONTH(Table1[[#This Row],[Date]])</f>
        <v>11</v>
      </c>
      <c r="Y442" s="9">
        <f>(Table1[[#This Row],[Profit]]/Table1[[#This Row],[Sales]])</f>
        <v>0.30357142857142855</v>
      </c>
    </row>
    <row r="443" spans="1:25" ht="14.25" customHeight="1" x14ac:dyDescent="0.3">
      <c r="A443" s="1">
        <v>505</v>
      </c>
      <c r="B443" s="1">
        <v>34</v>
      </c>
      <c r="C443" s="2">
        <v>41214</v>
      </c>
      <c r="D443" s="1" t="s">
        <v>32</v>
      </c>
      <c r="E443" s="1" t="s">
        <v>23</v>
      </c>
      <c r="F443" s="1">
        <v>12</v>
      </c>
      <c r="G443" s="1" t="s">
        <v>33</v>
      </c>
      <c r="H443" s="1" t="s">
        <v>34</v>
      </c>
      <c r="I443" s="1" t="s">
        <v>47</v>
      </c>
      <c r="J443" s="19">
        <v>-4</v>
      </c>
      <c r="K443" s="1">
        <v>76</v>
      </c>
      <c r="L443" s="1" t="s">
        <v>57</v>
      </c>
      <c r="M443" s="15" t="s">
        <v>88</v>
      </c>
      <c r="N443" s="1">
        <v>20</v>
      </c>
      <c r="O443" s="1">
        <v>-10</v>
      </c>
      <c r="P443" s="1">
        <v>50</v>
      </c>
      <c r="Q443" s="1">
        <v>46</v>
      </c>
      <c r="R443" s="1">
        <f>SUM(Table1[[#This Row],[Cogs]],Table1[[#This Row],[Marketing]],Table1[[#This Row],[Other Expenses]])</f>
        <v>92</v>
      </c>
      <c r="S443" s="3">
        <f>Table1[[#This Row],[Sales]]-Table1[[#This Row],[Target Sales]]</f>
        <v>26</v>
      </c>
      <c r="T443" s="3">
        <f>Table1[[#This Row],[Profit]]-Table1[[#This Row],[Target Profit]]</f>
        <v>6</v>
      </c>
      <c r="U443" s="3">
        <f>Table1[[#This Row],[Cogs]]-Table1[[#This Row],[Target COGS]]</f>
        <v>14</v>
      </c>
      <c r="V443" s="8">
        <f>YEAR(Table1[[#This Row],[Date]])</f>
        <v>2012</v>
      </c>
      <c r="W443" s="8">
        <f>DAY(Table1[[#This Row],[Date]])</f>
        <v>1</v>
      </c>
      <c r="X443" s="8">
        <f>MONTH(Table1[[#This Row],[Date]])</f>
        <v>11</v>
      </c>
      <c r="Y443" s="9">
        <f>(Table1[[#This Row],[Profit]]/Table1[[#This Row],[Sales]])</f>
        <v>-5.2631578947368418E-2</v>
      </c>
    </row>
    <row r="444" spans="1:25" ht="14.25" customHeight="1" x14ac:dyDescent="0.3">
      <c r="A444" s="1">
        <v>253</v>
      </c>
      <c r="B444" s="1">
        <v>22</v>
      </c>
      <c r="C444" s="2">
        <v>41214</v>
      </c>
      <c r="D444" s="1" t="s">
        <v>32</v>
      </c>
      <c r="E444" s="1" t="s">
        <v>29</v>
      </c>
      <c r="F444" s="1">
        <v>7</v>
      </c>
      <c r="G444" s="1" t="s">
        <v>33</v>
      </c>
      <c r="H444" s="1" t="s">
        <v>34</v>
      </c>
      <c r="I444" s="1" t="s">
        <v>47</v>
      </c>
      <c r="J444" s="19">
        <v>11</v>
      </c>
      <c r="K444" s="1">
        <v>52</v>
      </c>
      <c r="L444" s="1" t="s">
        <v>53</v>
      </c>
      <c r="M444" s="15" t="s">
        <v>88</v>
      </c>
      <c r="N444" s="1">
        <v>20</v>
      </c>
      <c r="O444" s="1">
        <v>20</v>
      </c>
      <c r="P444" s="1">
        <v>50</v>
      </c>
      <c r="Q444" s="1">
        <v>19</v>
      </c>
      <c r="R444" s="1">
        <f>SUM(Table1[[#This Row],[Cogs]],Table1[[#This Row],[Marketing]],Table1[[#This Row],[Other Expenses]])</f>
        <v>48</v>
      </c>
      <c r="S444" s="3">
        <f>Table1[[#This Row],[Sales]]-Table1[[#This Row],[Target Sales]]</f>
        <v>2</v>
      </c>
      <c r="T444" s="3">
        <f>Table1[[#This Row],[Profit]]-Table1[[#This Row],[Target Profit]]</f>
        <v>-9</v>
      </c>
      <c r="U444" s="3">
        <f>Table1[[#This Row],[Cogs]]-Table1[[#This Row],[Target COGS]]</f>
        <v>2</v>
      </c>
      <c r="V444" s="8">
        <f>YEAR(Table1[[#This Row],[Date]])</f>
        <v>2012</v>
      </c>
      <c r="W444" s="8">
        <f>DAY(Table1[[#This Row],[Date]])</f>
        <v>1</v>
      </c>
      <c r="X444" s="8">
        <f>MONTH(Table1[[#This Row],[Date]])</f>
        <v>11</v>
      </c>
      <c r="Y444" s="9">
        <f>(Table1[[#This Row],[Profit]]/Table1[[#This Row],[Sales]])</f>
        <v>0.21153846153846154</v>
      </c>
    </row>
    <row r="445" spans="1:25" ht="14.25" customHeight="1" x14ac:dyDescent="0.3">
      <c r="A445" s="1">
        <v>603</v>
      </c>
      <c r="B445" s="1">
        <v>33</v>
      </c>
      <c r="C445" s="2">
        <v>41214</v>
      </c>
      <c r="D445" s="1" t="s">
        <v>32</v>
      </c>
      <c r="E445" s="1" t="s">
        <v>25</v>
      </c>
      <c r="F445" s="1">
        <v>12</v>
      </c>
      <c r="G445" s="1" t="s">
        <v>18</v>
      </c>
      <c r="H445" s="1" t="s">
        <v>19</v>
      </c>
      <c r="I445" s="1" t="s">
        <v>20</v>
      </c>
      <c r="J445" s="19">
        <v>-4</v>
      </c>
      <c r="K445" s="1">
        <v>74</v>
      </c>
      <c r="L445" s="1" t="s">
        <v>44</v>
      </c>
      <c r="M445" s="15" t="s">
        <v>88</v>
      </c>
      <c r="N445" s="1">
        <v>20</v>
      </c>
      <c r="O445" s="1">
        <v>0</v>
      </c>
      <c r="P445" s="1">
        <v>50</v>
      </c>
      <c r="Q445" s="1">
        <v>45</v>
      </c>
      <c r="R445" s="1">
        <f>SUM(Table1[[#This Row],[Cogs]],Table1[[#This Row],[Marketing]],Table1[[#This Row],[Other Expenses]])</f>
        <v>90</v>
      </c>
      <c r="S445" s="3">
        <f>Table1[[#This Row],[Sales]]-Table1[[#This Row],[Target Sales]]</f>
        <v>24</v>
      </c>
      <c r="T445" s="3">
        <f>Table1[[#This Row],[Profit]]-Table1[[#This Row],[Target Profit]]</f>
        <v>-4</v>
      </c>
      <c r="U445" s="3">
        <f>Table1[[#This Row],[Cogs]]-Table1[[#This Row],[Target COGS]]</f>
        <v>13</v>
      </c>
      <c r="V445" s="8">
        <f>YEAR(Table1[[#This Row],[Date]])</f>
        <v>2012</v>
      </c>
      <c r="W445" s="8">
        <f>DAY(Table1[[#This Row],[Date]])</f>
        <v>1</v>
      </c>
      <c r="X445" s="8">
        <f>MONTH(Table1[[#This Row],[Date]])</f>
        <v>11</v>
      </c>
      <c r="Y445" s="9">
        <f>(Table1[[#This Row],[Profit]]/Table1[[#This Row],[Sales]])</f>
        <v>-5.4054054054054057E-2</v>
      </c>
    </row>
    <row r="446" spans="1:25" ht="14.25" customHeight="1" x14ac:dyDescent="0.3">
      <c r="A446" s="1">
        <v>505</v>
      </c>
      <c r="B446" s="1">
        <v>29</v>
      </c>
      <c r="C446" s="2">
        <v>41214</v>
      </c>
      <c r="D446" s="1" t="s">
        <v>32</v>
      </c>
      <c r="E446" s="1" t="s">
        <v>23</v>
      </c>
      <c r="F446" s="1">
        <v>8</v>
      </c>
      <c r="G446" s="1" t="s">
        <v>18</v>
      </c>
      <c r="H446" s="1" t="s">
        <v>19</v>
      </c>
      <c r="I446" s="1" t="s">
        <v>20</v>
      </c>
      <c r="J446" s="19">
        <v>5</v>
      </c>
      <c r="K446" s="1">
        <v>64</v>
      </c>
      <c r="L446" s="1" t="s">
        <v>57</v>
      </c>
      <c r="M446" s="15" t="s">
        <v>88</v>
      </c>
      <c r="N446" s="1">
        <v>20</v>
      </c>
      <c r="O446" s="1">
        <v>10</v>
      </c>
      <c r="P446" s="1">
        <v>50</v>
      </c>
      <c r="Q446" s="1">
        <v>30</v>
      </c>
      <c r="R446" s="1">
        <f>SUM(Table1[[#This Row],[Cogs]],Table1[[#This Row],[Marketing]],Table1[[#This Row],[Other Expenses]])</f>
        <v>67</v>
      </c>
      <c r="S446" s="3">
        <f>Table1[[#This Row],[Sales]]-Table1[[#This Row],[Target Sales]]</f>
        <v>14</v>
      </c>
      <c r="T446" s="3">
        <f>Table1[[#This Row],[Profit]]-Table1[[#This Row],[Target Profit]]</f>
        <v>-5</v>
      </c>
      <c r="U446" s="3">
        <f>Table1[[#This Row],[Cogs]]-Table1[[#This Row],[Target COGS]]</f>
        <v>9</v>
      </c>
      <c r="V446" s="8">
        <f>YEAR(Table1[[#This Row],[Date]])</f>
        <v>2012</v>
      </c>
      <c r="W446" s="8">
        <f>DAY(Table1[[#This Row],[Date]])</f>
        <v>1</v>
      </c>
      <c r="X446" s="8">
        <f>MONTH(Table1[[#This Row],[Date]])</f>
        <v>11</v>
      </c>
      <c r="Y446" s="9">
        <f>(Table1[[#This Row],[Profit]]/Table1[[#This Row],[Sales]])</f>
        <v>7.8125E-2</v>
      </c>
    </row>
    <row r="447" spans="1:25" ht="14.25" customHeight="1" x14ac:dyDescent="0.3">
      <c r="A447" s="1">
        <v>503</v>
      </c>
      <c r="B447" s="1">
        <v>25</v>
      </c>
      <c r="C447" s="2">
        <v>41214</v>
      </c>
      <c r="D447" s="1" t="s">
        <v>32</v>
      </c>
      <c r="E447" s="1" t="s">
        <v>29</v>
      </c>
      <c r="F447" s="1">
        <v>7</v>
      </c>
      <c r="G447" s="1" t="s">
        <v>18</v>
      </c>
      <c r="H447" s="1" t="s">
        <v>19</v>
      </c>
      <c r="I447" s="1" t="s">
        <v>50</v>
      </c>
      <c r="J447" s="19">
        <v>19</v>
      </c>
      <c r="K447" s="1">
        <v>63</v>
      </c>
      <c r="L447" s="1" t="s">
        <v>49</v>
      </c>
      <c r="M447" s="15" t="s">
        <v>88</v>
      </c>
      <c r="N447" s="1">
        <v>20</v>
      </c>
      <c r="O447" s="1">
        <v>20</v>
      </c>
      <c r="P447" s="1">
        <v>50</v>
      </c>
      <c r="Q447" s="1">
        <v>19</v>
      </c>
      <c r="R447" s="1">
        <f>SUM(Table1[[#This Row],[Cogs]],Table1[[#This Row],[Marketing]],Table1[[#This Row],[Other Expenses]])</f>
        <v>51</v>
      </c>
      <c r="S447" s="3">
        <f>Table1[[#This Row],[Sales]]-Table1[[#This Row],[Target Sales]]</f>
        <v>13</v>
      </c>
      <c r="T447" s="3">
        <f>Table1[[#This Row],[Profit]]-Table1[[#This Row],[Target Profit]]</f>
        <v>-1</v>
      </c>
      <c r="U447" s="3">
        <f>Table1[[#This Row],[Cogs]]-Table1[[#This Row],[Target COGS]]</f>
        <v>5</v>
      </c>
      <c r="V447" s="8">
        <f>YEAR(Table1[[#This Row],[Date]])</f>
        <v>2012</v>
      </c>
      <c r="W447" s="8">
        <f>DAY(Table1[[#This Row],[Date]])</f>
        <v>1</v>
      </c>
      <c r="X447" s="8">
        <f>MONTH(Table1[[#This Row],[Date]])</f>
        <v>11</v>
      </c>
      <c r="Y447" s="9">
        <f>(Table1[[#This Row],[Profit]]/Table1[[#This Row],[Sales]])</f>
        <v>0.30158730158730157</v>
      </c>
    </row>
    <row r="448" spans="1:25" ht="14.25" customHeight="1" x14ac:dyDescent="0.3">
      <c r="A448" s="1">
        <v>603</v>
      </c>
      <c r="B448" s="1">
        <v>15</v>
      </c>
      <c r="C448" s="2">
        <v>41214</v>
      </c>
      <c r="D448" s="1" t="s">
        <v>32</v>
      </c>
      <c r="E448" s="1" t="s">
        <v>25</v>
      </c>
      <c r="F448" s="1">
        <v>4</v>
      </c>
      <c r="G448" s="1" t="s">
        <v>18</v>
      </c>
      <c r="H448" s="1" t="s">
        <v>26</v>
      </c>
      <c r="I448" s="1" t="s">
        <v>27</v>
      </c>
      <c r="J448" s="19">
        <v>8</v>
      </c>
      <c r="K448" s="1">
        <v>39</v>
      </c>
      <c r="L448" s="1" t="s">
        <v>44</v>
      </c>
      <c r="M448" s="15" t="s">
        <v>88</v>
      </c>
      <c r="N448" s="1">
        <v>10</v>
      </c>
      <c r="O448" s="1">
        <v>20</v>
      </c>
      <c r="P448" s="1">
        <v>40</v>
      </c>
      <c r="Q448" s="1">
        <v>16</v>
      </c>
      <c r="R448" s="1">
        <f>SUM(Table1[[#This Row],[Cogs]],Table1[[#This Row],[Marketing]],Table1[[#This Row],[Other Expenses]])</f>
        <v>35</v>
      </c>
      <c r="S448" s="3">
        <f>Table1[[#This Row],[Sales]]-Table1[[#This Row],[Target Sales]]</f>
        <v>-1</v>
      </c>
      <c r="T448" s="3">
        <f>Table1[[#This Row],[Profit]]-Table1[[#This Row],[Target Profit]]</f>
        <v>-12</v>
      </c>
      <c r="U448" s="3">
        <f>Table1[[#This Row],[Cogs]]-Table1[[#This Row],[Target COGS]]</f>
        <v>5</v>
      </c>
      <c r="V448" s="8">
        <f>YEAR(Table1[[#This Row],[Date]])</f>
        <v>2012</v>
      </c>
      <c r="W448" s="8">
        <f>DAY(Table1[[#This Row],[Date]])</f>
        <v>1</v>
      </c>
      <c r="X448" s="8">
        <f>MONTH(Table1[[#This Row],[Date]])</f>
        <v>11</v>
      </c>
      <c r="Y448" s="9">
        <f>(Table1[[#This Row],[Profit]]/Table1[[#This Row],[Sales]])</f>
        <v>0.20512820512820512</v>
      </c>
    </row>
    <row r="449" spans="1:25" ht="14.25" customHeight="1" x14ac:dyDescent="0.3">
      <c r="A449" s="1">
        <v>541</v>
      </c>
      <c r="B449" s="1">
        <v>32</v>
      </c>
      <c r="C449" s="2">
        <v>41214</v>
      </c>
      <c r="D449" s="1" t="s">
        <v>32</v>
      </c>
      <c r="E449" s="1" t="s">
        <v>29</v>
      </c>
      <c r="F449" s="1">
        <v>8</v>
      </c>
      <c r="G449" s="1" t="s">
        <v>18</v>
      </c>
      <c r="H449" s="1" t="s">
        <v>26</v>
      </c>
      <c r="I449" s="1" t="s">
        <v>27</v>
      </c>
      <c r="J449" s="19">
        <v>28</v>
      </c>
      <c r="K449" s="1">
        <v>80</v>
      </c>
      <c r="L449" s="1" t="s">
        <v>49</v>
      </c>
      <c r="M449" s="15" t="s">
        <v>88</v>
      </c>
      <c r="N449" s="1">
        <v>20</v>
      </c>
      <c r="O449" s="1">
        <v>30</v>
      </c>
      <c r="P449" s="1">
        <v>50</v>
      </c>
      <c r="Q449" s="1">
        <v>20</v>
      </c>
      <c r="R449" s="1">
        <f>SUM(Table1[[#This Row],[Cogs]],Table1[[#This Row],[Marketing]],Table1[[#This Row],[Other Expenses]])</f>
        <v>60</v>
      </c>
      <c r="S449" s="3">
        <f>Table1[[#This Row],[Sales]]-Table1[[#This Row],[Target Sales]]</f>
        <v>30</v>
      </c>
      <c r="T449" s="3">
        <f>Table1[[#This Row],[Profit]]-Table1[[#This Row],[Target Profit]]</f>
        <v>-2</v>
      </c>
      <c r="U449" s="3">
        <f>Table1[[#This Row],[Cogs]]-Table1[[#This Row],[Target COGS]]</f>
        <v>12</v>
      </c>
      <c r="V449" s="8">
        <f>YEAR(Table1[[#This Row],[Date]])</f>
        <v>2012</v>
      </c>
      <c r="W449" s="8">
        <f>DAY(Table1[[#This Row],[Date]])</f>
        <v>1</v>
      </c>
      <c r="X449" s="8">
        <f>MONTH(Table1[[#This Row],[Date]])</f>
        <v>11</v>
      </c>
      <c r="Y449" s="9">
        <f>(Table1[[#This Row],[Profit]]/Table1[[#This Row],[Sales]])</f>
        <v>0.35</v>
      </c>
    </row>
    <row r="450" spans="1:25" ht="14.25" customHeight="1" x14ac:dyDescent="0.3">
      <c r="A450" s="1">
        <v>435</v>
      </c>
      <c r="B450" s="1">
        <v>35</v>
      </c>
      <c r="C450" s="2">
        <v>41214</v>
      </c>
      <c r="D450" s="1" t="s">
        <v>32</v>
      </c>
      <c r="E450" s="1" t="s">
        <v>29</v>
      </c>
      <c r="F450" s="1">
        <v>11</v>
      </c>
      <c r="G450" s="1" t="s">
        <v>18</v>
      </c>
      <c r="H450" s="1" t="s">
        <v>26</v>
      </c>
      <c r="I450" s="1" t="s">
        <v>54</v>
      </c>
      <c r="J450" s="19">
        <v>9</v>
      </c>
      <c r="K450" s="1">
        <v>82</v>
      </c>
      <c r="L450" s="1" t="s">
        <v>42</v>
      </c>
      <c r="M450" s="15" t="s">
        <v>88</v>
      </c>
      <c r="N450" s="1">
        <v>20</v>
      </c>
      <c r="O450" s="1">
        <v>10</v>
      </c>
      <c r="P450" s="1">
        <v>50</v>
      </c>
      <c r="Q450" s="1">
        <v>38</v>
      </c>
      <c r="R450" s="1">
        <f>SUM(Table1[[#This Row],[Cogs]],Table1[[#This Row],[Marketing]],Table1[[#This Row],[Other Expenses]])</f>
        <v>84</v>
      </c>
      <c r="S450" s="3">
        <f>Table1[[#This Row],[Sales]]-Table1[[#This Row],[Target Sales]]</f>
        <v>32</v>
      </c>
      <c r="T450" s="3">
        <f>Table1[[#This Row],[Profit]]-Table1[[#This Row],[Target Profit]]</f>
        <v>-1</v>
      </c>
      <c r="U450" s="3">
        <f>Table1[[#This Row],[Cogs]]-Table1[[#This Row],[Target COGS]]</f>
        <v>15</v>
      </c>
      <c r="V450" s="8">
        <f>YEAR(Table1[[#This Row],[Date]])</f>
        <v>2012</v>
      </c>
      <c r="W450" s="8">
        <f>DAY(Table1[[#This Row],[Date]])</f>
        <v>1</v>
      </c>
      <c r="X450" s="8">
        <f>MONTH(Table1[[#This Row],[Date]])</f>
        <v>11</v>
      </c>
      <c r="Y450" s="9">
        <f>(Table1[[#This Row],[Profit]]/Table1[[#This Row],[Sales]])</f>
        <v>0.10975609756097561</v>
      </c>
    </row>
    <row r="451" spans="1:25" ht="14.25" customHeight="1" x14ac:dyDescent="0.3">
      <c r="A451" s="1">
        <v>801</v>
      </c>
      <c r="B451" s="1">
        <v>34</v>
      </c>
      <c r="C451" s="2">
        <v>41214</v>
      </c>
      <c r="D451" s="1" t="s">
        <v>32</v>
      </c>
      <c r="E451" s="1" t="s">
        <v>29</v>
      </c>
      <c r="F451" s="1">
        <v>12</v>
      </c>
      <c r="G451" s="1" t="s">
        <v>18</v>
      </c>
      <c r="H451" s="1" t="s">
        <v>26</v>
      </c>
      <c r="I451" s="1" t="s">
        <v>30</v>
      </c>
      <c r="J451" s="19">
        <v>-3</v>
      </c>
      <c r="K451" s="1">
        <v>76</v>
      </c>
      <c r="L451" s="1" t="s">
        <v>42</v>
      </c>
      <c r="M451" s="15" t="s">
        <v>88</v>
      </c>
      <c r="N451" s="1">
        <v>20</v>
      </c>
      <c r="O451" s="1">
        <v>0</v>
      </c>
      <c r="P451" s="1">
        <v>50</v>
      </c>
      <c r="Q451" s="1">
        <v>45</v>
      </c>
      <c r="R451" s="1">
        <f>SUM(Table1[[#This Row],[Cogs]],Table1[[#This Row],[Marketing]],Table1[[#This Row],[Other Expenses]])</f>
        <v>91</v>
      </c>
      <c r="S451" s="3">
        <f>Table1[[#This Row],[Sales]]-Table1[[#This Row],[Target Sales]]</f>
        <v>26</v>
      </c>
      <c r="T451" s="3">
        <f>Table1[[#This Row],[Profit]]-Table1[[#This Row],[Target Profit]]</f>
        <v>-3</v>
      </c>
      <c r="U451" s="3">
        <f>Table1[[#This Row],[Cogs]]-Table1[[#This Row],[Target COGS]]</f>
        <v>14</v>
      </c>
      <c r="V451" s="8">
        <f>YEAR(Table1[[#This Row],[Date]])</f>
        <v>2012</v>
      </c>
      <c r="W451" s="8">
        <f>DAY(Table1[[#This Row],[Date]])</f>
        <v>1</v>
      </c>
      <c r="X451" s="8">
        <f>MONTH(Table1[[#This Row],[Date]])</f>
        <v>11</v>
      </c>
      <c r="Y451" s="9">
        <f>(Table1[[#This Row],[Profit]]/Table1[[#This Row],[Sales]])</f>
        <v>-3.9473684210526314E-2</v>
      </c>
    </row>
    <row r="452" spans="1:25" ht="14.25" customHeight="1" x14ac:dyDescent="0.3">
      <c r="A452" s="1">
        <v>772</v>
      </c>
      <c r="B452" s="1">
        <v>24</v>
      </c>
      <c r="C452" s="2">
        <v>41244</v>
      </c>
      <c r="D452" s="1" t="s">
        <v>16</v>
      </c>
      <c r="E452" s="1" t="s">
        <v>25</v>
      </c>
      <c r="F452" s="1">
        <v>7</v>
      </c>
      <c r="G452" s="1" t="s">
        <v>18</v>
      </c>
      <c r="H452" s="1" t="s">
        <v>19</v>
      </c>
      <c r="I452" s="1" t="s">
        <v>50</v>
      </c>
      <c r="J452" s="19">
        <v>12</v>
      </c>
      <c r="K452" s="1">
        <v>56</v>
      </c>
      <c r="L452" s="1" t="s">
        <v>28</v>
      </c>
      <c r="M452" s="15" t="s">
        <v>88</v>
      </c>
      <c r="N452" s="1">
        <v>10</v>
      </c>
      <c r="O452" s="1">
        <v>20</v>
      </c>
      <c r="P452" s="1">
        <v>40</v>
      </c>
      <c r="Q452" s="1">
        <v>20</v>
      </c>
      <c r="R452" s="1">
        <f>SUM(Table1[[#This Row],[Cogs]],Table1[[#This Row],[Marketing]],Table1[[#This Row],[Other Expenses]])</f>
        <v>51</v>
      </c>
      <c r="S452" s="3">
        <f>Table1[[#This Row],[Sales]]-Table1[[#This Row],[Target Sales]]</f>
        <v>16</v>
      </c>
      <c r="T452" s="3">
        <f>Table1[[#This Row],[Profit]]-Table1[[#This Row],[Target Profit]]</f>
        <v>-8</v>
      </c>
      <c r="U452" s="3">
        <f>Table1[[#This Row],[Cogs]]-Table1[[#This Row],[Target COGS]]</f>
        <v>14</v>
      </c>
      <c r="V452" s="8">
        <f>YEAR(Table1[[#This Row],[Date]])</f>
        <v>2012</v>
      </c>
      <c r="W452" s="8">
        <f>DAY(Table1[[#This Row],[Date]])</f>
        <v>1</v>
      </c>
      <c r="X452" s="8">
        <f>MONTH(Table1[[#This Row],[Date]])</f>
        <v>12</v>
      </c>
      <c r="Y452" s="9">
        <f>(Table1[[#This Row],[Profit]]/Table1[[#This Row],[Sales]])</f>
        <v>0.21428571428571427</v>
      </c>
    </row>
    <row r="453" spans="1:25" ht="14.25" customHeight="1" x14ac:dyDescent="0.3">
      <c r="A453" s="1">
        <v>505</v>
      </c>
      <c r="B453" s="1">
        <v>38</v>
      </c>
      <c r="C453" s="2">
        <v>41244</v>
      </c>
      <c r="D453" s="1" t="s">
        <v>32</v>
      </c>
      <c r="E453" s="1" t="s">
        <v>23</v>
      </c>
      <c r="F453" s="1">
        <v>12</v>
      </c>
      <c r="G453" s="1" t="s">
        <v>33</v>
      </c>
      <c r="H453" s="1" t="s">
        <v>34</v>
      </c>
      <c r="I453" s="1" t="s">
        <v>35</v>
      </c>
      <c r="J453" s="19">
        <v>12</v>
      </c>
      <c r="K453" s="1">
        <v>89</v>
      </c>
      <c r="L453" s="1" t="s">
        <v>57</v>
      </c>
      <c r="M453" s="15" t="s">
        <v>88</v>
      </c>
      <c r="N453" s="1">
        <v>30</v>
      </c>
      <c r="O453" s="1">
        <v>0</v>
      </c>
      <c r="P453" s="1">
        <v>60</v>
      </c>
      <c r="Q453" s="1">
        <v>39</v>
      </c>
      <c r="R453" s="1">
        <f>SUM(Table1[[#This Row],[Cogs]],Table1[[#This Row],[Marketing]],Table1[[#This Row],[Other Expenses]])</f>
        <v>89</v>
      </c>
      <c r="S453" s="3">
        <f>Table1[[#This Row],[Sales]]-Table1[[#This Row],[Target Sales]]</f>
        <v>29</v>
      </c>
      <c r="T453" s="3">
        <f>Table1[[#This Row],[Profit]]-Table1[[#This Row],[Target Profit]]</f>
        <v>12</v>
      </c>
      <c r="U453" s="3">
        <f>Table1[[#This Row],[Cogs]]-Table1[[#This Row],[Target COGS]]</f>
        <v>8</v>
      </c>
      <c r="V453" s="8">
        <f>YEAR(Table1[[#This Row],[Date]])</f>
        <v>2012</v>
      </c>
      <c r="W453" s="8">
        <f>DAY(Table1[[#This Row],[Date]])</f>
        <v>1</v>
      </c>
      <c r="X453" s="8">
        <f>MONTH(Table1[[#This Row],[Date]])</f>
        <v>12</v>
      </c>
      <c r="Y453" s="9">
        <f>(Table1[[#This Row],[Profit]]/Table1[[#This Row],[Sales]])</f>
        <v>0.1348314606741573</v>
      </c>
    </row>
    <row r="454" spans="1:25" ht="14.25" customHeight="1" x14ac:dyDescent="0.3">
      <c r="A454" s="1">
        <v>702</v>
      </c>
      <c r="B454" s="1">
        <v>23</v>
      </c>
      <c r="C454" s="2">
        <v>41244</v>
      </c>
      <c r="D454" s="1" t="s">
        <v>32</v>
      </c>
      <c r="E454" s="1" t="s">
        <v>29</v>
      </c>
      <c r="F454" s="1">
        <v>6</v>
      </c>
      <c r="G454" s="1" t="s">
        <v>33</v>
      </c>
      <c r="H454" s="1" t="s">
        <v>34</v>
      </c>
      <c r="I454" s="1" t="s">
        <v>35</v>
      </c>
      <c r="J454" s="19">
        <v>17</v>
      </c>
      <c r="K454" s="1">
        <v>58</v>
      </c>
      <c r="L454" s="1" t="s">
        <v>41</v>
      </c>
      <c r="M454" s="15" t="s">
        <v>88</v>
      </c>
      <c r="N454" s="1">
        <v>20</v>
      </c>
      <c r="O454" s="1">
        <v>20</v>
      </c>
      <c r="P454" s="1">
        <v>50</v>
      </c>
      <c r="Q454" s="1">
        <v>18</v>
      </c>
      <c r="R454" s="1">
        <f>SUM(Table1[[#This Row],[Cogs]],Table1[[#This Row],[Marketing]],Table1[[#This Row],[Other Expenses]])</f>
        <v>47</v>
      </c>
      <c r="S454" s="3">
        <f>Table1[[#This Row],[Sales]]-Table1[[#This Row],[Target Sales]]</f>
        <v>8</v>
      </c>
      <c r="T454" s="3">
        <f>Table1[[#This Row],[Profit]]-Table1[[#This Row],[Target Profit]]</f>
        <v>-3</v>
      </c>
      <c r="U454" s="3">
        <f>Table1[[#This Row],[Cogs]]-Table1[[#This Row],[Target COGS]]</f>
        <v>3</v>
      </c>
      <c r="V454" s="8">
        <f>YEAR(Table1[[#This Row],[Date]])</f>
        <v>2012</v>
      </c>
      <c r="W454" s="8">
        <f>DAY(Table1[[#This Row],[Date]])</f>
        <v>1</v>
      </c>
      <c r="X454" s="8">
        <f>MONTH(Table1[[#This Row],[Date]])</f>
        <v>12</v>
      </c>
      <c r="Y454" s="9">
        <f>(Table1[[#This Row],[Profit]]/Table1[[#This Row],[Sales]])</f>
        <v>0.29310344827586204</v>
      </c>
    </row>
    <row r="455" spans="1:25" ht="14.25" customHeight="1" x14ac:dyDescent="0.3">
      <c r="A455" s="1">
        <v>641</v>
      </c>
      <c r="B455" s="1">
        <v>16</v>
      </c>
      <c r="C455" s="2">
        <v>41244</v>
      </c>
      <c r="D455" s="1" t="s">
        <v>32</v>
      </c>
      <c r="E455" s="1" t="s">
        <v>17</v>
      </c>
      <c r="F455" s="1">
        <v>4</v>
      </c>
      <c r="G455" s="1" t="s">
        <v>33</v>
      </c>
      <c r="H455" s="1" t="s">
        <v>38</v>
      </c>
      <c r="I455" s="1" t="s">
        <v>43</v>
      </c>
      <c r="J455" s="19">
        <v>10</v>
      </c>
      <c r="K455" s="1">
        <v>41</v>
      </c>
      <c r="L455" s="1" t="s">
        <v>36</v>
      </c>
      <c r="M455" s="15" t="s">
        <v>88</v>
      </c>
      <c r="N455" s="1">
        <v>10</v>
      </c>
      <c r="O455" s="1">
        <v>20</v>
      </c>
      <c r="P455" s="1">
        <v>40</v>
      </c>
      <c r="Q455" s="1">
        <v>15</v>
      </c>
      <c r="R455" s="1">
        <f>SUM(Table1[[#This Row],[Cogs]],Table1[[#This Row],[Marketing]],Table1[[#This Row],[Other Expenses]])</f>
        <v>35</v>
      </c>
      <c r="S455" s="3">
        <f>Table1[[#This Row],[Sales]]-Table1[[#This Row],[Target Sales]]</f>
        <v>1</v>
      </c>
      <c r="T455" s="3">
        <f>Table1[[#This Row],[Profit]]-Table1[[#This Row],[Target Profit]]</f>
        <v>-10</v>
      </c>
      <c r="U455" s="3">
        <f>Table1[[#This Row],[Cogs]]-Table1[[#This Row],[Target COGS]]</f>
        <v>6</v>
      </c>
      <c r="V455" s="8">
        <f>YEAR(Table1[[#This Row],[Date]])</f>
        <v>2012</v>
      </c>
      <c r="W455" s="8">
        <f>DAY(Table1[[#This Row],[Date]])</f>
        <v>1</v>
      </c>
      <c r="X455" s="8">
        <f>MONTH(Table1[[#This Row],[Date]])</f>
        <v>12</v>
      </c>
      <c r="Y455" s="9">
        <f>(Table1[[#This Row],[Profit]]/Table1[[#This Row],[Sales]])</f>
        <v>0.24390243902439024</v>
      </c>
    </row>
    <row r="456" spans="1:25" ht="14.25" customHeight="1" x14ac:dyDescent="0.3">
      <c r="A456" s="1">
        <v>563</v>
      </c>
      <c r="B456" s="1">
        <v>31</v>
      </c>
      <c r="C456" s="2">
        <v>41244</v>
      </c>
      <c r="D456" s="1" t="s">
        <v>32</v>
      </c>
      <c r="E456" s="1" t="s">
        <v>17</v>
      </c>
      <c r="F456" s="1">
        <v>9</v>
      </c>
      <c r="G456" s="1" t="s">
        <v>33</v>
      </c>
      <c r="H456" s="1" t="s">
        <v>38</v>
      </c>
      <c r="I456" s="1" t="s">
        <v>45</v>
      </c>
      <c r="J456" s="19">
        <v>8</v>
      </c>
      <c r="K456" s="1">
        <v>69</v>
      </c>
      <c r="L456" s="1" t="s">
        <v>36</v>
      </c>
      <c r="M456" s="15" t="s">
        <v>88</v>
      </c>
      <c r="N456" s="1">
        <v>30</v>
      </c>
      <c r="O456" s="1">
        <v>10</v>
      </c>
      <c r="P456" s="1">
        <v>60</v>
      </c>
      <c r="Q456" s="1">
        <v>30</v>
      </c>
      <c r="R456" s="1">
        <f>SUM(Table1[[#This Row],[Cogs]],Table1[[#This Row],[Marketing]],Table1[[#This Row],[Other Expenses]])</f>
        <v>70</v>
      </c>
      <c r="S456" s="3">
        <f>Table1[[#This Row],[Sales]]-Table1[[#This Row],[Target Sales]]</f>
        <v>9</v>
      </c>
      <c r="T456" s="3">
        <f>Table1[[#This Row],[Profit]]-Table1[[#This Row],[Target Profit]]</f>
        <v>-2</v>
      </c>
      <c r="U456" s="3">
        <f>Table1[[#This Row],[Cogs]]-Table1[[#This Row],[Target COGS]]</f>
        <v>1</v>
      </c>
      <c r="V456" s="8">
        <f>YEAR(Table1[[#This Row],[Date]])</f>
        <v>2012</v>
      </c>
      <c r="W456" s="8">
        <f>DAY(Table1[[#This Row],[Date]])</f>
        <v>1</v>
      </c>
      <c r="X456" s="8">
        <f>MONTH(Table1[[#This Row],[Date]])</f>
        <v>12</v>
      </c>
      <c r="Y456" s="9">
        <f>(Table1[[#This Row],[Profit]]/Table1[[#This Row],[Sales]])</f>
        <v>0.11594202898550725</v>
      </c>
    </row>
    <row r="457" spans="1:25" ht="14.25" customHeight="1" x14ac:dyDescent="0.3">
      <c r="A457" s="1">
        <v>603</v>
      </c>
      <c r="B457" s="1">
        <v>20</v>
      </c>
      <c r="C457" s="2">
        <v>41244</v>
      </c>
      <c r="D457" s="1" t="s">
        <v>32</v>
      </c>
      <c r="E457" s="1" t="s">
        <v>25</v>
      </c>
      <c r="F457" s="1">
        <v>7</v>
      </c>
      <c r="G457" s="1" t="s">
        <v>33</v>
      </c>
      <c r="H457" s="1" t="s">
        <v>34</v>
      </c>
      <c r="I457" s="1" t="s">
        <v>59</v>
      </c>
      <c r="J457" s="19">
        <v>-16</v>
      </c>
      <c r="K457" s="1">
        <v>45</v>
      </c>
      <c r="L457" s="1" t="s">
        <v>44</v>
      </c>
      <c r="M457" s="15" t="s">
        <v>88</v>
      </c>
      <c r="N457" s="1">
        <v>10</v>
      </c>
      <c r="O457" s="1">
        <v>0</v>
      </c>
      <c r="P457" s="1">
        <v>40</v>
      </c>
      <c r="Q457" s="1">
        <v>41</v>
      </c>
      <c r="R457" s="1">
        <f>SUM(Table1[[#This Row],[Cogs]],Table1[[#This Row],[Marketing]],Table1[[#This Row],[Other Expenses]])</f>
        <v>68</v>
      </c>
      <c r="S457" s="3">
        <f>Table1[[#This Row],[Sales]]-Table1[[#This Row],[Target Sales]]</f>
        <v>5</v>
      </c>
      <c r="T457" s="3">
        <f>Table1[[#This Row],[Profit]]-Table1[[#This Row],[Target Profit]]</f>
        <v>-16</v>
      </c>
      <c r="U457" s="3">
        <f>Table1[[#This Row],[Cogs]]-Table1[[#This Row],[Target COGS]]</f>
        <v>10</v>
      </c>
      <c r="V457" s="8">
        <f>YEAR(Table1[[#This Row],[Date]])</f>
        <v>2012</v>
      </c>
      <c r="W457" s="8">
        <f>DAY(Table1[[#This Row],[Date]])</f>
        <v>1</v>
      </c>
      <c r="X457" s="8">
        <f>MONTH(Table1[[#This Row],[Date]])</f>
        <v>12</v>
      </c>
      <c r="Y457" s="9">
        <f>(Table1[[#This Row],[Profit]]/Table1[[#This Row],[Sales]])</f>
        <v>-0.35555555555555557</v>
      </c>
    </row>
    <row r="458" spans="1:25" ht="14.25" customHeight="1" x14ac:dyDescent="0.3">
      <c r="A458" s="1">
        <v>580</v>
      </c>
      <c r="B458" s="1">
        <v>29</v>
      </c>
      <c r="C458" s="2">
        <v>41244</v>
      </c>
      <c r="D458" s="1" t="s">
        <v>32</v>
      </c>
      <c r="E458" s="1" t="s">
        <v>23</v>
      </c>
      <c r="F458" s="1">
        <v>8</v>
      </c>
      <c r="G458" s="1" t="s">
        <v>33</v>
      </c>
      <c r="H458" s="1" t="s">
        <v>34</v>
      </c>
      <c r="I458" s="1" t="s">
        <v>46</v>
      </c>
      <c r="J458" s="19">
        <v>24</v>
      </c>
      <c r="K458" s="1">
        <v>73</v>
      </c>
      <c r="L458" s="1" t="s">
        <v>40</v>
      </c>
      <c r="M458" s="15" t="s">
        <v>88</v>
      </c>
      <c r="N458" s="1">
        <v>20</v>
      </c>
      <c r="O458" s="1">
        <v>20</v>
      </c>
      <c r="P458" s="1">
        <v>50</v>
      </c>
      <c r="Q458" s="1">
        <v>20</v>
      </c>
      <c r="R458" s="1">
        <f>SUM(Table1[[#This Row],[Cogs]],Table1[[#This Row],[Marketing]],Table1[[#This Row],[Other Expenses]])</f>
        <v>57</v>
      </c>
      <c r="S458" s="3">
        <f>Table1[[#This Row],[Sales]]-Table1[[#This Row],[Target Sales]]</f>
        <v>23</v>
      </c>
      <c r="T458" s="3">
        <f>Table1[[#This Row],[Profit]]-Table1[[#This Row],[Target Profit]]</f>
        <v>4</v>
      </c>
      <c r="U458" s="3">
        <f>Table1[[#This Row],[Cogs]]-Table1[[#This Row],[Target COGS]]</f>
        <v>9</v>
      </c>
      <c r="V458" s="8">
        <f>YEAR(Table1[[#This Row],[Date]])</f>
        <v>2012</v>
      </c>
      <c r="W458" s="8">
        <f>DAY(Table1[[#This Row],[Date]])</f>
        <v>1</v>
      </c>
      <c r="X458" s="8">
        <f>MONTH(Table1[[#This Row],[Date]])</f>
        <v>12</v>
      </c>
      <c r="Y458" s="9">
        <f>(Table1[[#This Row],[Profit]]/Table1[[#This Row],[Sales]])</f>
        <v>0.32876712328767121</v>
      </c>
    </row>
    <row r="459" spans="1:25" ht="14.25" customHeight="1" x14ac:dyDescent="0.3">
      <c r="A459" s="1">
        <v>253</v>
      </c>
      <c r="B459" s="1">
        <v>24</v>
      </c>
      <c r="C459" s="2">
        <v>41244</v>
      </c>
      <c r="D459" s="1" t="s">
        <v>32</v>
      </c>
      <c r="E459" s="1" t="s">
        <v>29</v>
      </c>
      <c r="F459" s="1">
        <v>7</v>
      </c>
      <c r="G459" s="1" t="s">
        <v>33</v>
      </c>
      <c r="H459" s="1" t="s">
        <v>34</v>
      </c>
      <c r="I459" s="1" t="s">
        <v>47</v>
      </c>
      <c r="J459" s="19">
        <v>13</v>
      </c>
      <c r="K459" s="1">
        <v>56</v>
      </c>
      <c r="L459" s="1" t="s">
        <v>53</v>
      </c>
      <c r="M459" s="15" t="s">
        <v>88</v>
      </c>
      <c r="N459" s="1">
        <v>20</v>
      </c>
      <c r="O459" s="1">
        <v>20</v>
      </c>
      <c r="P459" s="1">
        <v>50</v>
      </c>
      <c r="Q459" s="1">
        <v>19</v>
      </c>
      <c r="R459" s="1">
        <f>SUM(Table1[[#This Row],[Cogs]],Table1[[#This Row],[Marketing]],Table1[[#This Row],[Other Expenses]])</f>
        <v>50</v>
      </c>
      <c r="S459" s="3">
        <f>Table1[[#This Row],[Sales]]-Table1[[#This Row],[Target Sales]]</f>
        <v>6</v>
      </c>
      <c r="T459" s="3">
        <f>Table1[[#This Row],[Profit]]-Table1[[#This Row],[Target Profit]]</f>
        <v>-7</v>
      </c>
      <c r="U459" s="3">
        <f>Table1[[#This Row],[Cogs]]-Table1[[#This Row],[Target COGS]]</f>
        <v>4</v>
      </c>
      <c r="V459" s="8">
        <f>YEAR(Table1[[#This Row],[Date]])</f>
        <v>2012</v>
      </c>
      <c r="W459" s="8">
        <f>DAY(Table1[[#This Row],[Date]])</f>
        <v>1</v>
      </c>
      <c r="X459" s="8">
        <f>MONTH(Table1[[#This Row],[Date]])</f>
        <v>12</v>
      </c>
      <c r="Y459" s="9">
        <f>(Table1[[#This Row],[Profit]]/Table1[[#This Row],[Sales]])</f>
        <v>0.23214285714285715</v>
      </c>
    </row>
    <row r="460" spans="1:25" ht="14.25" customHeight="1" x14ac:dyDescent="0.3">
      <c r="A460" s="1">
        <v>541</v>
      </c>
      <c r="B460" s="1">
        <v>24</v>
      </c>
      <c r="C460" s="2">
        <v>41244</v>
      </c>
      <c r="D460" s="1" t="s">
        <v>32</v>
      </c>
      <c r="E460" s="1" t="s">
        <v>29</v>
      </c>
      <c r="F460" s="1">
        <v>6</v>
      </c>
      <c r="G460" s="1" t="s">
        <v>18</v>
      </c>
      <c r="H460" s="1" t="s">
        <v>19</v>
      </c>
      <c r="I460" s="1" t="s">
        <v>50</v>
      </c>
      <c r="J460" s="19">
        <v>19</v>
      </c>
      <c r="K460" s="1">
        <v>60</v>
      </c>
      <c r="L460" s="1" t="s">
        <v>49</v>
      </c>
      <c r="M460" s="15" t="s">
        <v>88</v>
      </c>
      <c r="N460" s="1">
        <v>20</v>
      </c>
      <c r="O460" s="1">
        <v>20</v>
      </c>
      <c r="P460" s="1">
        <v>50</v>
      </c>
      <c r="Q460" s="1">
        <v>17</v>
      </c>
      <c r="R460" s="1">
        <f>SUM(Table1[[#This Row],[Cogs]],Table1[[#This Row],[Marketing]],Table1[[#This Row],[Other Expenses]])</f>
        <v>47</v>
      </c>
      <c r="S460" s="3">
        <f>Table1[[#This Row],[Sales]]-Table1[[#This Row],[Target Sales]]</f>
        <v>10</v>
      </c>
      <c r="T460" s="3">
        <f>Table1[[#This Row],[Profit]]-Table1[[#This Row],[Target Profit]]</f>
        <v>-1</v>
      </c>
      <c r="U460" s="3">
        <f>Table1[[#This Row],[Cogs]]-Table1[[#This Row],[Target COGS]]</f>
        <v>4</v>
      </c>
      <c r="V460" s="8">
        <f>YEAR(Table1[[#This Row],[Date]])</f>
        <v>2012</v>
      </c>
      <c r="W460" s="8">
        <f>DAY(Table1[[#This Row],[Date]])</f>
        <v>1</v>
      </c>
      <c r="X460" s="8">
        <f>MONTH(Table1[[#This Row],[Date]])</f>
        <v>12</v>
      </c>
      <c r="Y460" s="9">
        <f>(Table1[[#This Row],[Profit]]/Table1[[#This Row],[Sales]])</f>
        <v>0.31666666666666665</v>
      </c>
    </row>
    <row r="461" spans="1:25" ht="14.25" customHeight="1" x14ac:dyDescent="0.3">
      <c r="A461" s="1">
        <v>603</v>
      </c>
      <c r="B461" s="1">
        <v>16</v>
      </c>
      <c r="C461" s="2">
        <v>41244</v>
      </c>
      <c r="D461" s="1" t="s">
        <v>32</v>
      </c>
      <c r="E461" s="1" t="s">
        <v>25</v>
      </c>
      <c r="F461" s="1">
        <v>4</v>
      </c>
      <c r="G461" s="1" t="s">
        <v>18</v>
      </c>
      <c r="H461" s="1" t="s">
        <v>26</v>
      </c>
      <c r="I461" s="1" t="s">
        <v>27</v>
      </c>
      <c r="J461" s="19">
        <v>10</v>
      </c>
      <c r="K461" s="1">
        <v>41</v>
      </c>
      <c r="L461" s="1" t="s">
        <v>44</v>
      </c>
      <c r="M461" s="15" t="s">
        <v>88</v>
      </c>
      <c r="N461" s="1">
        <v>10</v>
      </c>
      <c r="O461" s="1">
        <v>20</v>
      </c>
      <c r="P461" s="1">
        <v>40</v>
      </c>
      <c r="Q461" s="1">
        <v>15</v>
      </c>
      <c r="R461" s="1">
        <f>SUM(Table1[[#This Row],[Cogs]],Table1[[#This Row],[Marketing]],Table1[[#This Row],[Other Expenses]])</f>
        <v>35</v>
      </c>
      <c r="S461" s="3">
        <f>Table1[[#This Row],[Sales]]-Table1[[#This Row],[Target Sales]]</f>
        <v>1</v>
      </c>
      <c r="T461" s="3">
        <f>Table1[[#This Row],[Profit]]-Table1[[#This Row],[Target Profit]]</f>
        <v>-10</v>
      </c>
      <c r="U461" s="3">
        <f>Table1[[#This Row],[Cogs]]-Table1[[#This Row],[Target COGS]]</f>
        <v>6</v>
      </c>
      <c r="V461" s="8">
        <f>YEAR(Table1[[#This Row],[Date]])</f>
        <v>2012</v>
      </c>
      <c r="W461" s="8">
        <f>DAY(Table1[[#This Row],[Date]])</f>
        <v>1</v>
      </c>
      <c r="X461" s="8">
        <f>MONTH(Table1[[#This Row],[Date]])</f>
        <v>12</v>
      </c>
      <c r="Y461" s="9">
        <f>(Table1[[#This Row],[Profit]]/Table1[[#This Row],[Sales]])</f>
        <v>0.24390243902439024</v>
      </c>
    </row>
    <row r="462" spans="1:25" ht="14.25" customHeight="1" x14ac:dyDescent="0.3">
      <c r="A462" s="1">
        <v>971</v>
      </c>
      <c r="B462" s="1">
        <v>29</v>
      </c>
      <c r="C462" s="2">
        <v>41244</v>
      </c>
      <c r="D462" s="1" t="s">
        <v>32</v>
      </c>
      <c r="E462" s="1" t="s">
        <v>29</v>
      </c>
      <c r="F462" s="1">
        <v>8</v>
      </c>
      <c r="G462" s="1" t="s">
        <v>18</v>
      </c>
      <c r="H462" s="1" t="s">
        <v>26</v>
      </c>
      <c r="I462" s="1" t="s">
        <v>27</v>
      </c>
      <c r="J462" s="19">
        <v>25</v>
      </c>
      <c r="K462" s="1">
        <v>73</v>
      </c>
      <c r="L462" s="1" t="s">
        <v>49</v>
      </c>
      <c r="M462" s="15" t="s">
        <v>88</v>
      </c>
      <c r="N462" s="1">
        <v>20</v>
      </c>
      <c r="O462" s="1">
        <v>30</v>
      </c>
      <c r="P462" s="1">
        <v>50</v>
      </c>
      <c r="Q462" s="1">
        <v>19</v>
      </c>
      <c r="R462" s="1">
        <f>SUM(Table1[[#This Row],[Cogs]],Table1[[#This Row],[Marketing]],Table1[[#This Row],[Other Expenses]])</f>
        <v>56</v>
      </c>
      <c r="S462" s="3">
        <f>Table1[[#This Row],[Sales]]-Table1[[#This Row],[Target Sales]]</f>
        <v>23</v>
      </c>
      <c r="T462" s="3">
        <f>Table1[[#This Row],[Profit]]-Table1[[#This Row],[Target Profit]]</f>
        <v>-5</v>
      </c>
      <c r="U462" s="3">
        <f>Table1[[#This Row],[Cogs]]-Table1[[#This Row],[Target COGS]]</f>
        <v>9</v>
      </c>
      <c r="V462" s="8">
        <f>YEAR(Table1[[#This Row],[Date]])</f>
        <v>2012</v>
      </c>
      <c r="W462" s="8">
        <f>DAY(Table1[[#This Row],[Date]])</f>
        <v>1</v>
      </c>
      <c r="X462" s="8">
        <f>MONTH(Table1[[#This Row],[Date]])</f>
        <v>12</v>
      </c>
      <c r="Y462" s="9">
        <f>(Table1[[#This Row],[Profit]]/Table1[[#This Row],[Sales]])</f>
        <v>0.34246575342465752</v>
      </c>
    </row>
    <row r="463" spans="1:25" ht="14.25" customHeight="1" x14ac:dyDescent="0.3">
      <c r="A463" s="1">
        <v>937</v>
      </c>
      <c r="B463" s="1">
        <v>21</v>
      </c>
      <c r="C463" s="2">
        <v>41548</v>
      </c>
      <c r="D463" s="1" t="s">
        <v>16</v>
      </c>
      <c r="E463" s="1" t="s">
        <v>17</v>
      </c>
      <c r="F463" s="1">
        <v>5</v>
      </c>
      <c r="G463" s="1" t="s">
        <v>18</v>
      </c>
      <c r="H463" s="1" t="s">
        <v>19</v>
      </c>
      <c r="I463" s="1" t="s">
        <v>50</v>
      </c>
      <c r="J463" s="19">
        <v>24</v>
      </c>
      <c r="K463" s="1">
        <v>56</v>
      </c>
      <c r="L463" s="1" t="s">
        <v>58</v>
      </c>
      <c r="M463" s="15" t="s">
        <v>88</v>
      </c>
      <c r="N463" s="1">
        <v>0</v>
      </c>
      <c r="O463" s="1">
        <v>30</v>
      </c>
      <c r="P463" s="1">
        <v>30</v>
      </c>
      <c r="Q463" s="1">
        <v>16</v>
      </c>
      <c r="R463" s="1">
        <f>SUM(Table1[[#This Row],[Cogs]],Table1[[#This Row],[Marketing]],Table1[[#This Row],[Other Expenses]])</f>
        <v>42</v>
      </c>
      <c r="S463" s="3">
        <f>Table1[[#This Row],[Sales]]-Table1[[#This Row],[Target Sales]]</f>
        <v>26</v>
      </c>
      <c r="T463" s="3">
        <f>Table1[[#This Row],[Profit]]-Table1[[#This Row],[Target Profit]]</f>
        <v>-6</v>
      </c>
      <c r="U463" s="3">
        <f>Table1[[#This Row],[Cogs]]-Table1[[#This Row],[Target COGS]]</f>
        <v>21</v>
      </c>
      <c r="V463" s="8">
        <f>YEAR(Table1[[#This Row],[Date]])</f>
        <v>2013</v>
      </c>
      <c r="W463" s="8">
        <f>DAY(Table1[[#This Row],[Date]])</f>
        <v>1</v>
      </c>
      <c r="X463" s="8">
        <f>MONTH(Table1[[#This Row],[Date]])</f>
        <v>10</v>
      </c>
      <c r="Y463" s="9">
        <f>(Table1[[#This Row],[Profit]]/Table1[[#This Row],[Sales]])</f>
        <v>0.42857142857142855</v>
      </c>
    </row>
    <row r="464" spans="1:25" ht="14.25" customHeight="1" x14ac:dyDescent="0.3">
      <c r="A464" s="1">
        <v>937</v>
      </c>
      <c r="B464" s="1">
        <v>27</v>
      </c>
      <c r="C464" s="2">
        <v>41548</v>
      </c>
      <c r="D464" s="1" t="s">
        <v>16</v>
      </c>
      <c r="E464" s="1" t="s">
        <v>17</v>
      </c>
      <c r="F464" s="1">
        <v>7</v>
      </c>
      <c r="G464" s="1" t="s">
        <v>18</v>
      </c>
      <c r="H464" s="1" t="s">
        <v>19</v>
      </c>
      <c r="I464" s="1" t="s">
        <v>20</v>
      </c>
      <c r="J464" s="19">
        <v>30</v>
      </c>
      <c r="K464" s="1">
        <v>70</v>
      </c>
      <c r="L464" s="1" t="s">
        <v>58</v>
      </c>
      <c r="M464" s="15" t="s">
        <v>88</v>
      </c>
      <c r="N464" s="1">
        <v>10</v>
      </c>
      <c r="O464" s="1">
        <v>30</v>
      </c>
      <c r="P464" s="1">
        <v>40</v>
      </c>
      <c r="Q464" s="1">
        <v>19</v>
      </c>
      <c r="R464" s="1">
        <f>SUM(Table1[[#This Row],[Cogs]],Table1[[#This Row],[Marketing]],Table1[[#This Row],[Other Expenses]])</f>
        <v>53</v>
      </c>
      <c r="S464" s="3">
        <f>Table1[[#This Row],[Sales]]-Table1[[#This Row],[Target Sales]]</f>
        <v>30</v>
      </c>
      <c r="T464" s="3">
        <f>Table1[[#This Row],[Profit]]-Table1[[#This Row],[Target Profit]]</f>
        <v>0</v>
      </c>
      <c r="U464" s="3">
        <f>Table1[[#This Row],[Cogs]]-Table1[[#This Row],[Target COGS]]</f>
        <v>17</v>
      </c>
      <c r="V464" s="8">
        <f>YEAR(Table1[[#This Row],[Date]])</f>
        <v>2013</v>
      </c>
      <c r="W464" s="8">
        <f>DAY(Table1[[#This Row],[Date]])</f>
        <v>1</v>
      </c>
      <c r="X464" s="8">
        <f>MONTH(Table1[[#This Row],[Date]])</f>
        <v>10</v>
      </c>
      <c r="Y464" s="9">
        <f>(Table1[[#This Row],[Profit]]/Table1[[#This Row],[Sales]])</f>
        <v>0.42857142857142855</v>
      </c>
    </row>
    <row r="465" spans="1:25" ht="14.25" customHeight="1" x14ac:dyDescent="0.3">
      <c r="A465" s="1">
        <v>786</v>
      </c>
      <c r="B465" s="1">
        <v>56</v>
      </c>
      <c r="C465" s="2">
        <v>41548</v>
      </c>
      <c r="D465" s="1" t="s">
        <v>16</v>
      </c>
      <c r="E465" s="1" t="s">
        <v>25</v>
      </c>
      <c r="F465" s="1">
        <v>21</v>
      </c>
      <c r="G465" s="1" t="s">
        <v>18</v>
      </c>
      <c r="H465" s="1" t="s">
        <v>19</v>
      </c>
      <c r="I465" s="1" t="s">
        <v>20</v>
      </c>
      <c r="J465" s="19">
        <v>24</v>
      </c>
      <c r="K465" s="1">
        <v>134</v>
      </c>
      <c r="L465" s="1" t="s">
        <v>28</v>
      </c>
      <c r="M465" s="15" t="s">
        <v>88</v>
      </c>
      <c r="N465" s="1">
        <v>30</v>
      </c>
      <c r="O465" s="1">
        <v>20</v>
      </c>
      <c r="P465" s="1">
        <v>60</v>
      </c>
      <c r="Q465" s="1">
        <v>54</v>
      </c>
      <c r="R465" s="1">
        <f>SUM(Table1[[#This Row],[Cogs]],Table1[[#This Row],[Marketing]],Table1[[#This Row],[Other Expenses]])</f>
        <v>131</v>
      </c>
      <c r="S465" s="3">
        <f>Table1[[#This Row],[Sales]]-Table1[[#This Row],[Target Sales]]</f>
        <v>74</v>
      </c>
      <c r="T465" s="3">
        <f>Table1[[#This Row],[Profit]]-Table1[[#This Row],[Target Profit]]</f>
        <v>4</v>
      </c>
      <c r="U465" s="3">
        <f>Table1[[#This Row],[Cogs]]-Table1[[#This Row],[Target COGS]]</f>
        <v>26</v>
      </c>
      <c r="V465" s="8">
        <f>YEAR(Table1[[#This Row],[Date]])</f>
        <v>2013</v>
      </c>
      <c r="W465" s="8">
        <f>DAY(Table1[[#This Row],[Date]])</f>
        <v>1</v>
      </c>
      <c r="X465" s="8">
        <f>MONTH(Table1[[#This Row],[Date]])</f>
        <v>10</v>
      </c>
      <c r="Y465" s="9">
        <f>(Table1[[#This Row],[Profit]]/Table1[[#This Row],[Sales]])</f>
        <v>0.17910447761194029</v>
      </c>
    </row>
    <row r="466" spans="1:25" ht="14.25" customHeight="1" x14ac:dyDescent="0.3">
      <c r="A466" s="1">
        <v>339</v>
      </c>
      <c r="B466" s="1">
        <v>54</v>
      </c>
      <c r="C466" s="2">
        <v>41548</v>
      </c>
      <c r="D466" s="1" t="s">
        <v>16</v>
      </c>
      <c r="E466" s="1" t="s">
        <v>25</v>
      </c>
      <c r="F466" s="1">
        <v>20</v>
      </c>
      <c r="G466" s="1" t="s">
        <v>18</v>
      </c>
      <c r="H466" s="1" t="s">
        <v>19</v>
      </c>
      <c r="I466" s="1" t="s">
        <v>20</v>
      </c>
      <c r="J466" s="19">
        <v>19</v>
      </c>
      <c r="K466" s="1">
        <v>128</v>
      </c>
      <c r="L466" s="1" t="s">
        <v>55</v>
      </c>
      <c r="M466" s="15" t="s">
        <v>88</v>
      </c>
      <c r="N466" s="1">
        <v>30</v>
      </c>
      <c r="O466" s="1">
        <v>20</v>
      </c>
      <c r="P466" s="1">
        <v>60</v>
      </c>
      <c r="Q466" s="1">
        <v>53</v>
      </c>
      <c r="R466" s="1">
        <f>SUM(Table1[[#This Row],[Cogs]],Table1[[#This Row],[Marketing]],Table1[[#This Row],[Other Expenses]])</f>
        <v>127</v>
      </c>
      <c r="S466" s="3">
        <f>Table1[[#This Row],[Sales]]-Table1[[#This Row],[Target Sales]]</f>
        <v>68</v>
      </c>
      <c r="T466" s="3">
        <f>Table1[[#This Row],[Profit]]-Table1[[#This Row],[Target Profit]]</f>
        <v>-1</v>
      </c>
      <c r="U466" s="3">
        <f>Table1[[#This Row],[Cogs]]-Table1[[#This Row],[Target COGS]]</f>
        <v>24</v>
      </c>
      <c r="V466" s="8">
        <f>YEAR(Table1[[#This Row],[Date]])</f>
        <v>2013</v>
      </c>
      <c r="W466" s="8">
        <f>DAY(Table1[[#This Row],[Date]])</f>
        <v>1</v>
      </c>
      <c r="X466" s="8">
        <f>MONTH(Table1[[#This Row],[Date]])</f>
        <v>10</v>
      </c>
      <c r="Y466" s="9">
        <f>(Table1[[#This Row],[Profit]]/Table1[[#This Row],[Sales]])</f>
        <v>0.1484375</v>
      </c>
    </row>
    <row r="467" spans="1:25" ht="14.25" customHeight="1" x14ac:dyDescent="0.3">
      <c r="A467" s="1">
        <v>781</v>
      </c>
      <c r="B467" s="1">
        <v>21</v>
      </c>
      <c r="C467" s="2">
        <v>41548</v>
      </c>
      <c r="D467" s="1" t="s">
        <v>16</v>
      </c>
      <c r="E467" s="1" t="s">
        <v>25</v>
      </c>
      <c r="F467" s="1">
        <v>5</v>
      </c>
      <c r="G467" s="1" t="s">
        <v>18</v>
      </c>
      <c r="H467" s="1" t="s">
        <v>26</v>
      </c>
      <c r="I467" s="1" t="s">
        <v>30</v>
      </c>
      <c r="J467" s="19">
        <v>22</v>
      </c>
      <c r="K467" s="1">
        <v>56</v>
      </c>
      <c r="L467" s="1" t="s">
        <v>55</v>
      </c>
      <c r="M467" s="15" t="s">
        <v>88</v>
      </c>
      <c r="N467" s="1">
        <v>20</v>
      </c>
      <c r="O467" s="1">
        <v>30</v>
      </c>
      <c r="P467" s="1">
        <v>50</v>
      </c>
      <c r="Q467" s="1">
        <v>17</v>
      </c>
      <c r="R467" s="1">
        <f>SUM(Table1[[#This Row],[Cogs]],Table1[[#This Row],[Marketing]],Table1[[#This Row],[Other Expenses]])</f>
        <v>43</v>
      </c>
      <c r="S467" s="3">
        <f>Table1[[#This Row],[Sales]]-Table1[[#This Row],[Target Sales]]</f>
        <v>6</v>
      </c>
      <c r="T467" s="3">
        <f>Table1[[#This Row],[Profit]]-Table1[[#This Row],[Target Profit]]</f>
        <v>-8</v>
      </c>
      <c r="U467" s="3">
        <f>Table1[[#This Row],[Cogs]]-Table1[[#This Row],[Target COGS]]</f>
        <v>1</v>
      </c>
      <c r="V467" s="8">
        <f>YEAR(Table1[[#This Row],[Date]])</f>
        <v>2013</v>
      </c>
      <c r="W467" s="8">
        <f>DAY(Table1[[#This Row],[Date]])</f>
        <v>1</v>
      </c>
      <c r="X467" s="8">
        <f>MONTH(Table1[[#This Row],[Date]])</f>
        <v>10</v>
      </c>
      <c r="Y467" s="9">
        <f>(Table1[[#This Row],[Profit]]/Table1[[#This Row],[Sales]])</f>
        <v>0.39285714285714285</v>
      </c>
    </row>
    <row r="468" spans="1:25" ht="14.25" customHeight="1" x14ac:dyDescent="0.3">
      <c r="A468" s="1">
        <v>505</v>
      </c>
      <c r="B468" s="1">
        <v>39</v>
      </c>
      <c r="C468" s="2">
        <v>41548</v>
      </c>
      <c r="D468" s="1" t="s">
        <v>32</v>
      </c>
      <c r="E468" s="1" t="s">
        <v>23</v>
      </c>
      <c r="F468" s="1">
        <v>12</v>
      </c>
      <c r="G468" s="1" t="s">
        <v>33</v>
      </c>
      <c r="H468" s="1" t="s">
        <v>34</v>
      </c>
      <c r="I468" s="1" t="s">
        <v>35</v>
      </c>
      <c r="J468" s="19">
        <v>21</v>
      </c>
      <c r="K468" s="1">
        <v>98</v>
      </c>
      <c r="L468" s="1" t="s">
        <v>57</v>
      </c>
      <c r="M468" s="15" t="s">
        <v>88</v>
      </c>
      <c r="N468" s="1">
        <v>20</v>
      </c>
      <c r="O468" s="1">
        <v>20</v>
      </c>
      <c r="P468" s="1">
        <v>50</v>
      </c>
      <c r="Q468" s="1">
        <v>39</v>
      </c>
      <c r="R468" s="1">
        <f>SUM(Table1[[#This Row],[Cogs]],Table1[[#This Row],[Marketing]],Table1[[#This Row],[Other Expenses]])</f>
        <v>90</v>
      </c>
      <c r="S468" s="3">
        <f>Table1[[#This Row],[Sales]]-Table1[[#This Row],[Target Sales]]</f>
        <v>48</v>
      </c>
      <c r="T468" s="3">
        <f>Table1[[#This Row],[Profit]]-Table1[[#This Row],[Target Profit]]</f>
        <v>1</v>
      </c>
      <c r="U468" s="3">
        <f>Table1[[#This Row],[Cogs]]-Table1[[#This Row],[Target COGS]]</f>
        <v>19</v>
      </c>
      <c r="V468" s="8">
        <f>YEAR(Table1[[#This Row],[Date]])</f>
        <v>2013</v>
      </c>
      <c r="W468" s="8">
        <f>DAY(Table1[[#This Row],[Date]])</f>
        <v>1</v>
      </c>
      <c r="X468" s="8">
        <f>MONTH(Table1[[#This Row],[Date]])</f>
        <v>10</v>
      </c>
      <c r="Y468" s="9">
        <f>(Table1[[#This Row],[Profit]]/Table1[[#This Row],[Sales]])</f>
        <v>0.21428571428571427</v>
      </c>
    </row>
    <row r="469" spans="1:25" ht="14.25" customHeight="1" x14ac:dyDescent="0.3">
      <c r="A469" s="1">
        <v>775</v>
      </c>
      <c r="B469" s="1">
        <v>23</v>
      </c>
      <c r="C469" s="2">
        <v>41548</v>
      </c>
      <c r="D469" s="1" t="s">
        <v>32</v>
      </c>
      <c r="E469" s="1" t="s">
        <v>29</v>
      </c>
      <c r="F469" s="1">
        <v>6</v>
      </c>
      <c r="G469" s="1" t="s">
        <v>33</v>
      </c>
      <c r="H469" s="1" t="s">
        <v>34</v>
      </c>
      <c r="I469" s="1" t="s">
        <v>35</v>
      </c>
      <c r="J469" s="19">
        <v>25</v>
      </c>
      <c r="K469" s="1">
        <v>62</v>
      </c>
      <c r="L469" s="1" t="s">
        <v>41</v>
      </c>
      <c r="M469" s="15" t="s">
        <v>88</v>
      </c>
      <c r="N469" s="1">
        <v>10</v>
      </c>
      <c r="O469" s="1">
        <v>30</v>
      </c>
      <c r="P469" s="1">
        <v>40</v>
      </c>
      <c r="Q469" s="1">
        <v>18</v>
      </c>
      <c r="R469" s="1">
        <f>SUM(Table1[[#This Row],[Cogs]],Table1[[#This Row],[Marketing]],Table1[[#This Row],[Other Expenses]])</f>
        <v>47</v>
      </c>
      <c r="S469" s="3">
        <f>Table1[[#This Row],[Sales]]-Table1[[#This Row],[Target Sales]]</f>
        <v>22</v>
      </c>
      <c r="T469" s="3">
        <f>Table1[[#This Row],[Profit]]-Table1[[#This Row],[Target Profit]]</f>
        <v>-5</v>
      </c>
      <c r="U469" s="3">
        <f>Table1[[#This Row],[Cogs]]-Table1[[#This Row],[Target COGS]]</f>
        <v>13</v>
      </c>
      <c r="V469" s="8">
        <f>YEAR(Table1[[#This Row],[Date]])</f>
        <v>2013</v>
      </c>
      <c r="W469" s="8">
        <f>DAY(Table1[[#This Row],[Date]])</f>
        <v>1</v>
      </c>
      <c r="X469" s="8">
        <f>MONTH(Table1[[#This Row],[Date]])</f>
        <v>10</v>
      </c>
      <c r="Y469" s="9">
        <f>(Table1[[#This Row],[Profit]]/Table1[[#This Row],[Sales]])</f>
        <v>0.40322580645161288</v>
      </c>
    </row>
    <row r="470" spans="1:25" ht="14.25" customHeight="1" x14ac:dyDescent="0.3">
      <c r="A470" s="1">
        <v>515</v>
      </c>
      <c r="B470" s="1">
        <v>21</v>
      </c>
      <c r="C470" s="2">
        <v>41548</v>
      </c>
      <c r="D470" s="1" t="s">
        <v>32</v>
      </c>
      <c r="E470" s="1" t="s">
        <v>17</v>
      </c>
      <c r="F470" s="1">
        <v>5</v>
      </c>
      <c r="G470" s="1" t="s">
        <v>33</v>
      </c>
      <c r="H470" s="1" t="s">
        <v>38</v>
      </c>
      <c r="I470" s="1" t="s">
        <v>43</v>
      </c>
      <c r="J470" s="19">
        <v>22</v>
      </c>
      <c r="K470" s="1">
        <v>55</v>
      </c>
      <c r="L470" s="1" t="s">
        <v>36</v>
      </c>
      <c r="M470" s="15" t="s">
        <v>88</v>
      </c>
      <c r="N470" s="1">
        <v>10</v>
      </c>
      <c r="O470" s="1">
        <v>30</v>
      </c>
      <c r="P470" s="1">
        <v>40</v>
      </c>
      <c r="Q470" s="1">
        <v>16</v>
      </c>
      <c r="R470" s="1">
        <f>SUM(Table1[[#This Row],[Cogs]],Table1[[#This Row],[Marketing]],Table1[[#This Row],[Other Expenses]])</f>
        <v>42</v>
      </c>
      <c r="S470" s="3">
        <f>Table1[[#This Row],[Sales]]-Table1[[#This Row],[Target Sales]]</f>
        <v>15</v>
      </c>
      <c r="T470" s="3">
        <f>Table1[[#This Row],[Profit]]-Table1[[#This Row],[Target Profit]]</f>
        <v>-8</v>
      </c>
      <c r="U470" s="3">
        <f>Table1[[#This Row],[Cogs]]-Table1[[#This Row],[Target COGS]]</f>
        <v>11</v>
      </c>
      <c r="V470" s="8">
        <f>YEAR(Table1[[#This Row],[Date]])</f>
        <v>2013</v>
      </c>
      <c r="W470" s="8">
        <f>DAY(Table1[[#This Row],[Date]])</f>
        <v>1</v>
      </c>
      <c r="X470" s="8">
        <f>MONTH(Table1[[#This Row],[Date]])</f>
        <v>10</v>
      </c>
      <c r="Y470" s="9">
        <f>(Table1[[#This Row],[Profit]]/Table1[[#This Row],[Sales]])</f>
        <v>0.4</v>
      </c>
    </row>
    <row r="471" spans="1:25" ht="14.25" customHeight="1" x14ac:dyDescent="0.3">
      <c r="A471" s="1">
        <v>603</v>
      </c>
      <c r="B471" s="1">
        <v>25</v>
      </c>
      <c r="C471" s="2">
        <v>41548</v>
      </c>
      <c r="D471" s="1" t="s">
        <v>32</v>
      </c>
      <c r="E471" s="1" t="s">
        <v>25</v>
      </c>
      <c r="F471" s="1">
        <v>9</v>
      </c>
      <c r="G471" s="1" t="s">
        <v>33</v>
      </c>
      <c r="H471" s="1" t="s">
        <v>34</v>
      </c>
      <c r="I471" s="1" t="s">
        <v>59</v>
      </c>
      <c r="J471" s="19">
        <v>-18</v>
      </c>
      <c r="K471" s="1">
        <v>60</v>
      </c>
      <c r="L471" s="1" t="s">
        <v>44</v>
      </c>
      <c r="M471" s="15" t="s">
        <v>88</v>
      </c>
      <c r="N471" s="1">
        <v>10</v>
      </c>
      <c r="O471" s="1">
        <v>10</v>
      </c>
      <c r="P471" s="1">
        <v>40</v>
      </c>
      <c r="Q471" s="1">
        <v>43</v>
      </c>
      <c r="R471" s="1">
        <f>SUM(Table1[[#This Row],[Cogs]],Table1[[#This Row],[Marketing]],Table1[[#This Row],[Other Expenses]])</f>
        <v>77</v>
      </c>
      <c r="S471" s="3">
        <f>Table1[[#This Row],[Sales]]-Table1[[#This Row],[Target Sales]]</f>
        <v>20</v>
      </c>
      <c r="T471" s="3">
        <f>Table1[[#This Row],[Profit]]-Table1[[#This Row],[Target Profit]]</f>
        <v>-28</v>
      </c>
      <c r="U471" s="3">
        <f>Table1[[#This Row],[Cogs]]-Table1[[#This Row],[Target COGS]]</f>
        <v>15</v>
      </c>
      <c r="V471" s="8">
        <f>YEAR(Table1[[#This Row],[Date]])</f>
        <v>2013</v>
      </c>
      <c r="W471" s="8">
        <f>DAY(Table1[[#This Row],[Date]])</f>
        <v>1</v>
      </c>
      <c r="X471" s="8">
        <f>MONTH(Table1[[#This Row],[Date]])</f>
        <v>10</v>
      </c>
      <c r="Y471" s="9">
        <f>(Table1[[#This Row],[Profit]]/Table1[[#This Row],[Sales]])</f>
        <v>-0.3</v>
      </c>
    </row>
    <row r="472" spans="1:25" ht="14.25" customHeight="1" x14ac:dyDescent="0.3">
      <c r="A472" s="1">
        <v>580</v>
      </c>
      <c r="B472" s="1">
        <v>21</v>
      </c>
      <c r="C472" s="2">
        <v>41548</v>
      </c>
      <c r="D472" s="1" t="s">
        <v>32</v>
      </c>
      <c r="E472" s="1" t="s">
        <v>23</v>
      </c>
      <c r="F472" s="1">
        <v>5</v>
      </c>
      <c r="G472" s="1" t="s">
        <v>33</v>
      </c>
      <c r="H472" s="1" t="s">
        <v>34</v>
      </c>
      <c r="I472" s="1" t="s">
        <v>46</v>
      </c>
      <c r="J472" s="19">
        <v>22</v>
      </c>
      <c r="K472" s="1">
        <v>56</v>
      </c>
      <c r="L472" s="1" t="s">
        <v>40</v>
      </c>
      <c r="M472" s="15" t="s">
        <v>88</v>
      </c>
      <c r="N472" s="1">
        <v>0</v>
      </c>
      <c r="O472" s="1">
        <v>30</v>
      </c>
      <c r="P472" s="1">
        <v>30</v>
      </c>
      <c r="Q472" s="1">
        <v>17</v>
      </c>
      <c r="R472" s="1">
        <f>SUM(Table1[[#This Row],[Cogs]],Table1[[#This Row],[Marketing]],Table1[[#This Row],[Other Expenses]])</f>
        <v>43</v>
      </c>
      <c r="S472" s="3">
        <f>Table1[[#This Row],[Sales]]-Table1[[#This Row],[Target Sales]]</f>
        <v>26</v>
      </c>
      <c r="T472" s="3">
        <f>Table1[[#This Row],[Profit]]-Table1[[#This Row],[Target Profit]]</f>
        <v>-8</v>
      </c>
      <c r="U472" s="3">
        <f>Table1[[#This Row],[Cogs]]-Table1[[#This Row],[Target COGS]]</f>
        <v>21</v>
      </c>
      <c r="V472" s="8">
        <f>YEAR(Table1[[#This Row],[Date]])</f>
        <v>2013</v>
      </c>
      <c r="W472" s="8">
        <f>DAY(Table1[[#This Row],[Date]])</f>
        <v>1</v>
      </c>
      <c r="X472" s="8">
        <f>MONTH(Table1[[#This Row],[Date]])</f>
        <v>10</v>
      </c>
      <c r="Y472" s="9">
        <f>(Table1[[#This Row],[Profit]]/Table1[[#This Row],[Sales]])</f>
        <v>0.39285714285714285</v>
      </c>
    </row>
    <row r="473" spans="1:25" ht="14.25" customHeight="1" x14ac:dyDescent="0.3">
      <c r="A473" s="1">
        <v>702</v>
      </c>
      <c r="B473" s="1">
        <v>0</v>
      </c>
      <c r="C473" s="2">
        <v>41548</v>
      </c>
      <c r="D473" s="1" t="s">
        <v>32</v>
      </c>
      <c r="E473" s="1" t="s">
        <v>29</v>
      </c>
      <c r="F473" s="1">
        <v>0</v>
      </c>
      <c r="G473" s="1" t="s">
        <v>33</v>
      </c>
      <c r="H473" s="1" t="s">
        <v>34</v>
      </c>
      <c r="I473" s="1" t="s">
        <v>47</v>
      </c>
      <c r="J473" s="19">
        <v>47</v>
      </c>
      <c r="K473" s="1">
        <v>46</v>
      </c>
      <c r="L473" s="1" t="s">
        <v>41</v>
      </c>
      <c r="M473" s="15" t="s">
        <v>88</v>
      </c>
      <c r="N473" s="1">
        <v>0</v>
      </c>
      <c r="O473" s="1">
        <v>30</v>
      </c>
      <c r="P473" s="1">
        <v>30</v>
      </c>
      <c r="Q473" s="1">
        <v>11</v>
      </c>
      <c r="R473" s="1">
        <f>SUM(Table1[[#This Row],[Cogs]],Table1[[#This Row],[Marketing]],Table1[[#This Row],[Other Expenses]])</f>
        <v>11</v>
      </c>
      <c r="S473" s="3">
        <f>Table1[[#This Row],[Sales]]-Table1[[#This Row],[Target Sales]]</f>
        <v>16</v>
      </c>
      <c r="T473" s="3">
        <f>Table1[[#This Row],[Profit]]-Table1[[#This Row],[Target Profit]]</f>
        <v>17</v>
      </c>
      <c r="U473" s="3">
        <f>Table1[[#This Row],[Cogs]]-Table1[[#This Row],[Target COGS]]</f>
        <v>0</v>
      </c>
      <c r="V473" s="8">
        <f>YEAR(Table1[[#This Row],[Date]])</f>
        <v>2013</v>
      </c>
      <c r="W473" s="8">
        <f>DAY(Table1[[#This Row],[Date]])</f>
        <v>1</v>
      </c>
      <c r="X473" s="8">
        <f>MONTH(Table1[[#This Row],[Date]])</f>
        <v>10</v>
      </c>
      <c r="Y473" s="9">
        <f>(Table1[[#This Row],[Profit]]/Table1[[#This Row],[Sales]])</f>
        <v>1.0217391304347827</v>
      </c>
    </row>
    <row r="474" spans="1:25" ht="14.25" customHeight="1" x14ac:dyDescent="0.3">
      <c r="A474" s="1">
        <v>603</v>
      </c>
      <c r="B474" s="1">
        <v>34</v>
      </c>
      <c r="C474" s="2">
        <v>41548</v>
      </c>
      <c r="D474" s="1" t="s">
        <v>32</v>
      </c>
      <c r="E474" s="1" t="s">
        <v>25</v>
      </c>
      <c r="F474" s="1">
        <v>12</v>
      </c>
      <c r="G474" s="1" t="s">
        <v>18</v>
      </c>
      <c r="H474" s="1" t="s">
        <v>19</v>
      </c>
      <c r="I474" s="1" t="s">
        <v>20</v>
      </c>
      <c r="J474" s="19">
        <v>-4</v>
      </c>
      <c r="K474" s="1">
        <v>82</v>
      </c>
      <c r="L474" s="1" t="s">
        <v>44</v>
      </c>
      <c r="M474" s="15" t="s">
        <v>88</v>
      </c>
      <c r="N474" s="1">
        <v>10</v>
      </c>
      <c r="O474" s="1">
        <v>20</v>
      </c>
      <c r="P474" s="1">
        <v>40</v>
      </c>
      <c r="Q474" s="1">
        <v>46</v>
      </c>
      <c r="R474" s="1">
        <f>SUM(Table1[[#This Row],[Cogs]],Table1[[#This Row],[Marketing]],Table1[[#This Row],[Other Expenses]])</f>
        <v>92</v>
      </c>
      <c r="S474" s="3">
        <f>Table1[[#This Row],[Sales]]-Table1[[#This Row],[Target Sales]]</f>
        <v>42</v>
      </c>
      <c r="T474" s="3">
        <f>Table1[[#This Row],[Profit]]-Table1[[#This Row],[Target Profit]]</f>
        <v>-24</v>
      </c>
      <c r="U474" s="3">
        <f>Table1[[#This Row],[Cogs]]-Table1[[#This Row],[Target COGS]]</f>
        <v>24</v>
      </c>
      <c r="V474" s="8">
        <f>YEAR(Table1[[#This Row],[Date]])</f>
        <v>2013</v>
      </c>
      <c r="W474" s="8">
        <f>DAY(Table1[[#This Row],[Date]])</f>
        <v>1</v>
      </c>
      <c r="X474" s="8">
        <f>MONTH(Table1[[#This Row],[Date]])</f>
        <v>10</v>
      </c>
      <c r="Y474" s="9">
        <f>(Table1[[#This Row],[Profit]]/Table1[[#This Row],[Sales]])</f>
        <v>-4.878048780487805E-2</v>
      </c>
    </row>
    <row r="475" spans="1:25" ht="14.25" customHeight="1" x14ac:dyDescent="0.3">
      <c r="A475" s="1">
        <v>505</v>
      </c>
      <c r="B475" s="1">
        <v>21</v>
      </c>
      <c r="C475" s="2">
        <v>41548</v>
      </c>
      <c r="D475" s="1" t="s">
        <v>32</v>
      </c>
      <c r="E475" s="1" t="s">
        <v>23</v>
      </c>
      <c r="F475" s="1">
        <v>5</v>
      </c>
      <c r="G475" s="1" t="s">
        <v>18</v>
      </c>
      <c r="H475" s="1" t="s">
        <v>19</v>
      </c>
      <c r="I475" s="1" t="s">
        <v>50</v>
      </c>
      <c r="J475" s="19">
        <v>21</v>
      </c>
      <c r="K475" s="1">
        <v>55</v>
      </c>
      <c r="L475" s="1" t="s">
        <v>57</v>
      </c>
      <c r="M475" s="15" t="s">
        <v>88</v>
      </c>
      <c r="N475" s="1">
        <v>10</v>
      </c>
      <c r="O475" s="1">
        <v>30</v>
      </c>
      <c r="P475" s="1">
        <v>40</v>
      </c>
      <c r="Q475" s="1">
        <v>17</v>
      </c>
      <c r="R475" s="1">
        <f>SUM(Table1[[#This Row],[Cogs]],Table1[[#This Row],[Marketing]],Table1[[#This Row],[Other Expenses]])</f>
        <v>43</v>
      </c>
      <c r="S475" s="3">
        <f>Table1[[#This Row],[Sales]]-Table1[[#This Row],[Target Sales]]</f>
        <v>15</v>
      </c>
      <c r="T475" s="3">
        <f>Table1[[#This Row],[Profit]]-Table1[[#This Row],[Target Profit]]</f>
        <v>-9</v>
      </c>
      <c r="U475" s="3">
        <f>Table1[[#This Row],[Cogs]]-Table1[[#This Row],[Target COGS]]</f>
        <v>11</v>
      </c>
      <c r="V475" s="8">
        <f>YEAR(Table1[[#This Row],[Date]])</f>
        <v>2013</v>
      </c>
      <c r="W475" s="8">
        <f>DAY(Table1[[#This Row],[Date]])</f>
        <v>1</v>
      </c>
      <c r="X475" s="8">
        <f>MONTH(Table1[[#This Row],[Date]])</f>
        <v>10</v>
      </c>
      <c r="Y475" s="9">
        <f>(Table1[[#This Row],[Profit]]/Table1[[#This Row],[Sales]])</f>
        <v>0.38181818181818183</v>
      </c>
    </row>
    <row r="476" spans="1:25" ht="14.25" customHeight="1" x14ac:dyDescent="0.3">
      <c r="A476" s="1">
        <v>971</v>
      </c>
      <c r="B476" s="1">
        <v>25</v>
      </c>
      <c r="C476" s="2">
        <v>41548</v>
      </c>
      <c r="D476" s="1" t="s">
        <v>32</v>
      </c>
      <c r="E476" s="1" t="s">
        <v>29</v>
      </c>
      <c r="F476" s="1">
        <v>7</v>
      </c>
      <c r="G476" s="1" t="s">
        <v>18</v>
      </c>
      <c r="H476" s="1" t="s">
        <v>19</v>
      </c>
      <c r="I476" s="1" t="s">
        <v>50</v>
      </c>
      <c r="J476" s="19">
        <v>25</v>
      </c>
      <c r="K476" s="1">
        <v>65</v>
      </c>
      <c r="L476" s="1" t="s">
        <v>49</v>
      </c>
      <c r="M476" s="15" t="s">
        <v>88</v>
      </c>
      <c r="N476" s="1">
        <v>10</v>
      </c>
      <c r="O476" s="1">
        <v>30</v>
      </c>
      <c r="P476" s="1">
        <v>40</v>
      </c>
      <c r="Q476" s="1">
        <v>19</v>
      </c>
      <c r="R476" s="1">
        <f>SUM(Table1[[#This Row],[Cogs]],Table1[[#This Row],[Marketing]],Table1[[#This Row],[Other Expenses]])</f>
        <v>51</v>
      </c>
      <c r="S476" s="3">
        <f>Table1[[#This Row],[Sales]]-Table1[[#This Row],[Target Sales]]</f>
        <v>25</v>
      </c>
      <c r="T476" s="3">
        <f>Table1[[#This Row],[Profit]]-Table1[[#This Row],[Target Profit]]</f>
        <v>-5</v>
      </c>
      <c r="U476" s="3">
        <f>Table1[[#This Row],[Cogs]]-Table1[[#This Row],[Target COGS]]</f>
        <v>15</v>
      </c>
      <c r="V476" s="8">
        <f>YEAR(Table1[[#This Row],[Date]])</f>
        <v>2013</v>
      </c>
      <c r="W476" s="8">
        <f>DAY(Table1[[#This Row],[Date]])</f>
        <v>1</v>
      </c>
      <c r="X476" s="8">
        <f>MONTH(Table1[[#This Row],[Date]])</f>
        <v>10</v>
      </c>
      <c r="Y476" s="9">
        <f>(Table1[[#This Row],[Profit]]/Table1[[#This Row],[Sales]])</f>
        <v>0.38461538461538464</v>
      </c>
    </row>
    <row r="477" spans="1:25" ht="14.25" customHeight="1" x14ac:dyDescent="0.3">
      <c r="A477" s="1">
        <v>314</v>
      </c>
      <c r="B477" s="1">
        <v>34</v>
      </c>
      <c r="C477" s="2">
        <v>41548</v>
      </c>
      <c r="D477" s="1" t="s">
        <v>32</v>
      </c>
      <c r="E477" s="1" t="s">
        <v>17</v>
      </c>
      <c r="F477" s="1">
        <v>12</v>
      </c>
      <c r="G477" s="1" t="s">
        <v>18</v>
      </c>
      <c r="H477" s="1" t="s">
        <v>26</v>
      </c>
      <c r="I477" s="1" t="s">
        <v>30</v>
      </c>
      <c r="J477" s="19">
        <v>-4</v>
      </c>
      <c r="K477" s="1">
        <v>82</v>
      </c>
      <c r="L477" s="1" t="s">
        <v>51</v>
      </c>
      <c r="M477" s="15" t="s">
        <v>88</v>
      </c>
      <c r="N477" s="1">
        <v>10</v>
      </c>
      <c r="O477" s="1">
        <v>10</v>
      </c>
      <c r="P477" s="1">
        <v>40</v>
      </c>
      <c r="Q477" s="1">
        <v>46</v>
      </c>
      <c r="R477" s="1">
        <f>SUM(Table1[[#This Row],[Cogs]],Table1[[#This Row],[Marketing]],Table1[[#This Row],[Other Expenses]])</f>
        <v>92</v>
      </c>
      <c r="S477" s="3">
        <f>Table1[[#This Row],[Sales]]-Table1[[#This Row],[Target Sales]]</f>
        <v>42</v>
      </c>
      <c r="T477" s="3">
        <f>Table1[[#This Row],[Profit]]-Table1[[#This Row],[Target Profit]]</f>
        <v>-14</v>
      </c>
      <c r="U477" s="3">
        <f>Table1[[#This Row],[Cogs]]-Table1[[#This Row],[Target COGS]]</f>
        <v>24</v>
      </c>
      <c r="V477" s="8">
        <f>YEAR(Table1[[#This Row],[Date]])</f>
        <v>2013</v>
      </c>
      <c r="W477" s="8">
        <f>DAY(Table1[[#This Row],[Date]])</f>
        <v>1</v>
      </c>
      <c r="X477" s="8">
        <f>MONTH(Table1[[#This Row],[Date]])</f>
        <v>10</v>
      </c>
      <c r="Y477" s="9">
        <f>(Table1[[#This Row],[Profit]]/Table1[[#This Row],[Sales]])</f>
        <v>-4.878048780487805E-2</v>
      </c>
    </row>
    <row r="478" spans="1:25" ht="14.25" customHeight="1" x14ac:dyDescent="0.3">
      <c r="A478" s="1">
        <v>603</v>
      </c>
      <c r="B478" s="1">
        <v>21</v>
      </c>
      <c r="C478" s="2">
        <v>41548</v>
      </c>
      <c r="D478" s="1" t="s">
        <v>32</v>
      </c>
      <c r="E478" s="1" t="s">
        <v>25</v>
      </c>
      <c r="F478" s="1">
        <v>5</v>
      </c>
      <c r="G478" s="1" t="s">
        <v>18</v>
      </c>
      <c r="H478" s="1" t="s">
        <v>26</v>
      </c>
      <c r="I478" s="1" t="s">
        <v>27</v>
      </c>
      <c r="J478" s="19">
        <v>21</v>
      </c>
      <c r="K478" s="1">
        <v>55</v>
      </c>
      <c r="L478" s="1" t="s">
        <v>44</v>
      </c>
      <c r="M478" s="15" t="s">
        <v>88</v>
      </c>
      <c r="N478" s="1">
        <v>20</v>
      </c>
      <c r="O478" s="1">
        <v>30</v>
      </c>
      <c r="P478" s="1">
        <v>50</v>
      </c>
      <c r="Q478" s="1">
        <v>17</v>
      </c>
      <c r="R478" s="1">
        <f>SUM(Table1[[#This Row],[Cogs]],Table1[[#This Row],[Marketing]],Table1[[#This Row],[Other Expenses]])</f>
        <v>43</v>
      </c>
      <c r="S478" s="3">
        <f>Table1[[#This Row],[Sales]]-Table1[[#This Row],[Target Sales]]</f>
        <v>5</v>
      </c>
      <c r="T478" s="3">
        <f>Table1[[#This Row],[Profit]]-Table1[[#This Row],[Target Profit]]</f>
        <v>-9</v>
      </c>
      <c r="U478" s="3">
        <f>Table1[[#This Row],[Cogs]]-Table1[[#This Row],[Target COGS]]</f>
        <v>1</v>
      </c>
      <c r="V478" s="8">
        <f>YEAR(Table1[[#This Row],[Date]])</f>
        <v>2013</v>
      </c>
      <c r="W478" s="8">
        <f>DAY(Table1[[#This Row],[Date]])</f>
        <v>1</v>
      </c>
      <c r="X478" s="8">
        <f>MONTH(Table1[[#This Row],[Date]])</f>
        <v>10</v>
      </c>
      <c r="Y478" s="9">
        <f>(Table1[[#This Row],[Profit]]/Table1[[#This Row],[Sales]])</f>
        <v>0.38181818181818183</v>
      </c>
    </row>
    <row r="479" spans="1:25" ht="14.25" customHeight="1" x14ac:dyDescent="0.3">
      <c r="A479" s="1">
        <v>435</v>
      </c>
      <c r="B479" s="1">
        <v>39</v>
      </c>
      <c r="C479" s="2">
        <v>41548</v>
      </c>
      <c r="D479" s="1" t="s">
        <v>32</v>
      </c>
      <c r="E479" s="1" t="s">
        <v>29</v>
      </c>
      <c r="F479" s="1">
        <v>12</v>
      </c>
      <c r="G479" s="1" t="s">
        <v>18</v>
      </c>
      <c r="H479" s="1" t="s">
        <v>26</v>
      </c>
      <c r="I479" s="1" t="s">
        <v>54</v>
      </c>
      <c r="J479" s="19">
        <v>21</v>
      </c>
      <c r="K479" s="1">
        <v>98</v>
      </c>
      <c r="L479" s="1" t="s">
        <v>42</v>
      </c>
      <c r="M479" s="15" t="s">
        <v>88</v>
      </c>
      <c r="N479" s="1">
        <v>10</v>
      </c>
      <c r="O479" s="1">
        <v>20</v>
      </c>
      <c r="P479" s="1">
        <v>40</v>
      </c>
      <c r="Q479" s="1">
        <v>39</v>
      </c>
      <c r="R479" s="1">
        <f>SUM(Table1[[#This Row],[Cogs]],Table1[[#This Row],[Marketing]],Table1[[#This Row],[Other Expenses]])</f>
        <v>90</v>
      </c>
      <c r="S479" s="3">
        <f>Table1[[#This Row],[Sales]]-Table1[[#This Row],[Target Sales]]</f>
        <v>58</v>
      </c>
      <c r="T479" s="3">
        <f>Table1[[#This Row],[Profit]]-Table1[[#This Row],[Target Profit]]</f>
        <v>1</v>
      </c>
      <c r="U479" s="3">
        <f>Table1[[#This Row],[Cogs]]-Table1[[#This Row],[Target COGS]]</f>
        <v>29</v>
      </c>
      <c r="V479" s="8">
        <f>YEAR(Table1[[#This Row],[Date]])</f>
        <v>2013</v>
      </c>
      <c r="W479" s="8">
        <f>DAY(Table1[[#This Row],[Date]])</f>
        <v>1</v>
      </c>
      <c r="X479" s="8">
        <f>MONTH(Table1[[#This Row],[Date]])</f>
        <v>10</v>
      </c>
      <c r="Y479" s="9">
        <f>(Table1[[#This Row],[Profit]]/Table1[[#This Row],[Sales]])</f>
        <v>0.21428571428571427</v>
      </c>
    </row>
    <row r="480" spans="1:25" ht="14.25" customHeight="1" x14ac:dyDescent="0.3">
      <c r="A480" s="1">
        <v>509</v>
      </c>
      <c r="B480" s="1">
        <v>46</v>
      </c>
      <c r="C480" s="2">
        <v>41548</v>
      </c>
      <c r="D480" s="1" t="s">
        <v>32</v>
      </c>
      <c r="E480" s="1" t="s">
        <v>29</v>
      </c>
      <c r="F480" s="1">
        <v>14</v>
      </c>
      <c r="G480" s="1" t="s">
        <v>18</v>
      </c>
      <c r="H480" s="1" t="s">
        <v>26</v>
      </c>
      <c r="I480" s="1" t="s">
        <v>54</v>
      </c>
      <c r="J480" s="19">
        <v>46</v>
      </c>
      <c r="K480" s="1">
        <v>120</v>
      </c>
      <c r="L480" s="1" t="s">
        <v>53</v>
      </c>
      <c r="M480" s="15" t="s">
        <v>88</v>
      </c>
      <c r="N480" s="1">
        <v>20</v>
      </c>
      <c r="O480" s="1">
        <v>30</v>
      </c>
      <c r="P480" s="1">
        <v>50</v>
      </c>
      <c r="Q480" s="1">
        <v>36</v>
      </c>
      <c r="R480" s="1">
        <f>SUM(Table1[[#This Row],[Cogs]],Table1[[#This Row],[Marketing]],Table1[[#This Row],[Other Expenses]])</f>
        <v>96</v>
      </c>
      <c r="S480" s="3">
        <f>Table1[[#This Row],[Sales]]-Table1[[#This Row],[Target Sales]]</f>
        <v>70</v>
      </c>
      <c r="T480" s="3">
        <f>Table1[[#This Row],[Profit]]-Table1[[#This Row],[Target Profit]]</f>
        <v>16</v>
      </c>
      <c r="U480" s="3">
        <f>Table1[[#This Row],[Cogs]]-Table1[[#This Row],[Target COGS]]</f>
        <v>26</v>
      </c>
      <c r="V480" s="8">
        <f>YEAR(Table1[[#This Row],[Date]])</f>
        <v>2013</v>
      </c>
      <c r="W480" s="8">
        <f>DAY(Table1[[#This Row],[Date]])</f>
        <v>1</v>
      </c>
      <c r="X480" s="8">
        <f>MONTH(Table1[[#This Row],[Date]])</f>
        <v>10</v>
      </c>
      <c r="Y480" s="9">
        <f>(Table1[[#This Row],[Profit]]/Table1[[#This Row],[Sales]])</f>
        <v>0.38333333333333336</v>
      </c>
    </row>
    <row r="481" spans="1:25" ht="14.25" customHeight="1" x14ac:dyDescent="0.3">
      <c r="A481" s="1">
        <v>775</v>
      </c>
      <c r="B481" s="1">
        <v>22</v>
      </c>
      <c r="C481" s="2">
        <v>41579</v>
      </c>
      <c r="D481" s="1" t="s">
        <v>32</v>
      </c>
      <c r="E481" s="1" t="s">
        <v>29</v>
      </c>
      <c r="F481" s="1">
        <v>6</v>
      </c>
      <c r="G481" s="1" t="s">
        <v>33</v>
      </c>
      <c r="H481" s="1" t="s">
        <v>34</v>
      </c>
      <c r="I481" s="1" t="s">
        <v>35</v>
      </c>
      <c r="J481" s="19">
        <v>25</v>
      </c>
      <c r="K481" s="1">
        <v>60</v>
      </c>
      <c r="L481" s="1" t="s">
        <v>41</v>
      </c>
      <c r="M481" s="15" t="s">
        <v>88</v>
      </c>
      <c r="N481" s="1">
        <v>20</v>
      </c>
      <c r="O481" s="1">
        <v>20</v>
      </c>
      <c r="P481" s="1">
        <v>50</v>
      </c>
      <c r="Q481" s="1">
        <v>17</v>
      </c>
      <c r="R481" s="1">
        <f>SUM(Table1[[#This Row],[Cogs]],Table1[[#This Row],[Marketing]],Table1[[#This Row],[Other Expenses]])</f>
        <v>45</v>
      </c>
      <c r="S481" s="3">
        <f>Table1[[#This Row],[Sales]]-Table1[[#This Row],[Target Sales]]</f>
        <v>10</v>
      </c>
      <c r="T481" s="3">
        <f>Table1[[#This Row],[Profit]]-Table1[[#This Row],[Target Profit]]</f>
        <v>5</v>
      </c>
      <c r="U481" s="3">
        <f>Table1[[#This Row],[Cogs]]-Table1[[#This Row],[Target COGS]]</f>
        <v>2</v>
      </c>
      <c r="V481" s="8">
        <f>YEAR(Table1[[#This Row],[Date]])</f>
        <v>2013</v>
      </c>
      <c r="W481" s="8">
        <f>DAY(Table1[[#This Row],[Date]])</f>
        <v>1</v>
      </c>
      <c r="X481" s="8">
        <f>MONTH(Table1[[#This Row],[Date]])</f>
        <v>11</v>
      </c>
      <c r="Y481" s="9">
        <f>(Table1[[#This Row],[Profit]]/Table1[[#This Row],[Sales]])</f>
        <v>0.41666666666666669</v>
      </c>
    </row>
    <row r="482" spans="1:25" ht="14.25" customHeight="1" x14ac:dyDescent="0.3">
      <c r="A482" s="1">
        <v>505</v>
      </c>
      <c r="B482" s="1">
        <v>34</v>
      </c>
      <c r="C482" s="2">
        <v>41579</v>
      </c>
      <c r="D482" s="1" t="s">
        <v>32</v>
      </c>
      <c r="E482" s="1" t="s">
        <v>23</v>
      </c>
      <c r="F482" s="1">
        <v>12</v>
      </c>
      <c r="G482" s="1" t="s">
        <v>33</v>
      </c>
      <c r="H482" s="1" t="s">
        <v>34</v>
      </c>
      <c r="I482" s="1" t="s">
        <v>47</v>
      </c>
      <c r="J482" s="19">
        <v>-6</v>
      </c>
      <c r="K482" s="1">
        <v>81</v>
      </c>
      <c r="L482" s="1" t="s">
        <v>57</v>
      </c>
      <c r="M482" s="15" t="s">
        <v>88</v>
      </c>
      <c r="N482" s="1">
        <v>20</v>
      </c>
      <c r="O482" s="1">
        <v>-10</v>
      </c>
      <c r="P482" s="1">
        <v>50</v>
      </c>
      <c r="Q482" s="1">
        <v>46</v>
      </c>
      <c r="R482" s="1">
        <f>SUM(Table1[[#This Row],[Cogs]],Table1[[#This Row],[Marketing]],Table1[[#This Row],[Other Expenses]])</f>
        <v>92</v>
      </c>
      <c r="S482" s="3">
        <f>Table1[[#This Row],[Sales]]-Table1[[#This Row],[Target Sales]]</f>
        <v>31</v>
      </c>
      <c r="T482" s="3">
        <f>Table1[[#This Row],[Profit]]-Table1[[#This Row],[Target Profit]]</f>
        <v>4</v>
      </c>
      <c r="U482" s="3">
        <f>Table1[[#This Row],[Cogs]]-Table1[[#This Row],[Target COGS]]</f>
        <v>14</v>
      </c>
      <c r="V482" s="8">
        <f>YEAR(Table1[[#This Row],[Date]])</f>
        <v>2013</v>
      </c>
      <c r="W482" s="8">
        <f>DAY(Table1[[#This Row],[Date]])</f>
        <v>1</v>
      </c>
      <c r="X482" s="8">
        <f>MONTH(Table1[[#This Row],[Date]])</f>
        <v>11</v>
      </c>
      <c r="Y482" s="9">
        <f>(Table1[[#This Row],[Profit]]/Table1[[#This Row],[Sales]])</f>
        <v>-7.407407407407407E-2</v>
      </c>
    </row>
    <row r="483" spans="1:25" ht="14.25" customHeight="1" x14ac:dyDescent="0.3">
      <c r="A483" s="1">
        <v>425</v>
      </c>
      <c r="B483" s="1">
        <v>22</v>
      </c>
      <c r="C483" s="2">
        <v>41579</v>
      </c>
      <c r="D483" s="1" t="s">
        <v>32</v>
      </c>
      <c r="E483" s="1" t="s">
        <v>29</v>
      </c>
      <c r="F483" s="1">
        <v>7</v>
      </c>
      <c r="G483" s="1" t="s">
        <v>33</v>
      </c>
      <c r="H483" s="1" t="s">
        <v>34</v>
      </c>
      <c r="I483" s="1" t="s">
        <v>47</v>
      </c>
      <c r="J483" s="19">
        <v>16</v>
      </c>
      <c r="K483" s="1">
        <v>55</v>
      </c>
      <c r="L483" s="1" t="s">
        <v>53</v>
      </c>
      <c r="M483" s="15" t="s">
        <v>88</v>
      </c>
      <c r="N483" s="1">
        <v>20</v>
      </c>
      <c r="O483" s="1">
        <v>20</v>
      </c>
      <c r="P483" s="1">
        <v>50</v>
      </c>
      <c r="Q483" s="1">
        <v>19</v>
      </c>
      <c r="R483" s="1">
        <f>SUM(Table1[[#This Row],[Cogs]],Table1[[#This Row],[Marketing]],Table1[[#This Row],[Other Expenses]])</f>
        <v>48</v>
      </c>
      <c r="S483" s="3">
        <f>Table1[[#This Row],[Sales]]-Table1[[#This Row],[Target Sales]]</f>
        <v>5</v>
      </c>
      <c r="T483" s="3">
        <f>Table1[[#This Row],[Profit]]-Table1[[#This Row],[Target Profit]]</f>
        <v>-4</v>
      </c>
      <c r="U483" s="3">
        <f>Table1[[#This Row],[Cogs]]-Table1[[#This Row],[Target COGS]]</f>
        <v>2</v>
      </c>
      <c r="V483" s="8">
        <f>YEAR(Table1[[#This Row],[Date]])</f>
        <v>2013</v>
      </c>
      <c r="W483" s="8">
        <f>DAY(Table1[[#This Row],[Date]])</f>
        <v>1</v>
      </c>
      <c r="X483" s="8">
        <f>MONTH(Table1[[#This Row],[Date]])</f>
        <v>11</v>
      </c>
      <c r="Y483" s="9">
        <f>(Table1[[#This Row],[Profit]]/Table1[[#This Row],[Sales]])</f>
        <v>0.29090909090909089</v>
      </c>
    </row>
    <row r="484" spans="1:25" ht="14.25" customHeight="1" x14ac:dyDescent="0.3">
      <c r="A484" s="1">
        <v>603</v>
      </c>
      <c r="B484" s="1">
        <v>33</v>
      </c>
      <c r="C484" s="2">
        <v>41579</v>
      </c>
      <c r="D484" s="1" t="s">
        <v>32</v>
      </c>
      <c r="E484" s="1" t="s">
        <v>25</v>
      </c>
      <c r="F484" s="1">
        <v>12</v>
      </c>
      <c r="G484" s="1" t="s">
        <v>18</v>
      </c>
      <c r="H484" s="1" t="s">
        <v>19</v>
      </c>
      <c r="I484" s="1" t="s">
        <v>20</v>
      </c>
      <c r="J484" s="19">
        <v>-6</v>
      </c>
      <c r="K484" s="1">
        <v>79</v>
      </c>
      <c r="L484" s="1" t="s">
        <v>44</v>
      </c>
      <c r="M484" s="15" t="s">
        <v>88</v>
      </c>
      <c r="N484" s="1">
        <v>20</v>
      </c>
      <c r="O484" s="1">
        <v>0</v>
      </c>
      <c r="P484" s="1">
        <v>50</v>
      </c>
      <c r="Q484" s="1">
        <v>45</v>
      </c>
      <c r="R484" s="1">
        <f>SUM(Table1[[#This Row],[Cogs]],Table1[[#This Row],[Marketing]],Table1[[#This Row],[Other Expenses]])</f>
        <v>90</v>
      </c>
      <c r="S484" s="3">
        <f>Table1[[#This Row],[Sales]]-Table1[[#This Row],[Target Sales]]</f>
        <v>29</v>
      </c>
      <c r="T484" s="3">
        <f>Table1[[#This Row],[Profit]]-Table1[[#This Row],[Target Profit]]</f>
        <v>-6</v>
      </c>
      <c r="U484" s="3">
        <f>Table1[[#This Row],[Cogs]]-Table1[[#This Row],[Target COGS]]</f>
        <v>13</v>
      </c>
      <c r="V484" s="8">
        <f>YEAR(Table1[[#This Row],[Date]])</f>
        <v>2013</v>
      </c>
      <c r="W484" s="8">
        <f>DAY(Table1[[#This Row],[Date]])</f>
        <v>1</v>
      </c>
      <c r="X484" s="8">
        <f>MONTH(Table1[[#This Row],[Date]])</f>
        <v>11</v>
      </c>
      <c r="Y484" s="9">
        <f>(Table1[[#This Row],[Profit]]/Table1[[#This Row],[Sales]])</f>
        <v>-7.5949367088607597E-2</v>
      </c>
    </row>
    <row r="485" spans="1:25" ht="14.25" customHeight="1" x14ac:dyDescent="0.3">
      <c r="A485" s="1">
        <v>505</v>
      </c>
      <c r="B485" s="1">
        <v>29</v>
      </c>
      <c r="C485" s="2">
        <v>41579</v>
      </c>
      <c r="D485" s="1" t="s">
        <v>32</v>
      </c>
      <c r="E485" s="1" t="s">
        <v>23</v>
      </c>
      <c r="F485" s="1">
        <v>8</v>
      </c>
      <c r="G485" s="1" t="s">
        <v>18</v>
      </c>
      <c r="H485" s="1" t="s">
        <v>19</v>
      </c>
      <c r="I485" s="1" t="s">
        <v>20</v>
      </c>
      <c r="J485" s="19">
        <v>7</v>
      </c>
      <c r="K485" s="1">
        <v>68</v>
      </c>
      <c r="L485" s="1" t="s">
        <v>57</v>
      </c>
      <c r="M485" s="15" t="s">
        <v>88</v>
      </c>
      <c r="N485" s="1">
        <v>20</v>
      </c>
      <c r="O485" s="1">
        <v>10</v>
      </c>
      <c r="P485" s="1">
        <v>50</v>
      </c>
      <c r="Q485" s="1">
        <v>30</v>
      </c>
      <c r="R485" s="1">
        <f>SUM(Table1[[#This Row],[Cogs]],Table1[[#This Row],[Marketing]],Table1[[#This Row],[Other Expenses]])</f>
        <v>67</v>
      </c>
      <c r="S485" s="3">
        <f>Table1[[#This Row],[Sales]]-Table1[[#This Row],[Target Sales]]</f>
        <v>18</v>
      </c>
      <c r="T485" s="3">
        <f>Table1[[#This Row],[Profit]]-Table1[[#This Row],[Target Profit]]</f>
        <v>-3</v>
      </c>
      <c r="U485" s="3">
        <f>Table1[[#This Row],[Cogs]]-Table1[[#This Row],[Target COGS]]</f>
        <v>9</v>
      </c>
      <c r="V485" s="8">
        <f>YEAR(Table1[[#This Row],[Date]])</f>
        <v>2013</v>
      </c>
      <c r="W485" s="8">
        <f>DAY(Table1[[#This Row],[Date]])</f>
        <v>1</v>
      </c>
      <c r="X485" s="8">
        <f>MONTH(Table1[[#This Row],[Date]])</f>
        <v>11</v>
      </c>
      <c r="Y485" s="9">
        <f>(Table1[[#This Row],[Profit]]/Table1[[#This Row],[Sales]])</f>
        <v>0.10294117647058823</v>
      </c>
    </row>
    <row r="486" spans="1:25" ht="14.25" customHeight="1" x14ac:dyDescent="0.3">
      <c r="A486" s="1">
        <v>541</v>
      </c>
      <c r="B486" s="1">
        <v>25</v>
      </c>
      <c r="C486" s="2">
        <v>41579</v>
      </c>
      <c r="D486" s="1" t="s">
        <v>32</v>
      </c>
      <c r="E486" s="1" t="s">
        <v>29</v>
      </c>
      <c r="F486" s="1">
        <v>7</v>
      </c>
      <c r="G486" s="1" t="s">
        <v>18</v>
      </c>
      <c r="H486" s="1" t="s">
        <v>19</v>
      </c>
      <c r="I486" s="1" t="s">
        <v>50</v>
      </c>
      <c r="J486" s="19">
        <v>28</v>
      </c>
      <c r="K486" s="1">
        <v>67</v>
      </c>
      <c r="L486" s="1" t="s">
        <v>49</v>
      </c>
      <c r="M486" s="15" t="s">
        <v>88</v>
      </c>
      <c r="N486" s="1">
        <v>20</v>
      </c>
      <c r="O486" s="1">
        <v>20</v>
      </c>
      <c r="P486" s="1">
        <v>50</v>
      </c>
      <c r="Q486" s="1">
        <v>19</v>
      </c>
      <c r="R486" s="1">
        <f>SUM(Table1[[#This Row],[Cogs]],Table1[[#This Row],[Marketing]],Table1[[#This Row],[Other Expenses]])</f>
        <v>51</v>
      </c>
      <c r="S486" s="3">
        <f>Table1[[#This Row],[Sales]]-Table1[[#This Row],[Target Sales]]</f>
        <v>17</v>
      </c>
      <c r="T486" s="3">
        <f>Table1[[#This Row],[Profit]]-Table1[[#This Row],[Target Profit]]</f>
        <v>8</v>
      </c>
      <c r="U486" s="3">
        <f>Table1[[#This Row],[Cogs]]-Table1[[#This Row],[Target COGS]]</f>
        <v>5</v>
      </c>
      <c r="V486" s="8">
        <f>YEAR(Table1[[#This Row],[Date]])</f>
        <v>2013</v>
      </c>
      <c r="W486" s="8">
        <f>DAY(Table1[[#This Row],[Date]])</f>
        <v>1</v>
      </c>
      <c r="X486" s="8">
        <f>MONTH(Table1[[#This Row],[Date]])</f>
        <v>11</v>
      </c>
      <c r="Y486" s="9">
        <f>(Table1[[#This Row],[Profit]]/Table1[[#This Row],[Sales]])</f>
        <v>0.41791044776119401</v>
      </c>
    </row>
    <row r="487" spans="1:25" ht="14.25" customHeight="1" x14ac:dyDescent="0.3">
      <c r="A487" s="1">
        <v>603</v>
      </c>
      <c r="B487" s="1">
        <v>15</v>
      </c>
      <c r="C487" s="2">
        <v>41579</v>
      </c>
      <c r="D487" s="1" t="s">
        <v>32</v>
      </c>
      <c r="E487" s="1" t="s">
        <v>25</v>
      </c>
      <c r="F487" s="1">
        <v>4</v>
      </c>
      <c r="G487" s="1" t="s">
        <v>18</v>
      </c>
      <c r="H487" s="1" t="s">
        <v>26</v>
      </c>
      <c r="I487" s="1" t="s">
        <v>27</v>
      </c>
      <c r="J487" s="19">
        <v>12</v>
      </c>
      <c r="K487" s="1">
        <v>42</v>
      </c>
      <c r="L487" s="1" t="s">
        <v>44</v>
      </c>
      <c r="M487" s="15" t="s">
        <v>88</v>
      </c>
      <c r="N487" s="1">
        <v>10</v>
      </c>
      <c r="O487" s="1">
        <v>20</v>
      </c>
      <c r="P487" s="1">
        <v>40</v>
      </c>
      <c r="Q487" s="1">
        <v>16</v>
      </c>
      <c r="R487" s="1">
        <f>SUM(Table1[[#This Row],[Cogs]],Table1[[#This Row],[Marketing]],Table1[[#This Row],[Other Expenses]])</f>
        <v>35</v>
      </c>
      <c r="S487" s="3">
        <f>Table1[[#This Row],[Sales]]-Table1[[#This Row],[Target Sales]]</f>
        <v>2</v>
      </c>
      <c r="T487" s="3">
        <f>Table1[[#This Row],[Profit]]-Table1[[#This Row],[Target Profit]]</f>
        <v>-8</v>
      </c>
      <c r="U487" s="3">
        <f>Table1[[#This Row],[Cogs]]-Table1[[#This Row],[Target COGS]]</f>
        <v>5</v>
      </c>
      <c r="V487" s="8">
        <f>YEAR(Table1[[#This Row],[Date]])</f>
        <v>2013</v>
      </c>
      <c r="W487" s="8">
        <f>DAY(Table1[[#This Row],[Date]])</f>
        <v>1</v>
      </c>
      <c r="X487" s="8">
        <f>MONTH(Table1[[#This Row],[Date]])</f>
        <v>11</v>
      </c>
      <c r="Y487" s="9">
        <f>(Table1[[#This Row],[Profit]]/Table1[[#This Row],[Sales]])</f>
        <v>0.2857142857142857</v>
      </c>
    </row>
    <row r="488" spans="1:25" ht="14.25" customHeight="1" x14ac:dyDescent="0.3">
      <c r="A488" s="1">
        <v>503</v>
      </c>
      <c r="B488" s="1">
        <v>32</v>
      </c>
      <c r="C488" s="2">
        <v>41579</v>
      </c>
      <c r="D488" s="1" t="s">
        <v>32</v>
      </c>
      <c r="E488" s="1" t="s">
        <v>29</v>
      </c>
      <c r="F488" s="1">
        <v>8</v>
      </c>
      <c r="G488" s="1" t="s">
        <v>18</v>
      </c>
      <c r="H488" s="1" t="s">
        <v>26</v>
      </c>
      <c r="I488" s="1" t="s">
        <v>27</v>
      </c>
      <c r="J488" s="19">
        <v>42</v>
      </c>
      <c r="K488" s="1">
        <v>85</v>
      </c>
      <c r="L488" s="1" t="s">
        <v>49</v>
      </c>
      <c r="M488" s="15" t="s">
        <v>88</v>
      </c>
      <c r="N488" s="1">
        <v>20</v>
      </c>
      <c r="O488" s="1">
        <v>30</v>
      </c>
      <c r="P488" s="1">
        <v>50</v>
      </c>
      <c r="Q488" s="1">
        <v>20</v>
      </c>
      <c r="R488" s="1">
        <f>SUM(Table1[[#This Row],[Cogs]],Table1[[#This Row],[Marketing]],Table1[[#This Row],[Other Expenses]])</f>
        <v>60</v>
      </c>
      <c r="S488" s="3">
        <f>Table1[[#This Row],[Sales]]-Table1[[#This Row],[Target Sales]]</f>
        <v>35</v>
      </c>
      <c r="T488" s="3">
        <f>Table1[[#This Row],[Profit]]-Table1[[#This Row],[Target Profit]]</f>
        <v>12</v>
      </c>
      <c r="U488" s="3">
        <f>Table1[[#This Row],[Cogs]]-Table1[[#This Row],[Target COGS]]</f>
        <v>12</v>
      </c>
      <c r="V488" s="8">
        <f>YEAR(Table1[[#This Row],[Date]])</f>
        <v>2013</v>
      </c>
      <c r="W488" s="8">
        <f>DAY(Table1[[#This Row],[Date]])</f>
        <v>1</v>
      </c>
      <c r="X488" s="8">
        <f>MONTH(Table1[[#This Row],[Date]])</f>
        <v>11</v>
      </c>
      <c r="Y488" s="9">
        <f>(Table1[[#This Row],[Profit]]/Table1[[#This Row],[Sales]])</f>
        <v>0.49411764705882355</v>
      </c>
    </row>
    <row r="489" spans="1:25" ht="14.25" customHeight="1" x14ac:dyDescent="0.3">
      <c r="A489" s="1">
        <v>435</v>
      </c>
      <c r="B489" s="1">
        <v>35</v>
      </c>
      <c r="C489" s="2">
        <v>41579</v>
      </c>
      <c r="D489" s="1" t="s">
        <v>32</v>
      </c>
      <c r="E489" s="1" t="s">
        <v>29</v>
      </c>
      <c r="F489" s="1">
        <v>11</v>
      </c>
      <c r="G489" s="1" t="s">
        <v>18</v>
      </c>
      <c r="H489" s="1" t="s">
        <v>26</v>
      </c>
      <c r="I489" s="1" t="s">
        <v>54</v>
      </c>
      <c r="J489" s="19">
        <v>13</v>
      </c>
      <c r="K489" s="1">
        <v>87</v>
      </c>
      <c r="L489" s="1" t="s">
        <v>42</v>
      </c>
      <c r="M489" s="15" t="s">
        <v>88</v>
      </c>
      <c r="N489" s="1">
        <v>20</v>
      </c>
      <c r="O489" s="1">
        <v>10</v>
      </c>
      <c r="P489" s="1">
        <v>50</v>
      </c>
      <c r="Q489" s="1">
        <v>38</v>
      </c>
      <c r="R489" s="1">
        <f>SUM(Table1[[#This Row],[Cogs]],Table1[[#This Row],[Marketing]],Table1[[#This Row],[Other Expenses]])</f>
        <v>84</v>
      </c>
      <c r="S489" s="3">
        <f>Table1[[#This Row],[Sales]]-Table1[[#This Row],[Target Sales]]</f>
        <v>37</v>
      </c>
      <c r="T489" s="3">
        <f>Table1[[#This Row],[Profit]]-Table1[[#This Row],[Target Profit]]</f>
        <v>3</v>
      </c>
      <c r="U489" s="3">
        <f>Table1[[#This Row],[Cogs]]-Table1[[#This Row],[Target COGS]]</f>
        <v>15</v>
      </c>
      <c r="V489" s="8">
        <f>YEAR(Table1[[#This Row],[Date]])</f>
        <v>2013</v>
      </c>
      <c r="W489" s="8">
        <f>DAY(Table1[[#This Row],[Date]])</f>
        <v>1</v>
      </c>
      <c r="X489" s="8">
        <f>MONTH(Table1[[#This Row],[Date]])</f>
        <v>11</v>
      </c>
      <c r="Y489" s="9">
        <f>(Table1[[#This Row],[Profit]]/Table1[[#This Row],[Sales]])</f>
        <v>0.14942528735632185</v>
      </c>
    </row>
    <row r="490" spans="1:25" ht="14.25" customHeight="1" x14ac:dyDescent="0.3">
      <c r="A490" s="1">
        <v>435</v>
      </c>
      <c r="B490" s="1">
        <v>34</v>
      </c>
      <c r="C490" s="2">
        <v>41579</v>
      </c>
      <c r="D490" s="1" t="s">
        <v>32</v>
      </c>
      <c r="E490" s="1" t="s">
        <v>29</v>
      </c>
      <c r="F490" s="1">
        <v>12</v>
      </c>
      <c r="G490" s="1" t="s">
        <v>18</v>
      </c>
      <c r="H490" s="1" t="s">
        <v>26</v>
      </c>
      <c r="I490" s="1" t="s">
        <v>30</v>
      </c>
      <c r="J490" s="19">
        <v>-4</v>
      </c>
      <c r="K490" s="1">
        <v>81</v>
      </c>
      <c r="L490" s="1" t="s">
        <v>42</v>
      </c>
      <c r="M490" s="15" t="s">
        <v>88</v>
      </c>
      <c r="N490" s="1">
        <v>20</v>
      </c>
      <c r="O490" s="1">
        <v>0</v>
      </c>
      <c r="P490" s="1">
        <v>50</v>
      </c>
      <c r="Q490" s="1">
        <v>45</v>
      </c>
      <c r="R490" s="1">
        <f>SUM(Table1[[#This Row],[Cogs]],Table1[[#This Row],[Marketing]],Table1[[#This Row],[Other Expenses]])</f>
        <v>91</v>
      </c>
      <c r="S490" s="3">
        <f>Table1[[#This Row],[Sales]]-Table1[[#This Row],[Target Sales]]</f>
        <v>31</v>
      </c>
      <c r="T490" s="3">
        <f>Table1[[#This Row],[Profit]]-Table1[[#This Row],[Target Profit]]</f>
        <v>-4</v>
      </c>
      <c r="U490" s="3">
        <f>Table1[[#This Row],[Cogs]]-Table1[[#This Row],[Target COGS]]</f>
        <v>14</v>
      </c>
      <c r="V490" s="8">
        <f>YEAR(Table1[[#This Row],[Date]])</f>
        <v>2013</v>
      </c>
      <c r="W490" s="8">
        <f>DAY(Table1[[#This Row],[Date]])</f>
        <v>1</v>
      </c>
      <c r="X490" s="8">
        <f>MONTH(Table1[[#This Row],[Date]])</f>
        <v>11</v>
      </c>
      <c r="Y490" s="9">
        <f>(Table1[[#This Row],[Profit]]/Table1[[#This Row],[Sales]])</f>
        <v>-4.9382716049382713E-2</v>
      </c>
    </row>
    <row r="491" spans="1:25" ht="14.25" customHeight="1" x14ac:dyDescent="0.3">
      <c r="A491" s="1">
        <v>904</v>
      </c>
      <c r="B491" s="1">
        <v>24</v>
      </c>
      <c r="C491" s="2">
        <v>41609</v>
      </c>
      <c r="D491" s="1" t="s">
        <v>16</v>
      </c>
      <c r="E491" s="1" t="s">
        <v>25</v>
      </c>
      <c r="F491" s="1">
        <v>7</v>
      </c>
      <c r="G491" s="1" t="s">
        <v>18</v>
      </c>
      <c r="H491" s="1" t="s">
        <v>19</v>
      </c>
      <c r="I491" s="1" t="s">
        <v>50</v>
      </c>
      <c r="J491" s="19">
        <v>18</v>
      </c>
      <c r="K491" s="1">
        <v>60</v>
      </c>
      <c r="L491" s="1" t="s">
        <v>28</v>
      </c>
      <c r="M491" s="15" t="s">
        <v>88</v>
      </c>
      <c r="N491" s="1">
        <v>10</v>
      </c>
      <c r="O491" s="1">
        <v>20</v>
      </c>
      <c r="P491" s="1">
        <v>40</v>
      </c>
      <c r="Q491" s="1">
        <v>20</v>
      </c>
      <c r="R491" s="1">
        <f>SUM(Table1[[#This Row],[Cogs]],Table1[[#This Row],[Marketing]],Table1[[#This Row],[Other Expenses]])</f>
        <v>51</v>
      </c>
      <c r="S491" s="3">
        <f>Table1[[#This Row],[Sales]]-Table1[[#This Row],[Target Sales]]</f>
        <v>20</v>
      </c>
      <c r="T491" s="3">
        <f>Table1[[#This Row],[Profit]]-Table1[[#This Row],[Target Profit]]</f>
        <v>-2</v>
      </c>
      <c r="U491" s="3">
        <f>Table1[[#This Row],[Cogs]]-Table1[[#This Row],[Target COGS]]</f>
        <v>14</v>
      </c>
      <c r="V491" s="8">
        <f>YEAR(Table1[[#This Row],[Date]])</f>
        <v>2013</v>
      </c>
      <c r="W491" s="8">
        <f>DAY(Table1[[#This Row],[Date]])</f>
        <v>1</v>
      </c>
      <c r="X491" s="8">
        <f>MONTH(Table1[[#This Row],[Date]])</f>
        <v>12</v>
      </c>
      <c r="Y491" s="9">
        <f>(Table1[[#This Row],[Profit]]/Table1[[#This Row],[Sales]])</f>
        <v>0.3</v>
      </c>
    </row>
    <row r="492" spans="1:25" ht="14.25" customHeight="1" x14ac:dyDescent="0.3">
      <c r="A492" s="1">
        <v>505</v>
      </c>
      <c r="B492" s="1">
        <v>38</v>
      </c>
      <c r="C492" s="2">
        <v>41609</v>
      </c>
      <c r="D492" s="1" t="s">
        <v>32</v>
      </c>
      <c r="E492" s="1" t="s">
        <v>23</v>
      </c>
      <c r="F492" s="1">
        <v>12</v>
      </c>
      <c r="G492" s="1" t="s">
        <v>33</v>
      </c>
      <c r="H492" s="1" t="s">
        <v>34</v>
      </c>
      <c r="I492" s="1" t="s">
        <v>35</v>
      </c>
      <c r="J492" s="19">
        <v>18</v>
      </c>
      <c r="K492" s="1">
        <v>95</v>
      </c>
      <c r="L492" s="1" t="s">
        <v>57</v>
      </c>
      <c r="M492" s="15" t="s">
        <v>88</v>
      </c>
      <c r="N492" s="1">
        <v>30</v>
      </c>
      <c r="O492" s="1">
        <v>0</v>
      </c>
      <c r="P492" s="1">
        <v>60</v>
      </c>
      <c r="Q492" s="1">
        <v>39</v>
      </c>
      <c r="R492" s="1">
        <f>SUM(Table1[[#This Row],[Cogs]],Table1[[#This Row],[Marketing]],Table1[[#This Row],[Other Expenses]])</f>
        <v>89</v>
      </c>
      <c r="S492" s="3">
        <f>Table1[[#This Row],[Sales]]-Table1[[#This Row],[Target Sales]]</f>
        <v>35</v>
      </c>
      <c r="T492" s="3">
        <f>Table1[[#This Row],[Profit]]-Table1[[#This Row],[Target Profit]]</f>
        <v>18</v>
      </c>
      <c r="U492" s="3">
        <f>Table1[[#This Row],[Cogs]]-Table1[[#This Row],[Target COGS]]</f>
        <v>8</v>
      </c>
      <c r="V492" s="8">
        <f>YEAR(Table1[[#This Row],[Date]])</f>
        <v>2013</v>
      </c>
      <c r="W492" s="8">
        <f>DAY(Table1[[#This Row],[Date]])</f>
        <v>1</v>
      </c>
      <c r="X492" s="8">
        <f>MONTH(Table1[[#This Row],[Date]])</f>
        <v>12</v>
      </c>
      <c r="Y492" s="9">
        <f>(Table1[[#This Row],[Profit]]/Table1[[#This Row],[Sales]])</f>
        <v>0.18947368421052632</v>
      </c>
    </row>
    <row r="493" spans="1:25" ht="14.25" customHeight="1" x14ac:dyDescent="0.3">
      <c r="A493" s="1">
        <v>775</v>
      </c>
      <c r="B493" s="1">
        <v>23</v>
      </c>
      <c r="C493" s="2">
        <v>41609</v>
      </c>
      <c r="D493" s="1" t="s">
        <v>32</v>
      </c>
      <c r="E493" s="1" t="s">
        <v>29</v>
      </c>
      <c r="F493" s="1">
        <v>6</v>
      </c>
      <c r="G493" s="1" t="s">
        <v>33</v>
      </c>
      <c r="H493" s="1" t="s">
        <v>34</v>
      </c>
      <c r="I493" s="1" t="s">
        <v>35</v>
      </c>
      <c r="J493" s="19">
        <v>25</v>
      </c>
      <c r="K493" s="1">
        <v>62</v>
      </c>
      <c r="L493" s="1" t="s">
        <v>41</v>
      </c>
      <c r="M493" s="15" t="s">
        <v>88</v>
      </c>
      <c r="N493" s="1">
        <v>20</v>
      </c>
      <c r="O493" s="1">
        <v>20</v>
      </c>
      <c r="P493" s="1">
        <v>50</v>
      </c>
      <c r="Q493" s="1">
        <v>18</v>
      </c>
      <c r="R493" s="1">
        <f>SUM(Table1[[#This Row],[Cogs]],Table1[[#This Row],[Marketing]],Table1[[#This Row],[Other Expenses]])</f>
        <v>47</v>
      </c>
      <c r="S493" s="3">
        <f>Table1[[#This Row],[Sales]]-Table1[[#This Row],[Target Sales]]</f>
        <v>12</v>
      </c>
      <c r="T493" s="3">
        <f>Table1[[#This Row],[Profit]]-Table1[[#This Row],[Target Profit]]</f>
        <v>5</v>
      </c>
      <c r="U493" s="3">
        <f>Table1[[#This Row],[Cogs]]-Table1[[#This Row],[Target COGS]]</f>
        <v>3</v>
      </c>
      <c r="V493" s="8">
        <f>YEAR(Table1[[#This Row],[Date]])</f>
        <v>2013</v>
      </c>
      <c r="W493" s="8">
        <f>DAY(Table1[[#This Row],[Date]])</f>
        <v>1</v>
      </c>
      <c r="X493" s="8">
        <f>MONTH(Table1[[#This Row],[Date]])</f>
        <v>12</v>
      </c>
      <c r="Y493" s="9">
        <f>(Table1[[#This Row],[Profit]]/Table1[[#This Row],[Sales]])</f>
        <v>0.40322580645161288</v>
      </c>
    </row>
    <row r="494" spans="1:25" ht="14.25" customHeight="1" x14ac:dyDescent="0.3">
      <c r="A494" s="1">
        <v>563</v>
      </c>
      <c r="B494" s="1">
        <v>16</v>
      </c>
      <c r="C494" s="2">
        <v>41609</v>
      </c>
      <c r="D494" s="1" t="s">
        <v>32</v>
      </c>
      <c r="E494" s="1" t="s">
        <v>17</v>
      </c>
      <c r="F494" s="1">
        <v>4</v>
      </c>
      <c r="G494" s="1" t="s">
        <v>33</v>
      </c>
      <c r="H494" s="1" t="s">
        <v>38</v>
      </c>
      <c r="I494" s="1" t="s">
        <v>43</v>
      </c>
      <c r="J494" s="19">
        <v>15</v>
      </c>
      <c r="K494" s="1">
        <v>44</v>
      </c>
      <c r="L494" s="1" t="s">
        <v>36</v>
      </c>
      <c r="M494" s="15" t="s">
        <v>88</v>
      </c>
      <c r="N494" s="1">
        <v>10</v>
      </c>
      <c r="O494" s="1">
        <v>20</v>
      </c>
      <c r="P494" s="1">
        <v>40</v>
      </c>
      <c r="Q494" s="1">
        <v>15</v>
      </c>
      <c r="R494" s="1">
        <f>SUM(Table1[[#This Row],[Cogs]],Table1[[#This Row],[Marketing]],Table1[[#This Row],[Other Expenses]])</f>
        <v>35</v>
      </c>
      <c r="S494" s="3">
        <f>Table1[[#This Row],[Sales]]-Table1[[#This Row],[Target Sales]]</f>
        <v>4</v>
      </c>
      <c r="T494" s="3">
        <f>Table1[[#This Row],[Profit]]-Table1[[#This Row],[Target Profit]]</f>
        <v>-5</v>
      </c>
      <c r="U494" s="3">
        <f>Table1[[#This Row],[Cogs]]-Table1[[#This Row],[Target COGS]]</f>
        <v>6</v>
      </c>
      <c r="V494" s="8">
        <f>YEAR(Table1[[#This Row],[Date]])</f>
        <v>2013</v>
      </c>
      <c r="W494" s="8">
        <f>DAY(Table1[[#This Row],[Date]])</f>
        <v>1</v>
      </c>
      <c r="X494" s="8">
        <f>MONTH(Table1[[#This Row],[Date]])</f>
        <v>12</v>
      </c>
      <c r="Y494" s="9">
        <f>(Table1[[#This Row],[Profit]]/Table1[[#This Row],[Sales]])</f>
        <v>0.34090909090909088</v>
      </c>
    </row>
    <row r="495" spans="1:25" ht="14.25" customHeight="1" x14ac:dyDescent="0.3">
      <c r="A495" s="1">
        <v>641</v>
      </c>
      <c r="B495" s="1">
        <v>31</v>
      </c>
      <c r="C495" s="2">
        <v>41609</v>
      </c>
      <c r="D495" s="1" t="s">
        <v>32</v>
      </c>
      <c r="E495" s="1" t="s">
        <v>17</v>
      </c>
      <c r="F495" s="1">
        <v>9</v>
      </c>
      <c r="G495" s="1" t="s">
        <v>33</v>
      </c>
      <c r="H495" s="1" t="s">
        <v>38</v>
      </c>
      <c r="I495" s="1" t="s">
        <v>45</v>
      </c>
      <c r="J495" s="19">
        <v>12</v>
      </c>
      <c r="K495" s="1">
        <v>74</v>
      </c>
      <c r="L495" s="1" t="s">
        <v>36</v>
      </c>
      <c r="M495" s="15" t="s">
        <v>88</v>
      </c>
      <c r="N495" s="1">
        <v>30</v>
      </c>
      <c r="O495" s="1">
        <v>10</v>
      </c>
      <c r="P495" s="1">
        <v>60</v>
      </c>
      <c r="Q495" s="1">
        <v>30</v>
      </c>
      <c r="R495" s="1">
        <f>SUM(Table1[[#This Row],[Cogs]],Table1[[#This Row],[Marketing]],Table1[[#This Row],[Other Expenses]])</f>
        <v>70</v>
      </c>
      <c r="S495" s="3">
        <f>Table1[[#This Row],[Sales]]-Table1[[#This Row],[Target Sales]]</f>
        <v>14</v>
      </c>
      <c r="T495" s="3">
        <f>Table1[[#This Row],[Profit]]-Table1[[#This Row],[Target Profit]]</f>
        <v>2</v>
      </c>
      <c r="U495" s="3">
        <f>Table1[[#This Row],[Cogs]]-Table1[[#This Row],[Target COGS]]</f>
        <v>1</v>
      </c>
      <c r="V495" s="8">
        <f>YEAR(Table1[[#This Row],[Date]])</f>
        <v>2013</v>
      </c>
      <c r="W495" s="8">
        <f>DAY(Table1[[#This Row],[Date]])</f>
        <v>1</v>
      </c>
      <c r="X495" s="8">
        <f>MONTH(Table1[[#This Row],[Date]])</f>
        <v>12</v>
      </c>
      <c r="Y495" s="9">
        <f>(Table1[[#This Row],[Profit]]/Table1[[#This Row],[Sales]])</f>
        <v>0.16216216216216217</v>
      </c>
    </row>
    <row r="496" spans="1:25" ht="14.25" customHeight="1" x14ac:dyDescent="0.3">
      <c r="A496" s="1">
        <v>603</v>
      </c>
      <c r="B496" s="1">
        <v>20</v>
      </c>
      <c r="C496" s="2">
        <v>41609</v>
      </c>
      <c r="D496" s="1" t="s">
        <v>32</v>
      </c>
      <c r="E496" s="1" t="s">
        <v>25</v>
      </c>
      <c r="F496" s="1">
        <v>7</v>
      </c>
      <c r="G496" s="1" t="s">
        <v>33</v>
      </c>
      <c r="H496" s="1" t="s">
        <v>34</v>
      </c>
      <c r="I496" s="1" t="s">
        <v>59</v>
      </c>
      <c r="J496" s="19">
        <v>-24</v>
      </c>
      <c r="K496" s="1">
        <v>48</v>
      </c>
      <c r="L496" s="1" t="s">
        <v>44</v>
      </c>
      <c r="M496" s="15" t="s">
        <v>88</v>
      </c>
      <c r="N496" s="1">
        <v>10</v>
      </c>
      <c r="O496" s="1">
        <v>0</v>
      </c>
      <c r="P496" s="1">
        <v>40</v>
      </c>
      <c r="Q496" s="1">
        <v>41</v>
      </c>
      <c r="R496" s="1">
        <f>SUM(Table1[[#This Row],[Cogs]],Table1[[#This Row],[Marketing]],Table1[[#This Row],[Other Expenses]])</f>
        <v>68</v>
      </c>
      <c r="S496" s="3">
        <f>Table1[[#This Row],[Sales]]-Table1[[#This Row],[Target Sales]]</f>
        <v>8</v>
      </c>
      <c r="T496" s="3">
        <f>Table1[[#This Row],[Profit]]-Table1[[#This Row],[Target Profit]]</f>
        <v>-24</v>
      </c>
      <c r="U496" s="3">
        <f>Table1[[#This Row],[Cogs]]-Table1[[#This Row],[Target COGS]]</f>
        <v>10</v>
      </c>
      <c r="V496" s="8">
        <f>YEAR(Table1[[#This Row],[Date]])</f>
        <v>2013</v>
      </c>
      <c r="W496" s="8">
        <f>DAY(Table1[[#This Row],[Date]])</f>
        <v>1</v>
      </c>
      <c r="X496" s="8">
        <f>MONTH(Table1[[#This Row],[Date]])</f>
        <v>12</v>
      </c>
      <c r="Y496" s="9">
        <f>(Table1[[#This Row],[Profit]]/Table1[[#This Row],[Sales]])</f>
        <v>-0.5</v>
      </c>
    </row>
    <row r="497" spans="1:25" ht="14.25" customHeight="1" x14ac:dyDescent="0.3">
      <c r="A497" s="1">
        <v>580</v>
      </c>
      <c r="B497" s="1">
        <v>29</v>
      </c>
      <c r="C497" s="2">
        <v>41609</v>
      </c>
      <c r="D497" s="1" t="s">
        <v>32</v>
      </c>
      <c r="E497" s="1" t="s">
        <v>23</v>
      </c>
      <c r="F497" s="1">
        <v>8</v>
      </c>
      <c r="G497" s="1" t="s">
        <v>33</v>
      </c>
      <c r="H497" s="1" t="s">
        <v>34</v>
      </c>
      <c r="I497" s="1" t="s">
        <v>46</v>
      </c>
      <c r="J497" s="19">
        <v>36</v>
      </c>
      <c r="K497" s="1">
        <v>78</v>
      </c>
      <c r="L497" s="1" t="s">
        <v>40</v>
      </c>
      <c r="M497" s="15" t="s">
        <v>88</v>
      </c>
      <c r="N497" s="1">
        <v>20</v>
      </c>
      <c r="O497" s="1">
        <v>20</v>
      </c>
      <c r="P497" s="1">
        <v>50</v>
      </c>
      <c r="Q497" s="1">
        <v>20</v>
      </c>
      <c r="R497" s="1">
        <f>SUM(Table1[[#This Row],[Cogs]],Table1[[#This Row],[Marketing]],Table1[[#This Row],[Other Expenses]])</f>
        <v>57</v>
      </c>
      <c r="S497" s="3">
        <f>Table1[[#This Row],[Sales]]-Table1[[#This Row],[Target Sales]]</f>
        <v>28</v>
      </c>
      <c r="T497" s="3">
        <f>Table1[[#This Row],[Profit]]-Table1[[#This Row],[Target Profit]]</f>
        <v>16</v>
      </c>
      <c r="U497" s="3">
        <f>Table1[[#This Row],[Cogs]]-Table1[[#This Row],[Target COGS]]</f>
        <v>9</v>
      </c>
      <c r="V497" s="8">
        <f>YEAR(Table1[[#This Row],[Date]])</f>
        <v>2013</v>
      </c>
      <c r="W497" s="8">
        <f>DAY(Table1[[#This Row],[Date]])</f>
        <v>1</v>
      </c>
      <c r="X497" s="8">
        <f>MONTH(Table1[[#This Row],[Date]])</f>
        <v>12</v>
      </c>
      <c r="Y497" s="9">
        <f>(Table1[[#This Row],[Profit]]/Table1[[#This Row],[Sales]])</f>
        <v>0.46153846153846156</v>
      </c>
    </row>
    <row r="498" spans="1:25" ht="14.25" customHeight="1" x14ac:dyDescent="0.3">
      <c r="A498" s="1">
        <v>206</v>
      </c>
      <c r="B498" s="1">
        <v>24</v>
      </c>
      <c r="C498" s="2">
        <v>41609</v>
      </c>
      <c r="D498" s="1" t="s">
        <v>32</v>
      </c>
      <c r="E498" s="1" t="s">
        <v>29</v>
      </c>
      <c r="F498" s="1">
        <v>7</v>
      </c>
      <c r="G498" s="1" t="s">
        <v>33</v>
      </c>
      <c r="H498" s="1" t="s">
        <v>34</v>
      </c>
      <c r="I498" s="1" t="s">
        <v>47</v>
      </c>
      <c r="J498" s="19">
        <v>19</v>
      </c>
      <c r="K498" s="1">
        <v>60</v>
      </c>
      <c r="L498" s="1" t="s">
        <v>53</v>
      </c>
      <c r="M498" s="15" t="s">
        <v>88</v>
      </c>
      <c r="N498" s="1">
        <v>20</v>
      </c>
      <c r="O498" s="1">
        <v>20</v>
      </c>
      <c r="P498" s="1">
        <v>50</v>
      </c>
      <c r="Q498" s="1">
        <v>19</v>
      </c>
      <c r="R498" s="1">
        <f>SUM(Table1[[#This Row],[Cogs]],Table1[[#This Row],[Marketing]],Table1[[#This Row],[Other Expenses]])</f>
        <v>50</v>
      </c>
      <c r="S498" s="3">
        <f>Table1[[#This Row],[Sales]]-Table1[[#This Row],[Target Sales]]</f>
        <v>10</v>
      </c>
      <c r="T498" s="3">
        <f>Table1[[#This Row],[Profit]]-Table1[[#This Row],[Target Profit]]</f>
        <v>-1</v>
      </c>
      <c r="U498" s="3">
        <f>Table1[[#This Row],[Cogs]]-Table1[[#This Row],[Target COGS]]</f>
        <v>4</v>
      </c>
      <c r="V498" s="8">
        <f>YEAR(Table1[[#This Row],[Date]])</f>
        <v>2013</v>
      </c>
      <c r="W498" s="8">
        <f>DAY(Table1[[#This Row],[Date]])</f>
        <v>1</v>
      </c>
      <c r="X498" s="8">
        <f>MONTH(Table1[[#This Row],[Date]])</f>
        <v>12</v>
      </c>
      <c r="Y498" s="9">
        <f>(Table1[[#This Row],[Profit]]/Table1[[#This Row],[Sales]])</f>
        <v>0.31666666666666665</v>
      </c>
    </row>
    <row r="499" spans="1:25" ht="14.25" customHeight="1" x14ac:dyDescent="0.3">
      <c r="A499" s="1">
        <v>503</v>
      </c>
      <c r="B499" s="1">
        <v>24</v>
      </c>
      <c r="C499" s="2">
        <v>41609</v>
      </c>
      <c r="D499" s="1" t="s">
        <v>32</v>
      </c>
      <c r="E499" s="1" t="s">
        <v>29</v>
      </c>
      <c r="F499" s="1">
        <v>6</v>
      </c>
      <c r="G499" s="1" t="s">
        <v>18</v>
      </c>
      <c r="H499" s="1" t="s">
        <v>19</v>
      </c>
      <c r="I499" s="1" t="s">
        <v>50</v>
      </c>
      <c r="J499" s="19">
        <v>28</v>
      </c>
      <c r="K499" s="1">
        <v>64</v>
      </c>
      <c r="L499" s="1" t="s">
        <v>49</v>
      </c>
      <c r="M499" s="15" t="s">
        <v>88</v>
      </c>
      <c r="N499" s="1">
        <v>20</v>
      </c>
      <c r="O499" s="1">
        <v>20</v>
      </c>
      <c r="P499" s="1">
        <v>50</v>
      </c>
      <c r="Q499" s="1">
        <v>17</v>
      </c>
      <c r="R499" s="1">
        <f>SUM(Table1[[#This Row],[Cogs]],Table1[[#This Row],[Marketing]],Table1[[#This Row],[Other Expenses]])</f>
        <v>47</v>
      </c>
      <c r="S499" s="3">
        <f>Table1[[#This Row],[Sales]]-Table1[[#This Row],[Target Sales]]</f>
        <v>14</v>
      </c>
      <c r="T499" s="3">
        <f>Table1[[#This Row],[Profit]]-Table1[[#This Row],[Target Profit]]</f>
        <v>8</v>
      </c>
      <c r="U499" s="3">
        <f>Table1[[#This Row],[Cogs]]-Table1[[#This Row],[Target COGS]]</f>
        <v>4</v>
      </c>
      <c r="V499" s="8">
        <f>YEAR(Table1[[#This Row],[Date]])</f>
        <v>2013</v>
      </c>
      <c r="W499" s="8">
        <f>DAY(Table1[[#This Row],[Date]])</f>
        <v>1</v>
      </c>
      <c r="X499" s="8">
        <f>MONTH(Table1[[#This Row],[Date]])</f>
        <v>12</v>
      </c>
      <c r="Y499" s="9">
        <f>(Table1[[#This Row],[Profit]]/Table1[[#This Row],[Sales]])</f>
        <v>0.4375</v>
      </c>
    </row>
    <row r="500" spans="1:25" ht="14.25" customHeight="1" x14ac:dyDescent="0.3">
      <c r="A500" s="1">
        <v>603</v>
      </c>
      <c r="B500" s="1">
        <v>16</v>
      </c>
      <c r="C500" s="2">
        <v>41609</v>
      </c>
      <c r="D500" s="1" t="s">
        <v>32</v>
      </c>
      <c r="E500" s="1" t="s">
        <v>25</v>
      </c>
      <c r="F500" s="1">
        <v>4</v>
      </c>
      <c r="G500" s="1" t="s">
        <v>18</v>
      </c>
      <c r="H500" s="1" t="s">
        <v>26</v>
      </c>
      <c r="I500" s="1" t="s">
        <v>27</v>
      </c>
      <c r="J500" s="19">
        <v>15</v>
      </c>
      <c r="K500" s="1">
        <v>44</v>
      </c>
      <c r="L500" s="1" t="s">
        <v>44</v>
      </c>
      <c r="M500" s="15" t="s">
        <v>88</v>
      </c>
      <c r="N500" s="1">
        <v>10</v>
      </c>
      <c r="O500" s="1">
        <v>20</v>
      </c>
      <c r="P500" s="1">
        <v>40</v>
      </c>
      <c r="Q500" s="1">
        <v>15</v>
      </c>
      <c r="R500" s="1">
        <f>SUM(Table1[[#This Row],[Cogs]],Table1[[#This Row],[Marketing]],Table1[[#This Row],[Other Expenses]])</f>
        <v>35</v>
      </c>
      <c r="S500" s="3">
        <f>Table1[[#This Row],[Sales]]-Table1[[#This Row],[Target Sales]]</f>
        <v>4</v>
      </c>
      <c r="T500" s="3">
        <f>Table1[[#This Row],[Profit]]-Table1[[#This Row],[Target Profit]]</f>
        <v>-5</v>
      </c>
      <c r="U500" s="3">
        <f>Table1[[#This Row],[Cogs]]-Table1[[#This Row],[Target COGS]]</f>
        <v>6</v>
      </c>
      <c r="V500" s="8">
        <f>YEAR(Table1[[#This Row],[Date]])</f>
        <v>2013</v>
      </c>
      <c r="W500" s="8">
        <f>DAY(Table1[[#This Row],[Date]])</f>
        <v>1</v>
      </c>
      <c r="X500" s="8">
        <f>MONTH(Table1[[#This Row],[Date]])</f>
        <v>12</v>
      </c>
      <c r="Y500" s="9">
        <f>(Table1[[#This Row],[Profit]]/Table1[[#This Row],[Sales]])</f>
        <v>0.34090909090909088</v>
      </c>
    </row>
    <row r="501" spans="1:25" ht="14.25" customHeight="1" x14ac:dyDescent="0.3">
      <c r="A501" s="1">
        <v>541</v>
      </c>
      <c r="B501" s="1">
        <v>29</v>
      </c>
      <c r="C501" s="2">
        <v>41609</v>
      </c>
      <c r="D501" s="1" t="s">
        <v>32</v>
      </c>
      <c r="E501" s="1" t="s">
        <v>29</v>
      </c>
      <c r="F501" s="1">
        <v>8</v>
      </c>
      <c r="G501" s="1" t="s">
        <v>18</v>
      </c>
      <c r="H501" s="1" t="s">
        <v>26</v>
      </c>
      <c r="I501" s="1" t="s">
        <v>27</v>
      </c>
      <c r="J501" s="19">
        <v>37</v>
      </c>
      <c r="K501" s="1">
        <v>78</v>
      </c>
      <c r="L501" s="1" t="s">
        <v>49</v>
      </c>
      <c r="M501" s="15" t="s">
        <v>88</v>
      </c>
      <c r="N501" s="1">
        <v>20</v>
      </c>
      <c r="O501" s="1">
        <v>30</v>
      </c>
      <c r="P501" s="1">
        <v>50</v>
      </c>
      <c r="Q501" s="1">
        <v>19</v>
      </c>
      <c r="R501" s="1">
        <f>SUM(Table1[[#This Row],[Cogs]],Table1[[#This Row],[Marketing]],Table1[[#This Row],[Other Expenses]])</f>
        <v>56</v>
      </c>
      <c r="S501" s="3">
        <f>Table1[[#This Row],[Sales]]-Table1[[#This Row],[Target Sales]]</f>
        <v>28</v>
      </c>
      <c r="T501" s="3">
        <f>Table1[[#This Row],[Profit]]-Table1[[#This Row],[Target Profit]]</f>
        <v>7</v>
      </c>
      <c r="U501" s="3">
        <f>Table1[[#This Row],[Cogs]]-Table1[[#This Row],[Target COGS]]</f>
        <v>9</v>
      </c>
      <c r="V501" s="8">
        <f>YEAR(Table1[[#This Row],[Date]])</f>
        <v>2013</v>
      </c>
      <c r="W501" s="8">
        <f>DAY(Table1[[#This Row],[Date]])</f>
        <v>1</v>
      </c>
      <c r="X501" s="8">
        <f>MONTH(Table1[[#This Row],[Date]])</f>
        <v>12</v>
      </c>
      <c r="Y501" s="9">
        <f>(Table1[[#This Row],[Profit]]/Table1[[#This Row],[Sales]])</f>
        <v>0.47435897435897434</v>
      </c>
    </row>
    <row r="502" spans="1:25" ht="14.25" customHeight="1" x14ac:dyDescent="0.3">
      <c r="A502" s="1">
        <v>915</v>
      </c>
      <c r="B502" s="1">
        <v>76</v>
      </c>
      <c r="C502" s="2">
        <v>41183</v>
      </c>
      <c r="D502" s="1" t="s">
        <v>16</v>
      </c>
      <c r="E502" s="1" t="s">
        <v>23</v>
      </c>
      <c r="F502" s="1">
        <v>21</v>
      </c>
      <c r="G502" s="1" t="s">
        <v>33</v>
      </c>
      <c r="H502" s="1" t="s">
        <v>34</v>
      </c>
      <c r="I502" s="1" t="s">
        <v>35</v>
      </c>
      <c r="J502" s="19">
        <v>78</v>
      </c>
      <c r="K502" s="1">
        <v>187</v>
      </c>
      <c r="L502" s="1" t="s">
        <v>24</v>
      </c>
      <c r="M502" s="15" t="s">
        <v>88</v>
      </c>
      <c r="N502" s="1">
        <v>40</v>
      </c>
      <c r="O502" s="1">
        <v>80</v>
      </c>
      <c r="P502" s="1">
        <v>120</v>
      </c>
      <c r="Q502" s="1">
        <v>33</v>
      </c>
      <c r="R502" s="1">
        <f>SUM(Table1[[#This Row],[Cogs]],Table1[[#This Row],[Marketing]],Table1[[#This Row],[Other Expenses]])</f>
        <v>130</v>
      </c>
      <c r="S502" s="3">
        <f>Table1[[#This Row],[Sales]]-Table1[[#This Row],[Target Sales]]</f>
        <v>67</v>
      </c>
      <c r="T502" s="3">
        <f>Table1[[#This Row],[Profit]]-Table1[[#This Row],[Target Profit]]</f>
        <v>-2</v>
      </c>
      <c r="U502" s="3">
        <f>Table1[[#This Row],[Cogs]]-Table1[[#This Row],[Target COGS]]</f>
        <v>36</v>
      </c>
      <c r="V502" s="8">
        <f>YEAR(Table1[[#This Row],[Date]])</f>
        <v>2012</v>
      </c>
      <c r="W502" s="8">
        <f>DAY(Table1[[#This Row],[Date]])</f>
        <v>1</v>
      </c>
      <c r="X502" s="8">
        <f>MONTH(Table1[[#This Row],[Date]])</f>
        <v>10</v>
      </c>
      <c r="Y502" s="9">
        <f>(Table1[[#This Row],[Profit]]/Table1[[#This Row],[Sales]])</f>
        <v>0.41711229946524064</v>
      </c>
    </row>
    <row r="503" spans="1:25" ht="14.25" customHeight="1" x14ac:dyDescent="0.3">
      <c r="A503" s="1">
        <v>713</v>
      </c>
      <c r="B503" s="1">
        <v>52</v>
      </c>
      <c r="C503" s="2">
        <v>41183</v>
      </c>
      <c r="D503" s="1" t="s">
        <v>16</v>
      </c>
      <c r="E503" s="1" t="s">
        <v>23</v>
      </c>
      <c r="F503" s="1">
        <v>17</v>
      </c>
      <c r="G503" s="1" t="s">
        <v>18</v>
      </c>
      <c r="H503" s="1" t="s">
        <v>19</v>
      </c>
      <c r="I503" s="1" t="s">
        <v>50</v>
      </c>
      <c r="J503" s="19">
        <v>26</v>
      </c>
      <c r="K503" s="1">
        <v>123</v>
      </c>
      <c r="L503" s="1" t="s">
        <v>24</v>
      </c>
      <c r="M503" s="15" t="s">
        <v>88</v>
      </c>
      <c r="N503" s="1">
        <v>30</v>
      </c>
      <c r="O503" s="1">
        <v>70</v>
      </c>
      <c r="P503" s="1">
        <v>110</v>
      </c>
      <c r="Q503" s="1">
        <v>45</v>
      </c>
      <c r="R503" s="1">
        <f>SUM(Table1[[#This Row],[Cogs]],Table1[[#This Row],[Marketing]],Table1[[#This Row],[Other Expenses]])</f>
        <v>114</v>
      </c>
      <c r="S503" s="3">
        <f>Table1[[#This Row],[Sales]]-Table1[[#This Row],[Target Sales]]</f>
        <v>13</v>
      </c>
      <c r="T503" s="3">
        <f>Table1[[#This Row],[Profit]]-Table1[[#This Row],[Target Profit]]</f>
        <v>-44</v>
      </c>
      <c r="U503" s="3">
        <f>Table1[[#This Row],[Cogs]]-Table1[[#This Row],[Target COGS]]</f>
        <v>22</v>
      </c>
      <c r="V503" s="8">
        <f>YEAR(Table1[[#This Row],[Date]])</f>
        <v>2012</v>
      </c>
      <c r="W503" s="8">
        <f>DAY(Table1[[#This Row],[Date]])</f>
        <v>1</v>
      </c>
      <c r="X503" s="8">
        <f>MONTH(Table1[[#This Row],[Date]])</f>
        <v>10</v>
      </c>
      <c r="Y503" s="9">
        <f>(Table1[[#This Row],[Profit]]/Table1[[#This Row],[Sales]])</f>
        <v>0.21138211382113822</v>
      </c>
    </row>
    <row r="504" spans="1:25" ht="14.25" customHeight="1" x14ac:dyDescent="0.3">
      <c r="A504" s="1">
        <v>217</v>
      </c>
      <c r="B504" s="1">
        <v>76</v>
      </c>
      <c r="C504" s="2">
        <v>41183</v>
      </c>
      <c r="D504" s="1" t="s">
        <v>16</v>
      </c>
      <c r="E504" s="1" t="s">
        <v>17</v>
      </c>
      <c r="F504" s="1">
        <v>21</v>
      </c>
      <c r="G504" s="1" t="s">
        <v>18</v>
      </c>
      <c r="H504" s="1" t="s">
        <v>26</v>
      </c>
      <c r="I504" s="1" t="s">
        <v>27</v>
      </c>
      <c r="J504" s="19">
        <v>78</v>
      </c>
      <c r="K504" s="1">
        <v>187</v>
      </c>
      <c r="L504" s="1" t="s">
        <v>56</v>
      </c>
      <c r="M504" s="15" t="s">
        <v>88</v>
      </c>
      <c r="N504" s="1">
        <v>50</v>
      </c>
      <c r="O504" s="1">
        <v>80</v>
      </c>
      <c r="P504" s="1">
        <v>130</v>
      </c>
      <c r="Q504" s="1">
        <v>33</v>
      </c>
      <c r="R504" s="1">
        <f>SUM(Table1[[#This Row],[Cogs]],Table1[[#This Row],[Marketing]],Table1[[#This Row],[Other Expenses]])</f>
        <v>130</v>
      </c>
      <c r="S504" s="3">
        <f>Table1[[#This Row],[Sales]]-Table1[[#This Row],[Target Sales]]</f>
        <v>57</v>
      </c>
      <c r="T504" s="3">
        <f>Table1[[#This Row],[Profit]]-Table1[[#This Row],[Target Profit]]</f>
        <v>-2</v>
      </c>
      <c r="U504" s="3">
        <f>Table1[[#This Row],[Cogs]]-Table1[[#This Row],[Target COGS]]</f>
        <v>26</v>
      </c>
      <c r="V504" s="8">
        <f>YEAR(Table1[[#This Row],[Date]])</f>
        <v>2012</v>
      </c>
      <c r="W504" s="8">
        <f>DAY(Table1[[#This Row],[Date]])</f>
        <v>1</v>
      </c>
      <c r="X504" s="8">
        <f>MONTH(Table1[[#This Row],[Date]])</f>
        <v>10</v>
      </c>
      <c r="Y504" s="9">
        <f>(Table1[[#This Row],[Profit]]/Table1[[#This Row],[Sales]])</f>
        <v>0.41711229946524064</v>
      </c>
    </row>
    <row r="505" spans="1:25" ht="14.25" customHeight="1" x14ac:dyDescent="0.3">
      <c r="A505" s="1">
        <v>847</v>
      </c>
      <c r="B505" s="1">
        <v>72</v>
      </c>
      <c r="C505" s="2">
        <v>41183</v>
      </c>
      <c r="D505" s="1" t="s">
        <v>16</v>
      </c>
      <c r="E505" s="1" t="s">
        <v>17</v>
      </c>
      <c r="F505" s="1">
        <v>23</v>
      </c>
      <c r="G505" s="1" t="s">
        <v>18</v>
      </c>
      <c r="H505" s="1" t="s">
        <v>26</v>
      </c>
      <c r="I505" s="1" t="s">
        <v>54</v>
      </c>
      <c r="J505" s="19">
        <v>55</v>
      </c>
      <c r="K505" s="1">
        <v>182</v>
      </c>
      <c r="L505" s="1" t="s">
        <v>56</v>
      </c>
      <c r="M505" s="15" t="s">
        <v>88</v>
      </c>
      <c r="N505" s="1">
        <v>50</v>
      </c>
      <c r="O505" s="1">
        <v>50</v>
      </c>
      <c r="P505" s="1">
        <v>130</v>
      </c>
      <c r="Q505" s="1">
        <v>55</v>
      </c>
      <c r="R505" s="1">
        <f>SUM(Table1[[#This Row],[Cogs]],Table1[[#This Row],[Marketing]],Table1[[#This Row],[Other Expenses]])</f>
        <v>150</v>
      </c>
      <c r="S505" s="3">
        <f>Table1[[#This Row],[Sales]]-Table1[[#This Row],[Target Sales]]</f>
        <v>52</v>
      </c>
      <c r="T505" s="3">
        <f>Table1[[#This Row],[Profit]]-Table1[[#This Row],[Target Profit]]</f>
        <v>5</v>
      </c>
      <c r="U505" s="3">
        <f>Table1[[#This Row],[Cogs]]-Table1[[#This Row],[Target COGS]]</f>
        <v>22</v>
      </c>
      <c r="V505" s="8">
        <f>YEAR(Table1[[#This Row],[Date]])</f>
        <v>2012</v>
      </c>
      <c r="W505" s="8">
        <f>DAY(Table1[[#This Row],[Date]])</f>
        <v>1</v>
      </c>
      <c r="X505" s="8">
        <f>MONTH(Table1[[#This Row],[Date]])</f>
        <v>10</v>
      </c>
      <c r="Y505" s="9">
        <f>(Table1[[#This Row],[Profit]]/Table1[[#This Row],[Sales]])</f>
        <v>0.30219780219780218</v>
      </c>
    </row>
    <row r="506" spans="1:25" ht="14.25" customHeight="1" x14ac:dyDescent="0.3">
      <c r="A506" s="1">
        <v>660</v>
      </c>
      <c r="B506" s="1">
        <v>65</v>
      </c>
      <c r="C506" s="2">
        <v>41183</v>
      </c>
      <c r="D506" s="1" t="s">
        <v>32</v>
      </c>
      <c r="E506" s="1" t="s">
        <v>17</v>
      </c>
      <c r="F506" s="1">
        <v>20</v>
      </c>
      <c r="G506" s="1" t="s">
        <v>33</v>
      </c>
      <c r="H506" s="1" t="s">
        <v>38</v>
      </c>
      <c r="I506" s="1" t="s">
        <v>39</v>
      </c>
      <c r="J506" s="19">
        <v>35</v>
      </c>
      <c r="K506" s="1">
        <v>142</v>
      </c>
      <c r="L506" s="1" t="s">
        <v>51</v>
      </c>
      <c r="M506" s="15" t="s">
        <v>88</v>
      </c>
      <c r="N506" s="1">
        <v>50</v>
      </c>
      <c r="O506" s="1">
        <v>70</v>
      </c>
      <c r="P506" s="1">
        <v>130</v>
      </c>
      <c r="Q506" s="1">
        <v>42</v>
      </c>
      <c r="R506" s="1">
        <f>SUM(Table1[[#This Row],[Cogs]],Table1[[#This Row],[Marketing]],Table1[[#This Row],[Other Expenses]])</f>
        <v>127</v>
      </c>
      <c r="S506" s="3">
        <f>Table1[[#This Row],[Sales]]-Table1[[#This Row],[Target Sales]]</f>
        <v>12</v>
      </c>
      <c r="T506" s="3">
        <f>Table1[[#This Row],[Profit]]-Table1[[#This Row],[Target Profit]]</f>
        <v>-35</v>
      </c>
      <c r="U506" s="3">
        <f>Table1[[#This Row],[Cogs]]-Table1[[#This Row],[Target COGS]]</f>
        <v>15</v>
      </c>
      <c r="V506" s="8">
        <f>YEAR(Table1[[#This Row],[Date]])</f>
        <v>2012</v>
      </c>
      <c r="W506" s="8">
        <f>DAY(Table1[[#This Row],[Date]])</f>
        <v>1</v>
      </c>
      <c r="X506" s="8">
        <f>MONTH(Table1[[#This Row],[Date]])</f>
        <v>10</v>
      </c>
      <c r="Y506" s="9">
        <f>(Table1[[#This Row],[Profit]]/Table1[[#This Row],[Sales]])</f>
        <v>0.24647887323943662</v>
      </c>
    </row>
    <row r="507" spans="1:25" ht="14.25" customHeight="1" x14ac:dyDescent="0.3">
      <c r="A507" s="1">
        <v>660</v>
      </c>
      <c r="B507" s="1">
        <v>32</v>
      </c>
      <c r="C507" s="2">
        <v>41183</v>
      </c>
      <c r="D507" s="1" t="s">
        <v>32</v>
      </c>
      <c r="E507" s="1" t="s">
        <v>17</v>
      </c>
      <c r="F507" s="1">
        <v>8</v>
      </c>
      <c r="G507" s="1" t="s">
        <v>33</v>
      </c>
      <c r="H507" s="1" t="s">
        <v>34</v>
      </c>
      <c r="I507" s="1" t="s">
        <v>35</v>
      </c>
      <c r="J507" s="19">
        <v>28</v>
      </c>
      <c r="K507" s="1">
        <v>79</v>
      </c>
      <c r="L507" s="1" t="s">
        <v>51</v>
      </c>
      <c r="M507" s="15" t="s">
        <v>88</v>
      </c>
      <c r="N507" s="1">
        <v>30</v>
      </c>
      <c r="O507" s="1">
        <v>80</v>
      </c>
      <c r="P507" s="1">
        <v>110</v>
      </c>
      <c r="Q507" s="1">
        <v>19</v>
      </c>
      <c r="R507" s="1">
        <f>SUM(Table1[[#This Row],[Cogs]],Table1[[#This Row],[Marketing]],Table1[[#This Row],[Other Expenses]])</f>
        <v>59</v>
      </c>
      <c r="S507" s="3">
        <f>Table1[[#This Row],[Sales]]-Table1[[#This Row],[Target Sales]]</f>
        <v>-31</v>
      </c>
      <c r="T507" s="3">
        <f>Table1[[#This Row],[Profit]]-Table1[[#This Row],[Target Profit]]</f>
        <v>-52</v>
      </c>
      <c r="U507" s="3">
        <f>Table1[[#This Row],[Cogs]]-Table1[[#This Row],[Target COGS]]</f>
        <v>2</v>
      </c>
      <c r="V507" s="8">
        <f>YEAR(Table1[[#This Row],[Date]])</f>
        <v>2012</v>
      </c>
      <c r="W507" s="8">
        <f>DAY(Table1[[#This Row],[Date]])</f>
        <v>1</v>
      </c>
      <c r="X507" s="8">
        <f>MONTH(Table1[[#This Row],[Date]])</f>
        <v>10</v>
      </c>
      <c r="Y507" s="9">
        <f>(Table1[[#This Row],[Profit]]/Table1[[#This Row],[Sales]])</f>
        <v>0.35443037974683544</v>
      </c>
    </row>
    <row r="508" spans="1:25" ht="14.25" customHeight="1" x14ac:dyDescent="0.3">
      <c r="A508" s="1">
        <v>405</v>
      </c>
      <c r="B508" s="1">
        <v>82</v>
      </c>
      <c r="C508" s="2">
        <v>41183</v>
      </c>
      <c r="D508" s="1" t="s">
        <v>32</v>
      </c>
      <c r="E508" s="1" t="s">
        <v>23</v>
      </c>
      <c r="F508" s="1">
        <v>27</v>
      </c>
      <c r="G508" s="1" t="s">
        <v>33</v>
      </c>
      <c r="H508" s="1" t="s">
        <v>34</v>
      </c>
      <c r="I508" s="1" t="s">
        <v>35</v>
      </c>
      <c r="J508" s="19">
        <v>65</v>
      </c>
      <c r="K508" s="1">
        <v>205</v>
      </c>
      <c r="L508" s="1" t="s">
        <v>40</v>
      </c>
      <c r="M508" s="15" t="s">
        <v>88</v>
      </c>
      <c r="N508" s="1">
        <v>50</v>
      </c>
      <c r="O508" s="1">
        <v>60</v>
      </c>
      <c r="P508" s="1">
        <v>130</v>
      </c>
      <c r="Q508" s="1">
        <v>58</v>
      </c>
      <c r="R508" s="1">
        <f>SUM(Table1[[#This Row],[Cogs]],Table1[[#This Row],[Marketing]],Table1[[#This Row],[Other Expenses]])</f>
        <v>167</v>
      </c>
      <c r="S508" s="3">
        <f>Table1[[#This Row],[Sales]]-Table1[[#This Row],[Target Sales]]</f>
        <v>75</v>
      </c>
      <c r="T508" s="3">
        <f>Table1[[#This Row],[Profit]]-Table1[[#This Row],[Target Profit]]</f>
        <v>5</v>
      </c>
      <c r="U508" s="3">
        <f>Table1[[#This Row],[Cogs]]-Table1[[#This Row],[Target COGS]]</f>
        <v>32</v>
      </c>
      <c r="V508" s="8">
        <f>YEAR(Table1[[#This Row],[Date]])</f>
        <v>2012</v>
      </c>
      <c r="W508" s="8">
        <f>DAY(Table1[[#This Row],[Date]])</f>
        <v>1</v>
      </c>
      <c r="X508" s="8">
        <f>MONTH(Table1[[#This Row],[Date]])</f>
        <v>10</v>
      </c>
      <c r="Y508" s="9">
        <f>(Table1[[#This Row],[Profit]]/Table1[[#This Row],[Sales]])</f>
        <v>0.31707317073170732</v>
      </c>
    </row>
    <row r="509" spans="1:25" ht="14.25" customHeight="1" x14ac:dyDescent="0.3">
      <c r="A509" s="1">
        <v>715</v>
      </c>
      <c r="B509" s="1">
        <v>56</v>
      </c>
      <c r="C509" s="2">
        <v>41183</v>
      </c>
      <c r="D509" s="1" t="s">
        <v>32</v>
      </c>
      <c r="E509" s="1" t="s">
        <v>17</v>
      </c>
      <c r="F509" s="1">
        <v>21</v>
      </c>
      <c r="G509" s="1" t="s">
        <v>33</v>
      </c>
      <c r="H509" s="1" t="s">
        <v>38</v>
      </c>
      <c r="I509" s="1" t="s">
        <v>43</v>
      </c>
      <c r="J509" s="19">
        <v>15</v>
      </c>
      <c r="K509" s="1">
        <v>126</v>
      </c>
      <c r="L509" s="1" t="s">
        <v>52</v>
      </c>
      <c r="M509" s="15" t="s">
        <v>88</v>
      </c>
      <c r="N509" s="1">
        <v>40</v>
      </c>
      <c r="O509" s="1">
        <v>50</v>
      </c>
      <c r="P509" s="1">
        <v>120</v>
      </c>
      <c r="Q509" s="1">
        <v>55</v>
      </c>
      <c r="R509" s="1">
        <f>SUM(Table1[[#This Row],[Cogs]],Table1[[#This Row],[Marketing]],Table1[[#This Row],[Other Expenses]])</f>
        <v>132</v>
      </c>
      <c r="S509" s="3">
        <f>Table1[[#This Row],[Sales]]-Table1[[#This Row],[Target Sales]]</f>
        <v>6</v>
      </c>
      <c r="T509" s="3">
        <f>Table1[[#This Row],[Profit]]-Table1[[#This Row],[Target Profit]]</f>
        <v>-35</v>
      </c>
      <c r="U509" s="3">
        <f>Table1[[#This Row],[Cogs]]-Table1[[#This Row],[Target COGS]]</f>
        <v>16</v>
      </c>
      <c r="V509" s="8">
        <f>YEAR(Table1[[#This Row],[Date]])</f>
        <v>2012</v>
      </c>
      <c r="W509" s="8">
        <f>DAY(Table1[[#This Row],[Date]])</f>
        <v>1</v>
      </c>
      <c r="X509" s="8">
        <f>MONTH(Table1[[#This Row],[Date]])</f>
        <v>10</v>
      </c>
      <c r="Y509" s="9">
        <f>(Table1[[#This Row],[Profit]]/Table1[[#This Row],[Sales]])</f>
        <v>0.11904761904761904</v>
      </c>
    </row>
    <row r="510" spans="1:25" ht="14.25" customHeight="1" x14ac:dyDescent="0.3">
      <c r="A510" s="1">
        <v>405</v>
      </c>
      <c r="B510" s="1">
        <v>91</v>
      </c>
      <c r="C510" s="2">
        <v>41183</v>
      </c>
      <c r="D510" s="1" t="s">
        <v>32</v>
      </c>
      <c r="E510" s="1" t="s">
        <v>23</v>
      </c>
      <c r="F510" s="1">
        <v>28</v>
      </c>
      <c r="G510" s="1" t="s">
        <v>33</v>
      </c>
      <c r="H510" s="1" t="s">
        <v>34</v>
      </c>
      <c r="I510" s="1" t="s">
        <v>47</v>
      </c>
      <c r="J510" s="19">
        <v>76</v>
      </c>
      <c r="K510" s="1">
        <v>218</v>
      </c>
      <c r="L510" s="1" t="s">
        <v>40</v>
      </c>
      <c r="M510" s="15" t="s">
        <v>88</v>
      </c>
      <c r="N510" s="1">
        <v>50</v>
      </c>
      <c r="O510" s="1">
        <v>70</v>
      </c>
      <c r="P510" s="1">
        <v>130</v>
      </c>
      <c r="Q510" s="1">
        <v>51</v>
      </c>
      <c r="R510" s="1">
        <f>SUM(Table1[[#This Row],[Cogs]],Table1[[#This Row],[Marketing]],Table1[[#This Row],[Other Expenses]])</f>
        <v>170</v>
      </c>
      <c r="S510" s="3">
        <f>Table1[[#This Row],[Sales]]-Table1[[#This Row],[Target Sales]]</f>
        <v>88</v>
      </c>
      <c r="T510" s="3">
        <f>Table1[[#This Row],[Profit]]-Table1[[#This Row],[Target Profit]]</f>
        <v>6</v>
      </c>
      <c r="U510" s="3">
        <f>Table1[[#This Row],[Cogs]]-Table1[[#This Row],[Target COGS]]</f>
        <v>41</v>
      </c>
      <c r="V510" s="8">
        <f>YEAR(Table1[[#This Row],[Date]])</f>
        <v>2012</v>
      </c>
      <c r="W510" s="8">
        <f>DAY(Table1[[#This Row],[Date]])</f>
        <v>1</v>
      </c>
      <c r="X510" s="8">
        <f>MONTH(Table1[[#This Row],[Date]])</f>
        <v>10</v>
      </c>
      <c r="Y510" s="9">
        <f>(Table1[[#This Row],[Profit]]/Table1[[#This Row],[Sales]])</f>
        <v>0.34862385321100919</v>
      </c>
    </row>
    <row r="511" spans="1:25" ht="14.25" customHeight="1" x14ac:dyDescent="0.3">
      <c r="A511" s="1">
        <v>414</v>
      </c>
      <c r="B511" s="1">
        <v>60</v>
      </c>
      <c r="C511" s="2">
        <v>41183</v>
      </c>
      <c r="D511" s="1" t="s">
        <v>32</v>
      </c>
      <c r="E511" s="1" t="s">
        <v>17</v>
      </c>
      <c r="F511" s="1">
        <v>18</v>
      </c>
      <c r="G511" s="1" t="s">
        <v>18</v>
      </c>
      <c r="H511" s="1" t="s">
        <v>19</v>
      </c>
      <c r="I511" s="1" t="s">
        <v>50</v>
      </c>
      <c r="J511" s="19">
        <v>57</v>
      </c>
      <c r="K511" s="1">
        <v>159</v>
      </c>
      <c r="L511" s="1" t="s">
        <v>52</v>
      </c>
      <c r="M511" s="15" t="s">
        <v>88</v>
      </c>
      <c r="N511" s="1">
        <v>40</v>
      </c>
      <c r="O511" s="1">
        <v>80</v>
      </c>
      <c r="P511" s="1">
        <v>120</v>
      </c>
      <c r="Q511" s="1">
        <v>42</v>
      </c>
      <c r="R511" s="1">
        <f>SUM(Table1[[#This Row],[Cogs]],Table1[[#This Row],[Marketing]],Table1[[#This Row],[Other Expenses]])</f>
        <v>120</v>
      </c>
      <c r="S511" s="3">
        <f>Table1[[#This Row],[Sales]]-Table1[[#This Row],[Target Sales]]</f>
        <v>39</v>
      </c>
      <c r="T511" s="3">
        <f>Table1[[#This Row],[Profit]]-Table1[[#This Row],[Target Profit]]</f>
        <v>-23</v>
      </c>
      <c r="U511" s="3">
        <f>Table1[[#This Row],[Cogs]]-Table1[[#This Row],[Target COGS]]</f>
        <v>20</v>
      </c>
      <c r="V511" s="8">
        <f>YEAR(Table1[[#This Row],[Date]])</f>
        <v>2012</v>
      </c>
      <c r="W511" s="8">
        <f>DAY(Table1[[#This Row],[Date]])</f>
        <v>1</v>
      </c>
      <c r="X511" s="8">
        <f>MONTH(Table1[[#This Row],[Date]])</f>
        <v>10</v>
      </c>
      <c r="Y511" s="9">
        <f>(Table1[[#This Row],[Profit]]/Table1[[#This Row],[Sales]])</f>
        <v>0.35849056603773582</v>
      </c>
    </row>
    <row r="512" spans="1:25" ht="14.25" customHeight="1" x14ac:dyDescent="0.3">
      <c r="A512" s="1">
        <v>419</v>
      </c>
      <c r="B512" s="1">
        <v>55</v>
      </c>
      <c r="C512" s="2">
        <v>41214</v>
      </c>
      <c r="D512" s="1" t="s">
        <v>16</v>
      </c>
      <c r="E512" s="1" t="s">
        <v>17</v>
      </c>
      <c r="F512" s="1">
        <v>20</v>
      </c>
      <c r="G512" s="1" t="s">
        <v>33</v>
      </c>
      <c r="H512" s="1" t="s">
        <v>34</v>
      </c>
      <c r="I512" s="1" t="s">
        <v>35</v>
      </c>
      <c r="J512" s="19">
        <v>16</v>
      </c>
      <c r="K512" s="1">
        <v>124</v>
      </c>
      <c r="L512" s="1" t="s">
        <v>58</v>
      </c>
      <c r="M512" s="15" t="s">
        <v>88</v>
      </c>
      <c r="N512" s="1">
        <v>70</v>
      </c>
      <c r="O512" s="1">
        <v>40</v>
      </c>
      <c r="P512" s="1">
        <v>150</v>
      </c>
      <c r="Q512" s="1">
        <v>53</v>
      </c>
      <c r="R512" s="1">
        <f>SUM(Table1[[#This Row],[Cogs]],Table1[[#This Row],[Marketing]],Table1[[#This Row],[Other Expenses]])</f>
        <v>128</v>
      </c>
      <c r="S512" s="3">
        <f>Table1[[#This Row],[Sales]]-Table1[[#This Row],[Target Sales]]</f>
        <v>-26</v>
      </c>
      <c r="T512" s="3">
        <f>Table1[[#This Row],[Profit]]-Table1[[#This Row],[Target Profit]]</f>
        <v>-24</v>
      </c>
      <c r="U512" s="3">
        <f>Table1[[#This Row],[Cogs]]-Table1[[#This Row],[Target COGS]]</f>
        <v>-15</v>
      </c>
      <c r="V512" s="8">
        <f>YEAR(Table1[[#This Row],[Date]])</f>
        <v>2012</v>
      </c>
      <c r="W512" s="8">
        <f>DAY(Table1[[#This Row],[Date]])</f>
        <v>1</v>
      </c>
      <c r="X512" s="8">
        <f>MONTH(Table1[[#This Row],[Date]])</f>
        <v>11</v>
      </c>
      <c r="Y512" s="9">
        <f>(Table1[[#This Row],[Profit]]/Table1[[#This Row],[Sales]])</f>
        <v>0.12903225806451613</v>
      </c>
    </row>
    <row r="513" spans="1:25" ht="14.25" customHeight="1" x14ac:dyDescent="0.3">
      <c r="A513" s="1">
        <v>330</v>
      </c>
      <c r="B513" s="1">
        <v>59</v>
      </c>
      <c r="C513" s="2">
        <v>41214</v>
      </c>
      <c r="D513" s="1" t="s">
        <v>16</v>
      </c>
      <c r="E513" s="1" t="s">
        <v>17</v>
      </c>
      <c r="F513" s="1">
        <v>19</v>
      </c>
      <c r="G513" s="1" t="s">
        <v>33</v>
      </c>
      <c r="H513" s="1" t="s">
        <v>38</v>
      </c>
      <c r="I513" s="1" t="s">
        <v>43</v>
      </c>
      <c r="J513" s="19">
        <v>33</v>
      </c>
      <c r="K513" s="1">
        <v>138</v>
      </c>
      <c r="L513" s="1" t="s">
        <v>58</v>
      </c>
      <c r="M513" s="15" t="s">
        <v>88</v>
      </c>
      <c r="N513" s="1">
        <v>50</v>
      </c>
      <c r="O513" s="1">
        <v>50</v>
      </c>
      <c r="P513" s="1">
        <v>130</v>
      </c>
      <c r="Q513" s="1">
        <v>46</v>
      </c>
      <c r="R513" s="1">
        <f>SUM(Table1[[#This Row],[Cogs]],Table1[[#This Row],[Marketing]],Table1[[#This Row],[Other Expenses]])</f>
        <v>124</v>
      </c>
      <c r="S513" s="3">
        <f>Table1[[#This Row],[Sales]]-Table1[[#This Row],[Target Sales]]</f>
        <v>8</v>
      </c>
      <c r="T513" s="3">
        <f>Table1[[#This Row],[Profit]]-Table1[[#This Row],[Target Profit]]</f>
        <v>-17</v>
      </c>
      <c r="U513" s="3">
        <f>Table1[[#This Row],[Cogs]]-Table1[[#This Row],[Target COGS]]</f>
        <v>9</v>
      </c>
      <c r="V513" s="8">
        <f>YEAR(Table1[[#This Row],[Date]])</f>
        <v>2012</v>
      </c>
      <c r="W513" s="8">
        <f>DAY(Table1[[#This Row],[Date]])</f>
        <v>1</v>
      </c>
      <c r="X513" s="8">
        <f>MONTH(Table1[[#This Row],[Date]])</f>
        <v>11</v>
      </c>
      <c r="Y513" s="9">
        <f>(Table1[[#This Row],[Profit]]/Table1[[#This Row],[Sales]])</f>
        <v>0.2391304347826087</v>
      </c>
    </row>
    <row r="514" spans="1:25" ht="14.25" customHeight="1" x14ac:dyDescent="0.3">
      <c r="A514" s="1">
        <v>650</v>
      </c>
      <c r="B514" s="1">
        <v>75</v>
      </c>
      <c r="C514" s="2">
        <v>41214</v>
      </c>
      <c r="D514" s="1" t="s">
        <v>16</v>
      </c>
      <c r="E514" s="1" t="s">
        <v>29</v>
      </c>
      <c r="F514" s="1">
        <v>24</v>
      </c>
      <c r="G514" s="1" t="s">
        <v>18</v>
      </c>
      <c r="H514" s="1" t="s">
        <v>26</v>
      </c>
      <c r="I514" s="1" t="s">
        <v>30</v>
      </c>
      <c r="J514" s="19">
        <v>59</v>
      </c>
      <c r="K514" s="1">
        <v>189</v>
      </c>
      <c r="L514" s="1" t="s">
        <v>31</v>
      </c>
      <c r="M514" s="15" t="s">
        <v>88</v>
      </c>
      <c r="N514" s="1">
        <v>50</v>
      </c>
      <c r="O514" s="1">
        <v>40</v>
      </c>
      <c r="P514" s="1">
        <v>130</v>
      </c>
      <c r="Q514" s="1">
        <v>55</v>
      </c>
      <c r="R514" s="1">
        <f>SUM(Table1[[#This Row],[Cogs]],Table1[[#This Row],[Marketing]],Table1[[#This Row],[Other Expenses]])</f>
        <v>154</v>
      </c>
      <c r="S514" s="3">
        <f>Table1[[#This Row],[Sales]]-Table1[[#This Row],[Target Sales]]</f>
        <v>59</v>
      </c>
      <c r="T514" s="3">
        <f>Table1[[#This Row],[Profit]]-Table1[[#This Row],[Target Profit]]</f>
        <v>19</v>
      </c>
      <c r="U514" s="3">
        <f>Table1[[#This Row],[Cogs]]-Table1[[#This Row],[Target COGS]]</f>
        <v>25</v>
      </c>
      <c r="V514" s="8">
        <f>YEAR(Table1[[#This Row],[Date]])</f>
        <v>2012</v>
      </c>
      <c r="W514" s="8">
        <f>DAY(Table1[[#This Row],[Date]])</f>
        <v>1</v>
      </c>
      <c r="X514" s="8">
        <f>MONTH(Table1[[#This Row],[Date]])</f>
        <v>11</v>
      </c>
      <c r="Y514" s="9">
        <f>(Table1[[#This Row],[Profit]]/Table1[[#This Row],[Sales]])</f>
        <v>0.31216931216931215</v>
      </c>
    </row>
    <row r="515" spans="1:25" ht="14.25" customHeight="1" x14ac:dyDescent="0.3">
      <c r="A515" s="1">
        <v>314</v>
      </c>
      <c r="B515" s="1">
        <v>69</v>
      </c>
      <c r="C515" s="2">
        <v>41214</v>
      </c>
      <c r="D515" s="1" t="s">
        <v>32</v>
      </c>
      <c r="E515" s="1" t="s">
        <v>17</v>
      </c>
      <c r="F515" s="1">
        <v>21</v>
      </c>
      <c r="G515" s="1" t="s">
        <v>33</v>
      </c>
      <c r="H515" s="1" t="s">
        <v>38</v>
      </c>
      <c r="I515" s="1" t="s">
        <v>39</v>
      </c>
      <c r="J515" s="19">
        <v>38</v>
      </c>
      <c r="K515" s="1">
        <v>150</v>
      </c>
      <c r="L515" s="1" t="s">
        <v>51</v>
      </c>
      <c r="M515" s="15" t="s">
        <v>88</v>
      </c>
      <c r="N515" s="1">
        <v>60</v>
      </c>
      <c r="O515" s="1">
        <v>40</v>
      </c>
      <c r="P515" s="1">
        <v>140</v>
      </c>
      <c r="Q515" s="1">
        <v>43</v>
      </c>
      <c r="R515" s="1">
        <f>SUM(Table1[[#This Row],[Cogs]],Table1[[#This Row],[Marketing]],Table1[[#This Row],[Other Expenses]])</f>
        <v>133</v>
      </c>
      <c r="S515" s="3">
        <f>Table1[[#This Row],[Sales]]-Table1[[#This Row],[Target Sales]]</f>
        <v>10</v>
      </c>
      <c r="T515" s="3">
        <f>Table1[[#This Row],[Profit]]-Table1[[#This Row],[Target Profit]]</f>
        <v>-2</v>
      </c>
      <c r="U515" s="3">
        <f>Table1[[#This Row],[Cogs]]-Table1[[#This Row],[Target COGS]]</f>
        <v>9</v>
      </c>
      <c r="V515" s="8">
        <f>YEAR(Table1[[#This Row],[Date]])</f>
        <v>2012</v>
      </c>
      <c r="W515" s="8">
        <f>DAY(Table1[[#This Row],[Date]])</f>
        <v>1</v>
      </c>
      <c r="X515" s="8">
        <f>MONTH(Table1[[#This Row],[Date]])</f>
        <v>11</v>
      </c>
      <c r="Y515" s="9">
        <f>(Table1[[#This Row],[Profit]]/Table1[[#This Row],[Sales]])</f>
        <v>0.25333333333333335</v>
      </c>
    </row>
    <row r="516" spans="1:25" ht="14.25" customHeight="1" x14ac:dyDescent="0.3">
      <c r="A516" s="1">
        <v>503</v>
      </c>
      <c r="B516" s="1">
        <v>46</v>
      </c>
      <c r="C516" s="2">
        <v>41214</v>
      </c>
      <c r="D516" s="1" t="s">
        <v>32</v>
      </c>
      <c r="E516" s="1" t="s">
        <v>29</v>
      </c>
      <c r="F516" s="1">
        <v>14</v>
      </c>
      <c r="G516" s="1" t="s">
        <v>33</v>
      </c>
      <c r="H516" s="1" t="s">
        <v>38</v>
      </c>
      <c r="I516" s="1" t="s">
        <v>39</v>
      </c>
      <c r="J516" s="19">
        <v>32</v>
      </c>
      <c r="K516" s="1">
        <v>114</v>
      </c>
      <c r="L516" s="1" t="s">
        <v>49</v>
      </c>
      <c r="M516" s="15" t="s">
        <v>88</v>
      </c>
      <c r="N516" s="1">
        <v>50</v>
      </c>
      <c r="O516" s="1">
        <v>50</v>
      </c>
      <c r="P516" s="1">
        <v>130</v>
      </c>
      <c r="Q516" s="1">
        <v>36</v>
      </c>
      <c r="R516" s="1">
        <f>SUM(Table1[[#This Row],[Cogs]],Table1[[#This Row],[Marketing]],Table1[[#This Row],[Other Expenses]])</f>
        <v>96</v>
      </c>
      <c r="S516" s="3">
        <f>Table1[[#This Row],[Sales]]-Table1[[#This Row],[Target Sales]]</f>
        <v>-16</v>
      </c>
      <c r="T516" s="3">
        <f>Table1[[#This Row],[Profit]]-Table1[[#This Row],[Target Profit]]</f>
        <v>-18</v>
      </c>
      <c r="U516" s="3">
        <f>Table1[[#This Row],[Cogs]]-Table1[[#This Row],[Target COGS]]</f>
        <v>-4</v>
      </c>
      <c r="V516" s="8">
        <f>YEAR(Table1[[#This Row],[Date]])</f>
        <v>2012</v>
      </c>
      <c r="W516" s="8">
        <f>DAY(Table1[[#This Row],[Date]])</f>
        <v>1</v>
      </c>
      <c r="X516" s="8">
        <f>MONTH(Table1[[#This Row],[Date]])</f>
        <v>11</v>
      </c>
      <c r="Y516" s="9">
        <f>(Table1[[#This Row],[Profit]]/Table1[[#This Row],[Sales]])</f>
        <v>0.2807017543859649</v>
      </c>
    </row>
    <row r="517" spans="1:25" ht="14.25" customHeight="1" x14ac:dyDescent="0.3">
      <c r="A517" s="1">
        <v>206</v>
      </c>
      <c r="B517" s="1">
        <v>75</v>
      </c>
      <c r="C517" s="2">
        <v>41214</v>
      </c>
      <c r="D517" s="1" t="s">
        <v>32</v>
      </c>
      <c r="E517" s="1" t="s">
        <v>29</v>
      </c>
      <c r="F517" s="1">
        <v>23</v>
      </c>
      <c r="G517" s="1" t="s">
        <v>33</v>
      </c>
      <c r="H517" s="1" t="s">
        <v>34</v>
      </c>
      <c r="I517" s="1" t="s">
        <v>35</v>
      </c>
      <c r="J517" s="19">
        <v>45</v>
      </c>
      <c r="K517" s="1">
        <v>164</v>
      </c>
      <c r="L517" s="1" t="s">
        <v>53</v>
      </c>
      <c r="M517" s="15" t="s">
        <v>88</v>
      </c>
      <c r="N517" s="1">
        <v>70</v>
      </c>
      <c r="O517" s="1">
        <v>40</v>
      </c>
      <c r="P517" s="1">
        <v>150</v>
      </c>
      <c r="Q517" s="1">
        <v>44</v>
      </c>
      <c r="R517" s="1">
        <f>SUM(Table1[[#This Row],[Cogs]],Table1[[#This Row],[Marketing]],Table1[[#This Row],[Other Expenses]])</f>
        <v>142</v>
      </c>
      <c r="S517" s="3">
        <f>Table1[[#This Row],[Sales]]-Table1[[#This Row],[Target Sales]]</f>
        <v>14</v>
      </c>
      <c r="T517" s="3">
        <f>Table1[[#This Row],[Profit]]-Table1[[#This Row],[Target Profit]]</f>
        <v>5</v>
      </c>
      <c r="U517" s="3">
        <f>Table1[[#This Row],[Cogs]]-Table1[[#This Row],[Target COGS]]</f>
        <v>5</v>
      </c>
      <c r="V517" s="8">
        <f>YEAR(Table1[[#This Row],[Date]])</f>
        <v>2012</v>
      </c>
      <c r="W517" s="8">
        <f>DAY(Table1[[#This Row],[Date]])</f>
        <v>1</v>
      </c>
      <c r="X517" s="8">
        <f>MONTH(Table1[[#This Row],[Date]])</f>
        <v>11</v>
      </c>
      <c r="Y517" s="9">
        <f>(Table1[[#This Row],[Profit]]/Table1[[#This Row],[Sales]])</f>
        <v>0.27439024390243905</v>
      </c>
    </row>
    <row r="518" spans="1:25" ht="14.25" customHeight="1" x14ac:dyDescent="0.3">
      <c r="A518" s="1">
        <v>203</v>
      </c>
      <c r="B518" s="1">
        <v>61</v>
      </c>
      <c r="C518" s="2">
        <v>41214</v>
      </c>
      <c r="D518" s="1" t="s">
        <v>32</v>
      </c>
      <c r="E518" s="1" t="s">
        <v>25</v>
      </c>
      <c r="F518" s="1">
        <v>55</v>
      </c>
      <c r="G518" s="1" t="s">
        <v>33</v>
      </c>
      <c r="H518" s="1" t="s">
        <v>34</v>
      </c>
      <c r="I518" s="1" t="s">
        <v>46</v>
      </c>
      <c r="J518" s="19">
        <v>2</v>
      </c>
      <c r="K518" s="1">
        <v>147</v>
      </c>
      <c r="L518" s="1" t="s">
        <v>37</v>
      </c>
      <c r="M518" s="15" t="s">
        <v>88</v>
      </c>
      <c r="N518" s="1">
        <v>60</v>
      </c>
      <c r="O518" s="1">
        <v>10</v>
      </c>
      <c r="P518" s="1">
        <v>140</v>
      </c>
      <c r="Q518" s="1">
        <v>84</v>
      </c>
      <c r="R518" s="1">
        <f>SUM(Table1[[#This Row],[Cogs]],Table1[[#This Row],[Marketing]],Table1[[#This Row],[Other Expenses]])</f>
        <v>200</v>
      </c>
      <c r="S518" s="3">
        <f>Table1[[#This Row],[Sales]]-Table1[[#This Row],[Target Sales]]</f>
        <v>7</v>
      </c>
      <c r="T518" s="3">
        <f>Table1[[#This Row],[Profit]]-Table1[[#This Row],[Target Profit]]</f>
        <v>-8</v>
      </c>
      <c r="U518" s="3">
        <f>Table1[[#This Row],[Cogs]]-Table1[[#This Row],[Target COGS]]</f>
        <v>1</v>
      </c>
      <c r="V518" s="8">
        <f>YEAR(Table1[[#This Row],[Date]])</f>
        <v>2012</v>
      </c>
      <c r="W518" s="8">
        <f>DAY(Table1[[#This Row],[Date]])</f>
        <v>1</v>
      </c>
      <c r="X518" s="8">
        <f>MONTH(Table1[[#This Row],[Date]])</f>
        <v>11</v>
      </c>
      <c r="Y518" s="9">
        <f>(Table1[[#This Row],[Profit]]/Table1[[#This Row],[Sales]])</f>
        <v>1.3605442176870748E-2</v>
      </c>
    </row>
    <row r="519" spans="1:25" ht="14.25" customHeight="1" x14ac:dyDescent="0.3">
      <c r="A519" s="1">
        <v>225</v>
      </c>
      <c r="B519" s="1">
        <v>47</v>
      </c>
      <c r="C519" s="2">
        <v>41214</v>
      </c>
      <c r="D519" s="1" t="s">
        <v>32</v>
      </c>
      <c r="E519" s="1" t="s">
        <v>23</v>
      </c>
      <c r="F519" s="1">
        <v>13</v>
      </c>
      <c r="G519" s="1" t="s">
        <v>33</v>
      </c>
      <c r="H519" s="1" t="s">
        <v>38</v>
      </c>
      <c r="I519" s="1" t="s">
        <v>45</v>
      </c>
      <c r="J519" s="19">
        <v>44</v>
      </c>
      <c r="K519" s="1">
        <v>115</v>
      </c>
      <c r="L519" s="1" t="s">
        <v>48</v>
      </c>
      <c r="M519" s="15" t="s">
        <v>88</v>
      </c>
      <c r="N519" s="1">
        <v>50</v>
      </c>
      <c r="O519" s="1">
        <v>60</v>
      </c>
      <c r="P519" s="1">
        <v>130</v>
      </c>
      <c r="Q519" s="1">
        <v>24</v>
      </c>
      <c r="R519" s="1">
        <f>SUM(Table1[[#This Row],[Cogs]],Table1[[#This Row],[Marketing]],Table1[[#This Row],[Other Expenses]])</f>
        <v>84</v>
      </c>
      <c r="S519" s="3">
        <f>Table1[[#This Row],[Sales]]-Table1[[#This Row],[Target Sales]]</f>
        <v>-15</v>
      </c>
      <c r="T519" s="3">
        <f>Table1[[#This Row],[Profit]]-Table1[[#This Row],[Target Profit]]</f>
        <v>-16</v>
      </c>
      <c r="U519" s="3">
        <f>Table1[[#This Row],[Cogs]]-Table1[[#This Row],[Target COGS]]</f>
        <v>-3</v>
      </c>
      <c r="V519" s="8">
        <f>YEAR(Table1[[#This Row],[Date]])</f>
        <v>2012</v>
      </c>
      <c r="W519" s="8">
        <f>DAY(Table1[[#This Row],[Date]])</f>
        <v>1</v>
      </c>
      <c r="X519" s="8">
        <f>MONTH(Table1[[#This Row],[Date]])</f>
        <v>11</v>
      </c>
      <c r="Y519" s="9">
        <f>(Table1[[#This Row],[Profit]]/Table1[[#This Row],[Sales]])</f>
        <v>0.38260869565217392</v>
      </c>
    </row>
    <row r="520" spans="1:25" ht="14.25" customHeight="1" x14ac:dyDescent="0.3">
      <c r="A520" s="1">
        <v>541</v>
      </c>
      <c r="B520" s="1">
        <v>52</v>
      </c>
      <c r="C520" s="2">
        <v>41214</v>
      </c>
      <c r="D520" s="1" t="s">
        <v>32</v>
      </c>
      <c r="E520" s="1" t="s">
        <v>29</v>
      </c>
      <c r="F520" s="1">
        <v>47</v>
      </c>
      <c r="G520" s="1" t="s">
        <v>33</v>
      </c>
      <c r="H520" s="1" t="s">
        <v>38</v>
      </c>
      <c r="I520" s="1" t="s">
        <v>43</v>
      </c>
      <c r="J520" s="19">
        <v>-4</v>
      </c>
      <c r="K520" s="1">
        <v>125</v>
      </c>
      <c r="L520" s="1" t="s">
        <v>49</v>
      </c>
      <c r="M520" s="15" t="s">
        <v>88</v>
      </c>
      <c r="N520" s="1">
        <v>60</v>
      </c>
      <c r="O520" s="1">
        <v>10</v>
      </c>
      <c r="P520" s="1">
        <v>140</v>
      </c>
      <c r="Q520" s="1">
        <v>77</v>
      </c>
      <c r="R520" s="1">
        <f>SUM(Table1[[#This Row],[Cogs]],Table1[[#This Row],[Marketing]],Table1[[#This Row],[Other Expenses]])</f>
        <v>176</v>
      </c>
      <c r="S520" s="3">
        <f>Table1[[#This Row],[Sales]]-Table1[[#This Row],[Target Sales]]</f>
        <v>-15</v>
      </c>
      <c r="T520" s="3">
        <f>Table1[[#This Row],[Profit]]-Table1[[#This Row],[Target Profit]]</f>
        <v>-14</v>
      </c>
      <c r="U520" s="3">
        <f>Table1[[#This Row],[Cogs]]-Table1[[#This Row],[Target COGS]]</f>
        <v>-8</v>
      </c>
      <c r="V520" s="8">
        <f>YEAR(Table1[[#This Row],[Date]])</f>
        <v>2012</v>
      </c>
      <c r="W520" s="8">
        <f>DAY(Table1[[#This Row],[Date]])</f>
        <v>1</v>
      </c>
      <c r="X520" s="8">
        <f>MONTH(Table1[[#This Row],[Date]])</f>
        <v>11</v>
      </c>
      <c r="Y520" s="9">
        <f>(Table1[[#This Row],[Profit]]/Table1[[#This Row],[Sales]])</f>
        <v>-3.2000000000000001E-2</v>
      </c>
    </row>
    <row r="521" spans="1:25" ht="14.25" customHeight="1" x14ac:dyDescent="0.3">
      <c r="A521" s="1">
        <v>435</v>
      </c>
      <c r="B521" s="1">
        <v>53</v>
      </c>
      <c r="C521" s="2">
        <v>41214</v>
      </c>
      <c r="D521" s="1" t="s">
        <v>32</v>
      </c>
      <c r="E521" s="1" t="s">
        <v>29</v>
      </c>
      <c r="F521" s="1">
        <v>17</v>
      </c>
      <c r="G521" s="1" t="s">
        <v>33</v>
      </c>
      <c r="H521" s="1" t="s">
        <v>38</v>
      </c>
      <c r="I521" s="1" t="s">
        <v>45</v>
      </c>
      <c r="J521" s="19">
        <v>27</v>
      </c>
      <c r="K521" s="1">
        <v>124</v>
      </c>
      <c r="L521" s="1" t="s">
        <v>42</v>
      </c>
      <c r="M521" s="15" t="s">
        <v>88</v>
      </c>
      <c r="N521" s="1">
        <v>60</v>
      </c>
      <c r="O521" s="1">
        <v>50</v>
      </c>
      <c r="P521" s="1">
        <v>140</v>
      </c>
      <c r="Q521" s="1">
        <v>44</v>
      </c>
      <c r="R521" s="1">
        <f>SUM(Table1[[#This Row],[Cogs]],Table1[[#This Row],[Marketing]],Table1[[#This Row],[Other Expenses]])</f>
        <v>114</v>
      </c>
      <c r="S521" s="3">
        <f>Table1[[#This Row],[Sales]]-Table1[[#This Row],[Target Sales]]</f>
        <v>-16</v>
      </c>
      <c r="T521" s="3">
        <f>Table1[[#This Row],[Profit]]-Table1[[#This Row],[Target Profit]]</f>
        <v>-23</v>
      </c>
      <c r="U521" s="3">
        <f>Table1[[#This Row],[Cogs]]-Table1[[#This Row],[Target COGS]]</f>
        <v>-7</v>
      </c>
      <c r="V521" s="8">
        <f>YEAR(Table1[[#This Row],[Date]])</f>
        <v>2012</v>
      </c>
      <c r="W521" s="8">
        <f>DAY(Table1[[#This Row],[Date]])</f>
        <v>1</v>
      </c>
      <c r="X521" s="8">
        <f>MONTH(Table1[[#This Row],[Date]])</f>
        <v>11</v>
      </c>
      <c r="Y521" s="9">
        <f>(Table1[[#This Row],[Profit]]/Table1[[#This Row],[Sales]])</f>
        <v>0.21774193548387097</v>
      </c>
    </row>
    <row r="522" spans="1:25" ht="14.25" customHeight="1" x14ac:dyDescent="0.3">
      <c r="A522" s="1">
        <v>503</v>
      </c>
      <c r="B522" s="1">
        <v>59</v>
      </c>
      <c r="C522" s="2">
        <v>41214</v>
      </c>
      <c r="D522" s="1" t="s">
        <v>32</v>
      </c>
      <c r="E522" s="1" t="s">
        <v>29</v>
      </c>
      <c r="F522" s="1">
        <v>19</v>
      </c>
      <c r="G522" s="1" t="s">
        <v>33</v>
      </c>
      <c r="H522" s="1" t="s">
        <v>34</v>
      </c>
      <c r="I522" s="1" t="s">
        <v>46</v>
      </c>
      <c r="J522" s="19">
        <v>33</v>
      </c>
      <c r="K522" s="1">
        <v>138</v>
      </c>
      <c r="L522" s="1" t="s">
        <v>49</v>
      </c>
      <c r="M522" s="15" t="s">
        <v>88</v>
      </c>
      <c r="N522" s="1">
        <v>50</v>
      </c>
      <c r="O522" s="1">
        <v>50</v>
      </c>
      <c r="P522" s="1">
        <v>130</v>
      </c>
      <c r="Q522" s="1">
        <v>46</v>
      </c>
      <c r="R522" s="1">
        <f>SUM(Table1[[#This Row],[Cogs]],Table1[[#This Row],[Marketing]],Table1[[#This Row],[Other Expenses]])</f>
        <v>124</v>
      </c>
      <c r="S522" s="3">
        <f>Table1[[#This Row],[Sales]]-Table1[[#This Row],[Target Sales]]</f>
        <v>8</v>
      </c>
      <c r="T522" s="3">
        <f>Table1[[#This Row],[Profit]]-Table1[[#This Row],[Target Profit]]</f>
        <v>-17</v>
      </c>
      <c r="U522" s="3">
        <f>Table1[[#This Row],[Cogs]]-Table1[[#This Row],[Target COGS]]</f>
        <v>9</v>
      </c>
      <c r="V522" s="8">
        <f>YEAR(Table1[[#This Row],[Date]])</f>
        <v>2012</v>
      </c>
      <c r="W522" s="8">
        <f>DAY(Table1[[#This Row],[Date]])</f>
        <v>1</v>
      </c>
      <c r="X522" s="8">
        <f>MONTH(Table1[[#This Row],[Date]])</f>
        <v>11</v>
      </c>
      <c r="Y522" s="9">
        <f>(Table1[[#This Row],[Profit]]/Table1[[#This Row],[Sales]])</f>
        <v>0.2391304347826087</v>
      </c>
    </row>
    <row r="523" spans="1:25" ht="14.25" customHeight="1" x14ac:dyDescent="0.3">
      <c r="A523" s="1">
        <v>920</v>
      </c>
      <c r="B523" s="1">
        <v>53</v>
      </c>
      <c r="C523" s="2">
        <v>41214</v>
      </c>
      <c r="D523" s="1" t="s">
        <v>32</v>
      </c>
      <c r="E523" s="1" t="s">
        <v>17</v>
      </c>
      <c r="F523" s="1">
        <v>16</v>
      </c>
      <c r="G523" s="1" t="s">
        <v>18</v>
      </c>
      <c r="H523" s="1" t="s">
        <v>19</v>
      </c>
      <c r="I523" s="1" t="s">
        <v>50</v>
      </c>
      <c r="J523" s="19">
        <v>48</v>
      </c>
      <c r="K523" s="1">
        <v>141</v>
      </c>
      <c r="L523" s="1" t="s">
        <v>52</v>
      </c>
      <c r="M523" s="15" t="s">
        <v>88</v>
      </c>
      <c r="N523" s="1">
        <v>50</v>
      </c>
      <c r="O523" s="1">
        <v>50</v>
      </c>
      <c r="P523" s="1">
        <v>130</v>
      </c>
      <c r="Q523" s="1">
        <v>40</v>
      </c>
      <c r="R523" s="1">
        <f>SUM(Table1[[#This Row],[Cogs]],Table1[[#This Row],[Marketing]],Table1[[#This Row],[Other Expenses]])</f>
        <v>109</v>
      </c>
      <c r="S523" s="3">
        <f>Table1[[#This Row],[Sales]]-Table1[[#This Row],[Target Sales]]</f>
        <v>11</v>
      </c>
      <c r="T523" s="3">
        <f>Table1[[#This Row],[Profit]]-Table1[[#This Row],[Target Profit]]</f>
        <v>-2</v>
      </c>
      <c r="U523" s="3">
        <f>Table1[[#This Row],[Cogs]]-Table1[[#This Row],[Target COGS]]</f>
        <v>3</v>
      </c>
      <c r="V523" s="8">
        <f>YEAR(Table1[[#This Row],[Date]])</f>
        <v>2012</v>
      </c>
      <c r="W523" s="8">
        <f>DAY(Table1[[#This Row],[Date]])</f>
        <v>1</v>
      </c>
      <c r="X523" s="8">
        <f>MONTH(Table1[[#This Row],[Date]])</f>
        <v>11</v>
      </c>
      <c r="Y523" s="9">
        <f>(Table1[[#This Row],[Profit]]/Table1[[#This Row],[Sales]])</f>
        <v>0.34042553191489361</v>
      </c>
    </row>
    <row r="524" spans="1:25" ht="14.25" customHeight="1" x14ac:dyDescent="0.3">
      <c r="A524" s="1">
        <v>959</v>
      </c>
      <c r="B524" s="1">
        <v>54</v>
      </c>
      <c r="C524" s="2">
        <v>41214</v>
      </c>
      <c r="D524" s="1" t="s">
        <v>32</v>
      </c>
      <c r="E524" s="1" t="s">
        <v>25</v>
      </c>
      <c r="F524" s="1">
        <v>15</v>
      </c>
      <c r="G524" s="1" t="s">
        <v>18</v>
      </c>
      <c r="H524" s="1" t="s">
        <v>26</v>
      </c>
      <c r="I524" s="1" t="s">
        <v>27</v>
      </c>
      <c r="J524" s="19">
        <v>51</v>
      </c>
      <c r="K524" s="1">
        <v>132</v>
      </c>
      <c r="L524" s="1" t="s">
        <v>37</v>
      </c>
      <c r="M524" s="15" t="s">
        <v>88</v>
      </c>
      <c r="N524" s="1">
        <v>50</v>
      </c>
      <c r="O524" s="1">
        <v>60</v>
      </c>
      <c r="P524" s="1">
        <v>130</v>
      </c>
      <c r="Q524" s="1">
        <v>27</v>
      </c>
      <c r="R524" s="1">
        <f>SUM(Table1[[#This Row],[Cogs]],Table1[[#This Row],[Marketing]],Table1[[#This Row],[Other Expenses]])</f>
        <v>96</v>
      </c>
      <c r="S524" s="3">
        <f>Table1[[#This Row],[Sales]]-Table1[[#This Row],[Target Sales]]</f>
        <v>2</v>
      </c>
      <c r="T524" s="3">
        <f>Table1[[#This Row],[Profit]]-Table1[[#This Row],[Target Profit]]</f>
        <v>-9</v>
      </c>
      <c r="U524" s="3">
        <f>Table1[[#This Row],[Cogs]]-Table1[[#This Row],[Target COGS]]</f>
        <v>4</v>
      </c>
      <c r="V524" s="8">
        <f>YEAR(Table1[[#This Row],[Date]])</f>
        <v>2012</v>
      </c>
      <c r="W524" s="8">
        <f>DAY(Table1[[#This Row],[Date]])</f>
        <v>1</v>
      </c>
      <c r="X524" s="8">
        <f>MONTH(Table1[[#This Row],[Date]])</f>
        <v>11</v>
      </c>
      <c r="Y524" s="9">
        <f>(Table1[[#This Row],[Profit]]/Table1[[#This Row],[Sales]])</f>
        <v>0.38636363636363635</v>
      </c>
    </row>
    <row r="525" spans="1:25" ht="14.25" customHeight="1" x14ac:dyDescent="0.3">
      <c r="A525" s="1">
        <v>740</v>
      </c>
      <c r="B525" s="1">
        <v>46</v>
      </c>
      <c r="C525" s="2">
        <v>41244</v>
      </c>
      <c r="D525" s="1" t="s">
        <v>16</v>
      </c>
      <c r="E525" s="1" t="s">
        <v>17</v>
      </c>
      <c r="F525" s="1">
        <v>17</v>
      </c>
      <c r="G525" s="1" t="s">
        <v>33</v>
      </c>
      <c r="H525" s="1" t="s">
        <v>34</v>
      </c>
      <c r="I525" s="1" t="s">
        <v>35</v>
      </c>
      <c r="J525" s="19">
        <v>6</v>
      </c>
      <c r="K525" s="1">
        <v>103</v>
      </c>
      <c r="L525" s="1" t="s">
        <v>58</v>
      </c>
      <c r="M525" s="15" t="s">
        <v>88</v>
      </c>
      <c r="N525" s="1">
        <v>50</v>
      </c>
      <c r="O525" s="1">
        <v>40</v>
      </c>
      <c r="P525" s="1">
        <v>130</v>
      </c>
      <c r="Q525" s="1">
        <v>51</v>
      </c>
      <c r="R525" s="1">
        <f>SUM(Table1[[#This Row],[Cogs]],Table1[[#This Row],[Marketing]],Table1[[#This Row],[Other Expenses]])</f>
        <v>114</v>
      </c>
      <c r="S525" s="3">
        <f>Table1[[#This Row],[Sales]]-Table1[[#This Row],[Target Sales]]</f>
        <v>-27</v>
      </c>
      <c r="T525" s="3">
        <f>Table1[[#This Row],[Profit]]-Table1[[#This Row],[Target Profit]]</f>
        <v>-34</v>
      </c>
      <c r="U525" s="3">
        <f>Table1[[#This Row],[Cogs]]-Table1[[#This Row],[Target COGS]]</f>
        <v>-4</v>
      </c>
      <c r="V525" s="8">
        <f>YEAR(Table1[[#This Row],[Date]])</f>
        <v>2012</v>
      </c>
      <c r="W525" s="8">
        <f>DAY(Table1[[#This Row],[Date]])</f>
        <v>1</v>
      </c>
      <c r="X525" s="8">
        <f>MONTH(Table1[[#This Row],[Date]])</f>
        <v>12</v>
      </c>
      <c r="Y525" s="9">
        <f>(Table1[[#This Row],[Profit]]/Table1[[#This Row],[Sales]])</f>
        <v>5.8252427184466021E-2</v>
      </c>
    </row>
    <row r="526" spans="1:25" ht="14.25" customHeight="1" x14ac:dyDescent="0.3">
      <c r="A526" s="1">
        <v>630</v>
      </c>
      <c r="B526" s="1">
        <v>67</v>
      </c>
      <c r="C526" s="2">
        <v>41244</v>
      </c>
      <c r="D526" s="1" t="s">
        <v>16</v>
      </c>
      <c r="E526" s="1" t="s">
        <v>17</v>
      </c>
      <c r="F526" s="1">
        <v>22</v>
      </c>
      <c r="G526" s="1" t="s">
        <v>18</v>
      </c>
      <c r="H526" s="1" t="s">
        <v>26</v>
      </c>
      <c r="I526" s="1" t="s">
        <v>54</v>
      </c>
      <c r="J526" s="19">
        <v>47</v>
      </c>
      <c r="K526" s="1">
        <v>168</v>
      </c>
      <c r="L526" s="1" t="s">
        <v>56</v>
      </c>
      <c r="M526" s="15" t="s">
        <v>88</v>
      </c>
      <c r="N526" s="1">
        <v>50</v>
      </c>
      <c r="O526" s="1">
        <v>40</v>
      </c>
      <c r="P526" s="1">
        <v>130</v>
      </c>
      <c r="Q526" s="1">
        <v>54</v>
      </c>
      <c r="R526" s="1">
        <f>SUM(Table1[[#This Row],[Cogs]],Table1[[#This Row],[Marketing]],Table1[[#This Row],[Other Expenses]])</f>
        <v>143</v>
      </c>
      <c r="S526" s="3">
        <f>Table1[[#This Row],[Sales]]-Table1[[#This Row],[Target Sales]]</f>
        <v>38</v>
      </c>
      <c r="T526" s="3">
        <f>Table1[[#This Row],[Profit]]-Table1[[#This Row],[Target Profit]]</f>
        <v>7</v>
      </c>
      <c r="U526" s="3">
        <f>Table1[[#This Row],[Cogs]]-Table1[[#This Row],[Target COGS]]</f>
        <v>17</v>
      </c>
      <c r="V526" s="8">
        <f>YEAR(Table1[[#This Row],[Date]])</f>
        <v>2012</v>
      </c>
      <c r="W526" s="8">
        <f>DAY(Table1[[#This Row],[Date]])</f>
        <v>1</v>
      </c>
      <c r="X526" s="8">
        <f>MONTH(Table1[[#This Row],[Date]])</f>
        <v>12</v>
      </c>
      <c r="Y526" s="9">
        <f>(Table1[[#This Row],[Profit]]/Table1[[#This Row],[Sales]])</f>
        <v>0.27976190476190477</v>
      </c>
    </row>
    <row r="527" spans="1:25" ht="14.25" customHeight="1" x14ac:dyDescent="0.3">
      <c r="A527" s="1">
        <v>518</v>
      </c>
      <c r="B527" s="1">
        <v>54</v>
      </c>
      <c r="C527" s="2">
        <v>41244</v>
      </c>
      <c r="D527" s="1" t="s">
        <v>16</v>
      </c>
      <c r="E527" s="1" t="s">
        <v>25</v>
      </c>
      <c r="F527" s="1">
        <v>15</v>
      </c>
      <c r="G527" s="1" t="s">
        <v>18</v>
      </c>
      <c r="H527" s="1" t="s">
        <v>26</v>
      </c>
      <c r="I527" s="1" t="s">
        <v>30</v>
      </c>
      <c r="J527" s="19">
        <v>52</v>
      </c>
      <c r="K527" s="1">
        <v>133</v>
      </c>
      <c r="L527" s="1" t="s">
        <v>60</v>
      </c>
      <c r="M527" s="15" t="s">
        <v>88</v>
      </c>
      <c r="N527" s="1">
        <v>50</v>
      </c>
      <c r="O527" s="1">
        <v>60</v>
      </c>
      <c r="P527" s="1">
        <v>130</v>
      </c>
      <c r="Q527" s="1">
        <v>27</v>
      </c>
      <c r="R527" s="1">
        <f>SUM(Table1[[#This Row],[Cogs]],Table1[[#This Row],[Marketing]],Table1[[#This Row],[Other Expenses]])</f>
        <v>96</v>
      </c>
      <c r="S527" s="3">
        <f>Table1[[#This Row],[Sales]]-Table1[[#This Row],[Target Sales]]</f>
        <v>3</v>
      </c>
      <c r="T527" s="3">
        <f>Table1[[#This Row],[Profit]]-Table1[[#This Row],[Target Profit]]</f>
        <v>-8</v>
      </c>
      <c r="U527" s="3">
        <f>Table1[[#This Row],[Cogs]]-Table1[[#This Row],[Target COGS]]</f>
        <v>4</v>
      </c>
      <c r="V527" s="8">
        <f>YEAR(Table1[[#This Row],[Date]])</f>
        <v>2012</v>
      </c>
      <c r="W527" s="8">
        <f>DAY(Table1[[#This Row],[Date]])</f>
        <v>1</v>
      </c>
      <c r="X527" s="8">
        <f>MONTH(Table1[[#This Row],[Date]])</f>
        <v>12</v>
      </c>
      <c r="Y527" s="9">
        <f>(Table1[[#This Row],[Profit]]/Table1[[#This Row],[Sales]])</f>
        <v>0.39097744360902253</v>
      </c>
    </row>
    <row r="528" spans="1:25" ht="14.25" customHeight="1" x14ac:dyDescent="0.3">
      <c r="A528" s="1">
        <v>213</v>
      </c>
      <c r="B528" s="1">
        <v>67</v>
      </c>
      <c r="C528" s="2">
        <v>41244</v>
      </c>
      <c r="D528" s="1" t="s">
        <v>16</v>
      </c>
      <c r="E528" s="1" t="s">
        <v>29</v>
      </c>
      <c r="F528" s="1">
        <v>22</v>
      </c>
      <c r="G528" s="1" t="s">
        <v>18</v>
      </c>
      <c r="H528" s="1" t="s">
        <v>26</v>
      </c>
      <c r="I528" s="1" t="s">
        <v>30</v>
      </c>
      <c r="J528" s="19">
        <v>47</v>
      </c>
      <c r="K528" s="1">
        <v>168</v>
      </c>
      <c r="L528" s="1" t="s">
        <v>31</v>
      </c>
      <c r="M528" s="15" t="s">
        <v>88</v>
      </c>
      <c r="N528" s="1">
        <v>40</v>
      </c>
      <c r="O528" s="1">
        <v>50</v>
      </c>
      <c r="P528" s="1">
        <v>120</v>
      </c>
      <c r="Q528" s="1">
        <v>54</v>
      </c>
      <c r="R528" s="1">
        <f>SUM(Table1[[#This Row],[Cogs]],Table1[[#This Row],[Marketing]],Table1[[#This Row],[Other Expenses]])</f>
        <v>143</v>
      </c>
      <c r="S528" s="3">
        <f>Table1[[#This Row],[Sales]]-Table1[[#This Row],[Target Sales]]</f>
        <v>48</v>
      </c>
      <c r="T528" s="3">
        <f>Table1[[#This Row],[Profit]]-Table1[[#This Row],[Target Profit]]</f>
        <v>-3</v>
      </c>
      <c r="U528" s="3">
        <f>Table1[[#This Row],[Cogs]]-Table1[[#This Row],[Target COGS]]</f>
        <v>27</v>
      </c>
      <c r="V528" s="8">
        <f>YEAR(Table1[[#This Row],[Date]])</f>
        <v>2012</v>
      </c>
      <c r="W528" s="8">
        <f>DAY(Table1[[#This Row],[Date]])</f>
        <v>1</v>
      </c>
      <c r="X528" s="8">
        <f>MONTH(Table1[[#This Row],[Date]])</f>
        <v>12</v>
      </c>
      <c r="Y528" s="9">
        <f>(Table1[[#This Row],[Profit]]/Table1[[#This Row],[Sales]])</f>
        <v>0.27976190476190477</v>
      </c>
    </row>
    <row r="529" spans="1:25" ht="14.25" customHeight="1" x14ac:dyDescent="0.3">
      <c r="A529" s="1">
        <v>503</v>
      </c>
      <c r="B529" s="1">
        <v>41</v>
      </c>
      <c r="C529" s="2">
        <v>41244</v>
      </c>
      <c r="D529" s="1" t="s">
        <v>32</v>
      </c>
      <c r="E529" s="1" t="s">
        <v>29</v>
      </c>
      <c r="F529" s="1">
        <v>13</v>
      </c>
      <c r="G529" s="1" t="s">
        <v>33</v>
      </c>
      <c r="H529" s="1" t="s">
        <v>38</v>
      </c>
      <c r="I529" s="1" t="s">
        <v>39</v>
      </c>
      <c r="J529" s="19">
        <v>25</v>
      </c>
      <c r="K529" s="1">
        <v>101</v>
      </c>
      <c r="L529" s="1" t="s">
        <v>49</v>
      </c>
      <c r="M529" s="15" t="s">
        <v>88</v>
      </c>
      <c r="N529" s="1">
        <v>40</v>
      </c>
      <c r="O529" s="1">
        <v>50</v>
      </c>
      <c r="P529" s="1">
        <v>120</v>
      </c>
      <c r="Q529" s="1">
        <v>35</v>
      </c>
      <c r="R529" s="1">
        <f>SUM(Table1[[#This Row],[Cogs]],Table1[[#This Row],[Marketing]],Table1[[#This Row],[Other Expenses]])</f>
        <v>89</v>
      </c>
      <c r="S529" s="3">
        <f>Table1[[#This Row],[Sales]]-Table1[[#This Row],[Target Sales]]</f>
        <v>-19</v>
      </c>
      <c r="T529" s="3">
        <f>Table1[[#This Row],[Profit]]-Table1[[#This Row],[Target Profit]]</f>
        <v>-25</v>
      </c>
      <c r="U529" s="3">
        <f>Table1[[#This Row],[Cogs]]-Table1[[#This Row],[Target COGS]]</f>
        <v>1</v>
      </c>
      <c r="V529" s="8">
        <f>YEAR(Table1[[#This Row],[Date]])</f>
        <v>2012</v>
      </c>
      <c r="W529" s="8">
        <f>DAY(Table1[[#This Row],[Date]])</f>
        <v>1</v>
      </c>
      <c r="X529" s="8">
        <f>MONTH(Table1[[#This Row],[Date]])</f>
        <v>12</v>
      </c>
      <c r="Y529" s="9">
        <f>(Table1[[#This Row],[Profit]]/Table1[[#This Row],[Sales]])</f>
        <v>0.24752475247524752</v>
      </c>
    </row>
    <row r="530" spans="1:25" ht="14.25" customHeight="1" x14ac:dyDescent="0.3">
      <c r="A530" s="1">
        <v>715</v>
      </c>
      <c r="B530" s="1">
        <v>65</v>
      </c>
      <c r="C530" s="2">
        <v>41244</v>
      </c>
      <c r="D530" s="1" t="s">
        <v>32</v>
      </c>
      <c r="E530" s="1" t="s">
        <v>17</v>
      </c>
      <c r="F530" s="1">
        <v>24</v>
      </c>
      <c r="G530" s="1" t="s">
        <v>33</v>
      </c>
      <c r="H530" s="1" t="s">
        <v>38</v>
      </c>
      <c r="I530" s="1" t="s">
        <v>43</v>
      </c>
      <c r="J530" s="19">
        <v>22</v>
      </c>
      <c r="K530" s="1">
        <v>145</v>
      </c>
      <c r="L530" s="1" t="s">
        <v>52</v>
      </c>
      <c r="M530" s="15" t="s">
        <v>88</v>
      </c>
      <c r="N530" s="1">
        <v>60</v>
      </c>
      <c r="O530" s="1">
        <v>30</v>
      </c>
      <c r="P530" s="1">
        <v>140</v>
      </c>
      <c r="Q530" s="1">
        <v>58</v>
      </c>
      <c r="R530" s="1">
        <f>SUM(Table1[[#This Row],[Cogs]],Table1[[#This Row],[Marketing]],Table1[[#This Row],[Other Expenses]])</f>
        <v>147</v>
      </c>
      <c r="S530" s="3">
        <f>Table1[[#This Row],[Sales]]-Table1[[#This Row],[Target Sales]]</f>
        <v>5</v>
      </c>
      <c r="T530" s="3">
        <f>Table1[[#This Row],[Profit]]-Table1[[#This Row],[Target Profit]]</f>
        <v>-8</v>
      </c>
      <c r="U530" s="3">
        <f>Table1[[#This Row],[Cogs]]-Table1[[#This Row],[Target COGS]]</f>
        <v>5</v>
      </c>
      <c r="V530" s="8">
        <f>YEAR(Table1[[#This Row],[Date]])</f>
        <v>2012</v>
      </c>
      <c r="W530" s="8">
        <f>DAY(Table1[[#This Row],[Date]])</f>
        <v>1</v>
      </c>
      <c r="X530" s="8">
        <f>MONTH(Table1[[#This Row],[Date]])</f>
        <v>12</v>
      </c>
      <c r="Y530" s="9">
        <f>(Table1[[#This Row],[Profit]]/Table1[[#This Row],[Sales]])</f>
        <v>0.15172413793103448</v>
      </c>
    </row>
    <row r="531" spans="1:25" ht="14.25" customHeight="1" x14ac:dyDescent="0.3">
      <c r="A531" s="1">
        <v>503</v>
      </c>
      <c r="B531" s="1">
        <v>47</v>
      </c>
      <c r="C531" s="2">
        <v>41244</v>
      </c>
      <c r="D531" s="1" t="s">
        <v>32</v>
      </c>
      <c r="E531" s="1" t="s">
        <v>29</v>
      </c>
      <c r="F531" s="1">
        <v>42</v>
      </c>
      <c r="G531" s="1" t="s">
        <v>33</v>
      </c>
      <c r="H531" s="1" t="s">
        <v>38</v>
      </c>
      <c r="I531" s="1" t="s">
        <v>43</v>
      </c>
      <c r="J531" s="19">
        <v>-7</v>
      </c>
      <c r="K531" s="1">
        <v>112</v>
      </c>
      <c r="L531" s="1" t="s">
        <v>49</v>
      </c>
      <c r="M531" s="15" t="s">
        <v>88</v>
      </c>
      <c r="N531" s="1">
        <v>50</v>
      </c>
      <c r="O531" s="1">
        <v>20</v>
      </c>
      <c r="P531" s="1">
        <v>130</v>
      </c>
      <c r="Q531" s="1">
        <v>72</v>
      </c>
      <c r="R531" s="1">
        <f>SUM(Table1[[#This Row],[Cogs]],Table1[[#This Row],[Marketing]],Table1[[#This Row],[Other Expenses]])</f>
        <v>161</v>
      </c>
      <c r="S531" s="3">
        <f>Table1[[#This Row],[Sales]]-Table1[[#This Row],[Target Sales]]</f>
        <v>-18</v>
      </c>
      <c r="T531" s="3">
        <f>Table1[[#This Row],[Profit]]-Table1[[#This Row],[Target Profit]]</f>
        <v>-27</v>
      </c>
      <c r="U531" s="3">
        <f>Table1[[#This Row],[Cogs]]-Table1[[#This Row],[Target COGS]]</f>
        <v>-3</v>
      </c>
      <c r="V531" s="8">
        <f>YEAR(Table1[[#This Row],[Date]])</f>
        <v>2012</v>
      </c>
      <c r="W531" s="8">
        <f>DAY(Table1[[#This Row],[Date]])</f>
        <v>1</v>
      </c>
      <c r="X531" s="8">
        <f>MONTH(Table1[[#This Row],[Date]])</f>
        <v>12</v>
      </c>
      <c r="Y531" s="9">
        <f>(Table1[[#This Row],[Profit]]/Table1[[#This Row],[Sales]])</f>
        <v>-6.25E-2</v>
      </c>
    </row>
    <row r="532" spans="1:25" ht="14.25" customHeight="1" x14ac:dyDescent="0.3">
      <c r="A532" s="1">
        <v>801</v>
      </c>
      <c r="B532" s="1">
        <v>49</v>
      </c>
      <c r="C532" s="2">
        <v>41244</v>
      </c>
      <c r="D532" s="1" t="s">
        <v>32</v>
      </c>
      <c r="E532" s="1" t="s">
        <v>29</v>
      </c>
      <c r="F532" s="1">
        <v>16</v>
      </c>
      <c r="G532" s="1" t="s">
        <v>33</v>
      </c>
      <c r="H532" s="1" t="s">
        <v>38</v>
      </c>
      <c r="I532" s="1" t="s">
        <v>45</v>
      </c>
      <c r="J532" s="19">
        <v>21</v>
      </c>
      <c r="K532" s="1">
        <v>114</v>
      </c>
      <c r="L532" s="1" t="s">
        <v>42</v>
      </c>
      <c r="M532" s="15" t="s">
        <v>88</v>
      </c>
      <c r="N532" s="1">
        <v>50</v>
      </c>
      <c r="O532" s="1">
        <v>50</v>
      </c>
      <c r="P532" s="1">
        <v>130</v>
      </c>
      <c r="Q532" s="1">
        <v>44</v>
      </c>
      <c r="R532" s="1">
        <f>SUM(Table1[[#This Row],[Cogs]],Table1[[#This Row],[Marketing]],Table1[[#This Row],[Other Expenses]])</f>
        <v>109</v>
      </c>
      <c r="S532" s="3">
        <f>Table1[[#This Row],[Sales]]-Table1[[#This Row],[Target Sales]]</f>
        <v>-16</v>
      </c>
      <c r="T532" s="3">
        <f>Table1[[#This Row],[Profit]]-Table1[[#This Row],[Target Profit]]</f>
        <v>-29</v>
      </c>
      <c r="U532" s="3">
        <f>Table1[[#This Row],[Cogs]]-Table1[[#This Row],[Target COGS]]</f>
        <v>-1</v>
      </c>
      <c r="V532" s="8">
        <f>YEAR(Table1[[#This Row],[Date]])</f>
        <v>2012</v>
      </c>
      <c r="W532" s="8">
        <f>DAY(Table1[[#This Row],[Date]])</f>
        <v>1</v>
      </c>
      <c r="X532" s="8">
        <f>MONTH(Table1[[#This Row],[Date]])</f>
        <v>12</v>
      </c>
      <c r="Y532" s="9">
        <f>(Table1[[#This Row],[Profit]]/Table1[[#This Row],[Sales]])</f>
        <v>0.18421052631578946</v>
      </c>
    </row>
    <row r="533" spans="1:25" ht="14.25" customHeight="1" x14ac:dyDescent="0.3">
      <c r="A533" s="1">
        <v>509</v>
      </c>
      <c r="B533" s="1">
        <v>65</v>
      </c>
      <c r="C533" s="2">
        <v>41244</v>
      </c>
      <c r="D533" s="1" t="s">
        <v>32</v>
      </c>
      <c r="E533" s="1" t="s">
        <v>29</v>
      </c>
      <c r="F533" s="1">
        <v>24</v>
      </c>
      <c r="G533" s="1" t="s">
        <v>33</v>
      </c>
      <c r="H533" s="1" t="s">
        <v>34</v>
      </c>
      <c r="I533" s="1" t="s">
        <v>46</v>
      </c>
      <c r="J533" s="19">
        <v>23</v>
      </c>
      <c r="K533" s="1">
        <v>145</v>
      </c>
      <c r="L533" s="1" t="s">
        <v>53</v>
      </c>
      <c r="M533" s="15" t="s">
        <v>88</v>
      </c>
      <c r="N533" s="1">
        <v>60</v>
      </c>
      <c r="O533" s="1">
        <v>30</v>
      </c>
      <c r="P533" s="1">
        <v>140</v>
      </c>
      <c r="Q533" s="1">
        <v>57</v>
      </c>
      <c r="R533" s="1">
        <f>SUM(Table1[[#This Row],[Cogs]],Table1[[#This Row],[Marketing]],Table1[[#This Row],[Other Expenses]])</f>
        <v>146</v>
      </c>
      <c r="S533" s="3">
        <f>Table1[[#This Row],[Sales]]-Table1[[#This Row],[Target Sales]]</f>
        <v>5</v>
      </c>
      <c r="T533" s="3">
        <f>Table1[[#This Row],[Profit]]-Table1[[#This Row],[Target Profit]]</f>
        <v>-7</v>
      </c>
      <c r="U533" s="3">
        <f>Table1[[#This Row],[Cogs]]-Table1[[#This Row],[Target COGS]]</f>
        <v>5</v>
      </c>
      <c r="V533" s="8">
        <f>YEAR(Table1[[#This Row],[Date]])</f>
        <v>2012</v>
      </c>
      <c r="W533" s="8">
        <f>DAY(Table1[[#This Row],[Date]])</f>
        <v>1</v>
      </c>
      <c r="X533" s="8">
        <f>MONTH(Table1[[#This Row],[Date]])</f>
        <v>12</v>
      </c>
      <c r="Y533" s="9">
        <f>(Table1[[#This Row],[Profit]]/Table1[[#This Row],[Sales]])</f>
        <v>0.15862068965517243</v>
      </c>
    </row>
    <row r="534" spans="1:25" ht="14.25" customHeight="1" x14ac:dyDescent="0.3">
      <c r="A534" s="1">
        <v>985</v>
      </c>
      <c r="B534" s="1">
        <v>68</v>
      </c>
      <c r="C534" s="2">
        <v>41244</v>
      </c>
      <c r="D534" s="1" t="s">
        <v>32</v>
      </c>
      <c r="E534" s="1" t="s">
        <v>23</v>
      </c>
      <c r="F534" s="1">
        <v>25</v>
      </c>
      <c r="G534" s="1" t="s">
        <v>18</v>
      </c>
      <c r="H534" s="1" t="s">
        <v>19</v>
      </c>
      <c r="I534" s="1" t="s">
        <v>20</v>
      </c>
      <c r="J534" s="19">
        <v>26</v>
      </c>
      <c r="K534" s="1">
        <v>153</v>
      </c>
      <c r="L534" s="1" t="s">
        <v>48</v>
      </c>
      <c r="M534" s="15" t="s">
        <v>88</v>
      </c>
      <c r="N534" s="1">
        <v>60</v>
      </c>
      <c r="O534" s="1">
        <v>30</v>
      </c>
      <c r="P534" s="1">
        <v>140</v>
      </c>
      <c r="Q534" s="1">
        <v>59</v>
      </c>
      <c r="R534" s="1">
        <f>SUM(Table1[[#This Row],[Cogs]],Table1[[#This Row],[Marketing]],Table1[[#This Row],[Other Expenses]])</f>
        <v>152</v>
      </c>
      <c r="S534" s="3">
        <f>Table1[[#This Row],[Sales]]-Table1[[#This Row],[Target Sales]]</f>
        <v>13</v>
      </c>
      <c r="T534" s="3">
        <f>Table1[[#This Row],[Profit]]-Table1[[#This Row],[Target Profit]]</f>
        <v>-4</v>
      </c>
      <c r="U534" s="3">
        <f>Table1[[#This Row],[Cogs]]-Table1[[#This Row],[Target COGS]]</f>
        <v>8</v>
      </c>
      <c r="V534" s="8">
        <f>YEAR(Table1[[#This Row],[Date]])</f>
        <v>2012</v>
      </c>
      <c r="W534" s="8">
        <f>DAY(Table1[[#This Row],[Date]])</f>
        <v>1</v>
      </c>
      <c r="X534" s="8">
        <f>MONTH(Table1[[#This Row],[Date]])</f>
        <v>12</v>
      </c>
      <c r="Y534" s="9">
        <f>(Table1[[#This Row],[Profit]]/Table1[[#This Row],[Sales]])</f>
        <v>0.16993464052287582</v>
      </c>
    </row>
    <row r="535" spans="1:25" ht="14.25" customHeight="1" x14ac:dyDescent="0.3">
      <c r="A535" s="1">
        <v>432</v>
      </c>
      <c r="B535" s="1">
        <v>76</v>
      </c>
      <c r="C535" s="2">
        <v>41548</v>
      </c>
      <c r="D535" s="1" t="s">
        <v>16</v>
      </c>
      <c r="E535" s="1" t="s">
        <v>23</v>
      </c>
      <c r="F535" s="1">
        <v>21</v>
      </c>
      <c r="G535" s="1" t="s">
        <v>33</v>
      </c>
      <c r="H535" s="1" t="s">
        <v>34</v>
      </c>
      <c r="I535" s="1" t="s">
        <v>35</v>
      </c>
      <c r="J535" s="19">
        <v>116</v>
      </c>
      <c r="K535" s="1">
        <v>199</v>
      </c>
      <c r="L535" s="1" t="s">
        <v>24</v>
      </c>
      <c r="M535" s="15" t="s">
        <v>88</v>
      </c>
      <c r="N535" s="1">
        <v>40</v>
      </c>
      <c r="O535" s="1">
        <v>80</v>
      </c>
      <c r="P535" s="1">
        <v>120</v>
      </c>
      <c r="Q535" s="1">
        <v>33</v>
      </c>
      <c r="R535" s="1">
        <f>SUM(Table1[[#This Row],[Cogs]],Table1[[#This Row],[Marketing]],Table1[[#This Row],[Other Expenses]])</f>
        <v>130</v>
      </c>
      <c r="S535" s="3">
        <f>Table1[[#This Row],[Sales]]-Table1[[#This Row],[Target Sales]]</f>
        <v>79</v>
      </c>
      <c r="T535" s="3">
        <f>Table1[[#This Row],[Profit]]-Table1[[#This Row],[Target Profit]]</f>
        <v>36</v>
      </c>
      <c r="U535" s="3">
        <f>Table1[[#This Row],[Cogs]]-Table1[[#This Row],[Target COGS]]</f>
        <v>36</v>
      </c>
      <c r="V535" s="8">
        <f>YEAR(Table1[[#This Row],[Date]])</f>
        <v>2013</v>
      </c>
      <c r="W535" s="8">
        <f>DAY(Table1[[#This Row],[Date]])</f>
        <v>1</v>
      </c>
      <c r="X535" s="8">
        <f>MONTH(Table1[[#This Row],[Date]])</f>
        <v>10</v>
      </c>
      <c r="Y535" s="9">
        <f>(Table1[[#This Row],[Profit]]/Table1[[#This Row],[Sales]])</f>
        <v>0.58291457286432158</v>
      </c>
    </row>
    <row r="536" spans="1:25" ht="14.25" customHeight="1" x14ac:dyDescent="0.3">
      <c r="A536" s="1">
        <v>325</v>
      </c>
      <c r="B536" s="1">
        <v>52</v>
      </c>
      <c r="C536" s="2">
        <v>41548</v>
      </c>
      <c r="D536" s="1" t="s">
        <v>16</v>
      </c>
      <c r="E536" s="1" t="s">
        <v>23</v>
      </c>
      <c r="F536" s="1">
        <v>17</v>
      </c>
      <c r="G536" s="1" t="s">
        <v>18</v>
      </c>
      <c r="H536" s="1" t="s">
        <v>19</v>
      </c>
      <c r="I536" s="1" t="s">
        <v>50</v>
      </c>
      <c r="J536" s="19">
        <v>39</v>
      </c>
      <c r="K536" s="1">
        <v>131</v>
      </c>
      <c r="L536" s="1" t="s">
        <v>24</v>
      </c>
      <c r="M536" s="15" t="s">
        <v>88</v>
      </c>
      <c r="N536" s="1">
        <v>30</v>
      </c>
      <c r="O536" s="1">
        <v>70</v>
      </c>
      <c r="P536" s="1">
        <v>110</v>
      </c>
      <c r="Q536" s="1">
        <v>45</v>
      </c>
      <c r="R536" s="1">
        <f>SUM(Table1[[#This Row],[Cogs]],Table1[[#This Row],[Marketing]],Table1[[#This Row],[Other Expenses]])</f>
        <v>114</v>
      </c>
      <c r="S536" s="3">
        <f>Table1[[#This Row],[Sales]]-Table1[[#This Row],[Target Sales]]</f>
        <v>21</v>
      </c>
      <c r="T536" s="3">
        <f>Table1[[#This Row],[Profit]]-Table1[[#This Row],[Target Profit]]</f>
        <v>-31</v>
      </c>
      <c r="U536" s="3">
        <f>Table1[[#This Row],[Cogs]]-Table1[[#This Row],[Target COGS]]</f>
        <v>22</v>
      </c>
      <c r="V536" s="8">
        <f>YEAR(Table1[[#This Row],[Date]])</f>
        <v>2013</v>
      </c>
      <c r="W536" s="8">
        <f>DAY(Table1[[#This Row],[Date]])</f>
        <v>1</v>
      </c>
      <c r="X536" s="8">
        <f>MONTH(Table1[[#This Row],[Date]])</f>
        <v>10</v>
      </c>
      <c r="Y536" s="9">
        <f>(Table1[[#This Row],[Profit]]/Table1[[#This Row],[Sales]])</f>
        <v>0.29770992366412213</v>
      </c>
    </row>
    <row r="537" spans="1:25" ht="14.25" customHeight="1" x14ac:dyDescent="0.3">
      <c r="A537" s="1">
        <v>815</v>
      </c>
      <c r="B537" s="1">
        <v>76</v>
      </c>
      <c r="C537" s="2">
        <v>41548</v>
      </c>
      <c r="D537" s="1" t="s">
        <v>16</v>
      </c>
      <c r="E537" s="1" t="s">
        <v>17</v>
      </c>
      <c r="F537" s="1">
        <v>21</v>
      </c>
      <c r="G537" s="1" t="s">
        <v>18</v>
      </c>
      <c r="H537" s="1" t="s">
        <v>26</v>
      </c>
      <c r="I537" s="1" t="s">
        <v>27</v>
      </c>
      <c r="J537" s="19">
        <v>116</v>
      </c>
      <c r="K537" s="1">
        <v>199</v>
      </c>
      <c r="L537" s="1" t="s">
        <v>56</v>
      </c>
      <c r="M537" s="15" t="s">
        <v>88</v>
      </c>
      <c r="N537" s="1">
        <v>50</v>
      </c>
      <c r="O537" s="1">
        <v>80</v>
      </c>
      <c r="P537" s="1">
        <v>130</v>
      </c>
      <c r="Q537" s="1">
        <v>33</v>
      </c>
      <c r="R537" s="1">
        <f>SUM(Table1[[#This Row],[Cogs]],Table1[[#This Row],[Marketing]],Table1[[#This Row],[Other Expenses]])</f>
        <v>130</v>
      </c>
      <c r="S537" s="3">
        <f>Table1[[#This Row],[Sales]]-Table1[[#This Row],[Target Sales]]</f>
        <v>69</v>
      </c>
      <c r="T537" s="3">
        <f>Table1[[#This Row],[Profit]]-Table1[[#This Row],[Target Profit]]</f>
        <v>36</v>
      </c>
      <c r="U537" s="3">
        <f>Table1[[#This Row],[Cogs]]-Table1[[#This Row],[Target COGS]]</f>
        <v>26</v>
      </c>
      <c r="V537" s="8">
        <f>YEAR(Table1[[#This Row],[Date]])</f>
        <v>2013</v>
      </c>
      <c r="W537" s="8">
        <f>DAY(Table1[[#This Row],[Date]])</f>
        <v>1</v>
      </c>
      <c r="X537" s="8">
        <f>MONTH(Table1[[#This Row],[Date]])</f>
        <v>10</v>
      </c>
      <c r="Y537" s="9">
        <f>(Table1[[#This Row],[Profit]]/Table1[[#This Row],[Sales]])</f>
        <v>0.58291457286432158</v>
      </c>
    </row>
    <row r="538" spans="1:25" ht="14.25" customHeight="1" x14ac:dyDescent="0.3">
      <c r="A538" s="1">
        <v>815</v>
      </c>
      <c r="B538" s="1">
        <v>72</v>
      </c>
      <c r="C538" s="2">
        <v>41548</v>
      </c>
      <c r="D538" s="1" t="s">
        <v>16</v>
      </c>
      <c r="E538" s="1" t="s">
        <v>17</v>
      </c>
      <c r="F538" s="1">
        <v>23</v>
      </c>
      <c r="G538" s="1" t="s">
        <v>18</v>
      </c>
      <c r="H538" s="1" t="s">
        <v>26</v>
      </c>
      <c r="I538" s="1" t="s">
        <v>54</v>
      </c>
      <c r="J538" s="19">
        <v>82</v>
      </c>
      <c r="K538" s="1">
        <v>194</v>
      </c>
      <c r="L538" s="1" t="s">
        <v>56</v>
      </c>
      <c r="M538" s="15" t="s">
        <v>88</v>
      </c>
      <c r="N538" s="1">
        <v>50</v>
      </c>
      <c r="O538" s="1">
        <v>50</v>
      </c>
      <c r="P538" s="1">
        <v>130</v>
      </c>
      <c r="Q538" s="1">
        <v>55</v>
      </c>
      <c r="R538" s="1">
        <f>SUM(Table1[[#This Row],[Cogs]],Table1[[#This Row],[Marketing]],Table1[[#This Row],[Other Expenses]])</f>
        <v>150</v>
      </c>
      <c r="S538" s="3">
        <f>Table1[[#This Row],[Sales]]-Table1[[#This Row],[Target Sales]]</f>
        <v>64</v>
      </c>
      <c r="T538" s="3">
        <f>Table1[[#This Row],[Profit]]-Table1[[#This Row],[Target Profit]]</f>
        <v>32</v>
      </c>
      <c r="U538" s="3">
        <f>Table1[[#This Row],[Cogs]]-Table1[[#This Row],[Target COGS]]</f>
        <v>22</v>
      </c>
      <c r="V538" s="8">
        <f>YEAR(Table1[[#This Row],[Date]])</f>
        <v>2013</v>
      </c>
      <c r="W538" s="8">
        <f>DAY(Table1[[#This Row],[Date]])</f>
        <v>1</v>
      </c>
      <c r="X538" s="8">
        <f>MONTH(Table1[[#This Row],[Date]])</f>
        <v>10</v>
      </c>
      <c r="Y538" s="9">
        <f>(Table1[[#This Row],[Profit]]/Table1[[#This Row],[Sales]])</f>
        <v>0.42268041237113402</v>
      </c>
    </row>
    <row r="539" spans="1:25" ht="14.25" customHeight="1" x14ac:dyDescent="0.3">
      <c r="A539" s="1">
        <v>636</v>
      </c>
      <c r="B539" s="1">
        <v>65</v>
      </c>
      <c r="C539" s="2">
        <v>41548</v>
      </c>
      <c r="D539" s="1" t="s">
        <v>32</v>
      </c>
      <c r="E539" s="1" t="s">
        <v>17</v>
      </c>
      <c r="F539" s="1">
        <v>20</v>
      </c>
      <c r="G539" s="1" t="s">
        <v>33</v>
      </c>
      <c r="H539" s="1" t="s">
        <v>38</v>
      </c>
      <c r="I539" s="1" t="s">
        <v>39</v>
      </c>
      <c r="J539" s="19">
        <v>52</v>
      </c>
      <c r="K539" s="1">
        <v>151</v>
      </c>
      <c r="L539" s="1" t="s">
        <v>51</v>
      </c>
      <c r="M539" s="15" t="s">
        <v>88</v>
      </c>
      <c r="N539" s="1">
        <v>50</v>
      </c>
      <c r="O539" s="1">
        <v>70</v>
      </c>
      <c r="P539" s="1">
        <v>130</v>
      </c>
      <c r="Q539" s="1">
        <v>42</v>
      </c>
      <c r="R539" s="1">
        <f>SUM(Table1[[#This Row],[Cogs]],Table1[[#This Row],[Marketing]],Table1[[#This Row],[Other Expenses]])</f>
        <v>127</v>
      </c>
      <c r="S539" s="3">
        <f>Table1[[#This Row],[Sales]]-Table1[[#This Row],[Target Sales]]</f>
        <v>21</v>
      </c>
      <c r="T539" s="3">
        <f>Table1[[#This Row],[Profit]]-Table1[[#This Row],[Target Profit]]</f>
        <v>-18</v>
      </c>
      <c r="U539" s="3">
        <f>Table1[[#This Row],[Cogs]]-Table1[[#This Row],[Target COGS]]</f>
        <v>15</v>
      </c>
      <c r="V539" s="8">
        <f>YEAR(Table1[[#This Row],[Date]])</f>
        <v>2013</v>
      </c>
      <c r="W539" s="8">
        <f>DAY(Table1[[#This Row],[Date]])</f>
        <v>1</v>
      </c>
      <c r="X539" s="8">
        <f>MONTH(Table1[[#This Row],[Date]])</f>
        <v>10</v>
      </c>
      <c r="Y539" s="9">
        <f>(Table1[[#This Row],[Profit]]/Table1[[#This Row],[Sales]])</f>
        <v>0.3443708609271523</v>
      </c>
    </row>
    <row r="540" spans="1:25" ht="14.25" customHeight="1" x14ac:dyDescent="0.3">
      <c r="A540" s="1">
        <v>417</v>
      </c>
      <c r="B540" s="1">
        <v>32</v>
      </c>
      <c r="C540" s="2">
        <v>41548</v>
      </c>
      <c r="D540" s="1" t="s">
        <v>32</v>
      </c>
      <c r="E540" s="1" t="s">
        <v>17</v>
      </c>
      <c r="F540" s="1">
        <v>8</v>
      </c>
      <c r="G540" s="1" t="s">
        <v>33</v>
      </c>
      <c r="H540" s="1" t="s">
        <v>34</v>
      </c>
      <c r="I540" s="1" t="s">
        <v>35</v>
      </c>
      <c r="J540" s="19">
        <v>42</v>
      </c>
      <c r="K540" s="1">
        <v>84</v>
      </c>
      <c r="L540" s="1" t="s">
        <v>51</v>
      </c>
      <c r="M540" s="15" t="s">
        <v>88</v>
      </c>
      <c r="N540" s="1">
        <v>30</v>
      </c>
      <c r="O540" s="1">
        <v>80</v>
      </c>
      <c r="P540" s="1">
        <v>110</v>
      </c>
      <c r="Q540" s="1">
        <v>19</v>
      </c>
      <c r="R540" s="1">
        <f>SUM(Table1[[#This Row],[Cogs]],Table1[[#This Row],[Marketing]],Table1[[#This Row],[Other Expenses]])</f>
        <v>59</v>
      </c>
      <c r="S540" s="3">
        <f>Table1[[#This Row],[Sales]]-Table1[[#This Row],[Target Sales]]</f>
        <v>-26</v>
      </c>
      <c r="T540" s="3">
        <f>Table1[[#This Row],[Profit]]-Table1[[#This Row],[Target Profit]]</f>
        <v>-38</v>
      </c>
      <c r="U540" s="3">
        <f>Table1[[#This Row],[Cogs]]-Table1[[#This Row],[Target COGS]]</f>
        <v>2</v>
      </c>
      <c r="V540" s="8">
        <f>YEAR(Table1[[#This Row],[Date]])</f>
        <v>2013</v>
      </c>
      <c r="W540" s="8">
        <f>DAY(Table1[[#This Row],[Date]])</f>
        <v>1</v>
      </c>
      <c r="X540" s="8">
        <f>MONTH(Table1[[#This Row],[Date]])</f>
        <v>10</v>
      </c>
      <c r="Y540" s="9">
        <f>(Table1[[#This Row],[Profit]]/Table1[[#This Row],[Sales]])</f>
        <v>0.5</v>
      </c>
    </row>
    <row r="541" spans="1:25" ht="14.25" customHeight="1" x14ac:dyDescent="0.3">
      <c r="A541" s="1">
        <v>405</v>
      </c>
      <c r="B541" s="1">
        <v>82</v>
      </c>
      <c r="C541" s="2">
        <v>41548</v>
      </c>
      <c r="D541" s="1" t="s">
        <v>32</v>
      </c>
      <c r="E541" s="1" t="s">
        <v>23</v>
      </c>
      <c r="F541" s="1">
        <v>27</v>
      </c>
      <c r="G541" s="1" t="s">
        <v>33</v>
      </c>
      <c r="H541" s="1" t="s">
        <v>34</v>
      </c>
      <c r="I541" s="1" t="s">
        <v>35</v>
      </c>
      <c r="J541" s="19">
        <v>96</v>
      </c>
      <c r="K541" s="1">
        <v>218</v>
      </c>
      <c r="L541" s="1" t="s">
        <v>40</v>
      </c>
      <c r="M541" s="15" t="s">
        <v>88</v>
      </c>
      <c r="N541" s="1">
        <v>50</v>
      </c>
      <c r="O541" s="1">
        <v>60</v>
      </c>
      <c r="P541" s="1">
        <v>130</v>
      </c>
      <c r="Q541" s="1">
        <v>58</v>
      </c>
      <c r="R541" s="1">
        <f>SUM(Table1[[#This Row],[Cogs]],Table1[[#This Row],[Marketing]],Table1[[#This Row],[Other Expenses]])</f>
        <v>167</v>
      </c>
      <c r="S541" s="3">
        <f>Table1[[#This Row],[Sales]]-Table1[[#This Row],[Target Sales]]</f>
        <v>88</v>
      </c>
      <c r="T541" s="3">
        <f>Table1[[#This Row],[Profit]]-Table1[[#This Row],[Target Profit]]</f>
        <v>36</v>
      </c>
      <c r="U541" s="3">
        <f>Table1[[#This Row],[Cogs]]-Table1[[#This Row],[Target COGS]]</f>
        <v>32</v>
      </c>
      <c r="V541" s="8">
        <f>YEAR(Table1[[#This Row],[Date]])</f>
        <v>2013</v>
      </c>
      <c r="W541" s="8">
        <f>DAY(Table1[[#This Row],[Date]])</f>
        <v>1</v>
      </c>
      <c r="X541" s="8">
        <f>MONTH(Table1[[#This Row],[Date]])</f>
        <v>10</v>
      </c>
      <c r="Y541" s="9">
        <f>(Table1[[#This Row],[Profit]]/Table1[[#This Row],[Sales]])</f>
        <v>0.44036697247706424</v>
      </c>
    </row>
    <row r="542" spans="1:25" ht="14.25" customHeight="1" x14ac:dyDescent="0.3">
      <c r="A542" s="1">
        <v>414</v>
      </c>
      <c r="B542" s="1">
        <v>56</v>
      </c>
      <c r="C542" s="2">
        <v>41548</v>
      </c>
      <c r="D542" s="1" t="s">
        <v>32</v>
      </c>
      <c r="E542" s="1" t="s">
        <v>17</v>
      </c>
      <c r="F542" s="1">
        <v>21</v>
      </c>
      <c r="G542" s="1" t="s">
        <v>33</v>
      </c>
      <c r="H542" s="1" t="s">
        <v>38</v>
      </c>
      <c r="I542" s="1" t="s">
        <v>43</v>
      </c>
      <c r="J542" s="19">
        <v>22</v>
      </c>
      <c r="K542" s="1">
        <v>134</v>
      </c>
      <c r="L542" s="1" t="s">
        <v>52</v>
      </c>
      <c r="M542" s="15" t="s">
        <v>88</v>
      </c>
      <c r="N542" s="1">
        <v>40</v>
      </c>
      <c r="O542" s="1">
        <v>50</v>
      </c>
      <c r="P542" s="1">
        <v>120</v>
      </c>
      <c r="Q542" s="1">
        <v>55</v>
      </c>
      <c r="R542" s="1">
        <f>SUM(Table1[[#This Row],[Cogs]],Table1[[#This Row],[Marketing]],Table1[[#This Row],[Other Expenses]])</f>
        <v>132</v>
      </c>
      <c r="S542" s="3">
        <f>Table1[[#This Row],[Sales]]-Table1[[#This Row],[Target Sales]]</f>
        <v>14</v>
      </c>
      <c r="T542" s="3">
        <f>Table1[[#This Row],[Profit]]-Table1[[#This Row],[Target Profit]]</f>
        <v>-28</v>
      </c>
      <c r="U542" s="3">
        <f>Table1[[#This Row],[Cogs]]-Table1[[#This Row],[Target COGS]]</f>
        <v>16</v>
      </c>
      <c r="V542" s="8">
        <f>YEAR(Table1[[#This Row],[Date]])</f>
        <v>2013</v>
      </c>
      <c r="W542" s="8">
        <f>DAY(Table1[[#This Row],[Date]])</f>
        <v>1</v>
      </c>
      <c r="X542" s="8">
        <f>MONTH(Table1[[#This Row],[Date]])</f>
        <v>10</v>
      </c>
      <c r="Y542" s="9">
        <f>(Table1[[#This Row],[Profit]]/Table1[[#This Row],[Sales]])</f>
        <v>0.16417910447761194</v>
      </c>
    </row>
    <row r="543" spans="1:25" ht="14.25" customHeight="1" x14ac:dyDescent="0.3">
      <c r="A543" s="1">
        <v>405</v>
      </c>
      <c r="B543" s="1">
        <v>91</v>
      </c>
      <c r="C543" s="2">
        <v>41548</v>
      </c>
      <c r="D543" s="1" t="s">
        <v>32</v>
      </c>
      <c r="E543" s="1" t="s">
        <v>23</v>
      </c>
      <c r="F543" s="1">
        <v>28</v>
      </c>
      <c r="G543" s="1" t="s">
        <v>33</v>
      </c>
      <c r="H543" s="1" t="s">
        <v>34</v>
      </c>
      <c r="I543" s="1" t="s">
        <v>47</v>
      </c>
      <c r="J543" s="19">
        <v>113</v>
      </c>
      <c r="K543" s="1">
        <v>232</v>
      </c>
      <c r="L543" s="1" t="s">
        <v>40</v>
      </c>
      <c r="M543" s="15" t="s">
        <v>88</v>
      </c>
      <c r="N543" s="1">
        <v>50</v>
      </c>
      <c r="O543" s="1">
        <v>70</v>
      </c>
      <c r="P543" s="1">
        <v>130</v>
      </c>
      <c r="Q543" s="1">
        <v>51</v>
      </c>
      <c r="R543" s="1">
        <f>SUM(Table1[[#This Row],[Cogs]],Table1[[#This Row],[Marketing]],Table1[[#This Row],[Other Expenses]])</f>
        <v>170</v>
      </c>
      <c r="S543" s="3">
        <f>Table1[[#This Row],[Sales]]-Table1[[#This Row],[Target Sales]]</f>
        <v>102</v>
      </c>
      <c r="T543" s="3">
        <f>Table1[[#This Row],[Profit]]-Table1[[#This Row],[Target Profit]]</f>
        <v>43</v>
      </c>
      <c r="U543" s="3">
        <f>Table1[[#This Row],[Cogs]]-Table1[[#This Row],[Target COGS]]</f>
        <v>41</v>
      </c>
      <c r="V543" s="8">
        <f>YEAR(Table1[[#This Row],[Date]])</f>
        <v>2013</v>
      </c>
      <c r="W543" s="8">
        <f>DAY(Table1[[#This Row],[Date]])</f>
        <v>1</v>
      </c>
      <c r="X543" s="8">
        <f>MONTH(Table1[[#This Row],[Date]])</f>
        <v>10</v>
      </c>
      <c r="Y543" s="9">
        <f>(Table1[[#This Row],[Profit]]/Table1[[#This Row],[Sales]])</f>
        <v>0.48706896551724138</v>
      </c>
    </row>
    <row r="544" spans="1:25" ht="14.25" customHeight="1" x14ac:dyDescent="0.3">
      <c r="A544" s="1">
        <v>715</v>
      </c>
      <c r="B544" s="1">
        <v>60</v>
      </c>
      <c r="C544" s="2">
        <v>41548</v>
      </c>
      <c r="D544" s="1" t="s">
        <v>32</v>
      </c>
      <c r="E544" s="1" t="s">
        <v>17</v>
      </c>
      <c r="F544" s="1">
        <v>18</v>
      </c>
      <c r="G544" s="1" t="s">
        <v>18</v>
      </c>
      <c r="H544" s="1" t="s">
        <v>19</v>
      </c>
      <c r="I544" s="1" t="s">
        <v>50</v>
      </c>
      <c r="J544" s="19">
        <v>85</v>
      </c>
      <c r="K544" s="1">
        <v>169</v>
      </c>
      <c r="L544" s="1" t="s">
        <v>52</v>
      </c>
      <c r="M544" s="15" t="s">
        <v>88</v>
      </c>
      <c r="N544" s="1">
        <v>40</v>
      </c>
      <c r="O544" s="1">
        <v>80</v>
      </c>
      <c r="P544" s="1">
        <v>120</v>
      </c>
      <c r="Q544" s="1">
        <v>42</v>
      </c>
      <c r="R544" s="1">
        <f>SUM(Table1[[#This Row],[Cogs]],Table1[[#This Row],[Marketing]],Table1[[#This Row],[Other Expenses]])</f>
        <v>120</v>
      </c>
      <c r="S544" s="3">
        <f>Table1[[#This Row],[Sales]]-Table1[[#This Row],[Target Sales]]</f>
        <v>49</v>
      </c>
      <c r="T544" s="3">
        <f>Table1[[#This Row],[Profit]]-Table1[[#This Row],[Target Profit]]</f>
        <v>5</v>
      </c>
      <c r="U544" s="3">
        <f>Table1[[#This Row],[Cogs]]-Table1[[#This Row],[Target COGS]]</f>
        <v>20</v>
      </c>
      <c r="V544" s="8">
        <f>YEAR(Table1[[#This Row],[Date]])</f>
        <v>2013</v>
      </c>
      <c r="W544" s="8">
        <f>DAY(Table1[[#This Row],[Date]])</f>
        <v>1</v>
      </c>
      <c r="X544" s="8">
        <f>MONTH(Table1[[#This Row],[Date]])</f>
        <v>10</v>
      </c>
      <c r="Y544" s="9">
        <f>(Table1[[#This Row],[Profit]]/Table1[[#This Row],[Sales]])</f>
        <v>0.50295857988165682</v>
      </c>
    </row>
    <row r="545" spans="1:25" ht="14.25" customHeight="1" x14ac:dyDescent="0.3">
      <c r="A545" s="1">
        <v>937</v>
      </c>
      <c r="B545" s="1">
        <v>55</v>
      </c>
      <c r="C545" s="2">
        <v>41579</v>
      </c>
      <c r="D545" s="1" t="s">
        <v>16</v>
      </c>
      <c r="E545" s="1" t="s">
        <v>17</v>
      </c>
      <c r="F545" s="1">
        <v>20</v>
      </c>
      <c r="G545" s="1" t="s">
        <v>33</v>
      </c>
      <c r="H545" s="1" t="s">
        <v>34</v>
      </c>
      <c r="I545" s="1" t="s">
        <v>35</v>
      </c>
      <c r="J545" s="19">
        <v>24</v>
      </c>
      <c r="K545" s="1">
        <v>132</v>
      </c>
      <c r="L545" s="1" t="s">
        <v>58</v>
      </c>
      <c r="M545" s="15" t="s">
        <v>88</v>
      </c>
      <c r="N545" s="1">
        <v>70</v>
      </c>
      <c r="O545" s="1">
        <v>40</v>
      </c>
      <c r="P545" s="1">
        <v>150</v>
      </c>
      <c r="Q545" s="1">
        <v>53</v>
      </c>
      <c r="R545" s="1">
        <f>SUM(Table1[[#This Row],[Cogs]],Table1[[#This Row],[Marketing]],Table1[[#This Row],[Other Expenses]])</f>
        <v>128</v>
      </c>
      <c r="S545" s="3">
        <f>Table1[[#This Row],[Sales]]-Table1[[#This Row],[Target Sales]]</f>
        <v>-18</v>
      </c>
      <c r="T545" s="3">
        <f>Table1[[#This Row],[Profit]]-Table1[[#This Row],[Target Profit]]</f>
        <v>-16</v>
      </c>
      <c r="U545" s="3">
        <f>Table1[[#This Row],[Cogs]]-Table1[[#This Row],[Target COGS]]</f>
        <v>-15</v>
      </c>
      <c r="V545" s="8">
        <f>YEAR(Table1[[#This Row],[Date]])</f>
        <v>2013</v>
      </c>
      <c r="W545" s="8">
        <f>DAY(Table1[[#This Row],[Date]])</f>
        <v>1</v>
      </c>
      <c r="X545" s="8">
        <f>MONTH(Table1[[#This Row],[Date]])</f>
        <v>11</v>
      </c>
      <c r="Y545" s="9">
        <f>(Table1[[#This Row],[Profit]]/Table1[[#This Row],[Sales]])</f>
        <v>0.18181818181818182</v>
      </c>
    </row>
    <row r="546" spans="1:25" ht="14.25" customHeight="1" x14ac:dyDescent="0.3">
      <c r="A546" s="1">
        <v>234</v>
      </c>
      <c r="B546" s="1">
        <v>59</v>
      </c>
      <c r="C546" s="2">
        <v>41579</v>
      </c>
      <c r="D546" s="1" t="s">
        <v>16</v>
      </c>
      <c r="E546" s="1" t="s">
        <v>17</v>
      </c>
      <c r="F546" s="1">
        <v>19</v>
      </c>
      <c r="G546" s="1" t="s">
        <v>33</v>
      </c>
      <c r="H546" s="1" t="s">
        <v>38</v>
      </c>
      <c r="I546" s="1" t="s">
        <v>43</v>
      </c>
      <c r="J546" s="19">
        <v>49</v>
      </c>
      <c r="K546" s="1">
        <v>147</v>
      </c>
      <c r="L546" s="1" t="s">
        <v>58</v>
      </c>
      <c r="M546" s="15" t="s">
        <v>88</v>
      </c>
      <c r="N546" s="1">
        <v>50</v>
      </c>
      <c r="O546" s="1">
        <v>50</v>
      </c>
      <c r="P546" s="1">
        <v>130</v>
      </c>
      <c r="Q546" s="1">
        <v>46</v>
      </c>
      <c r="R546" s="1">
        <f>SUM(Table1[[#This Row],[Cogs]],Table1[[#This Row],[Marketing]],Table1[[#This Row],[Other Expenses]])</f>
        <v>124</v>
      </c>
      <c r="S546" s="3">
        <f>Table1[[#This Row],[Sales]]-Table1[[#This Row],[Target Sales]]</f>
        <v>17</v>
      </c>
      <c r="T546" s="3">
        <f>Table1[[#This Row],[Profit]]-Table1[[#This Row],[Target Profit]]</f>
        <v>-1</v>
      </c>
      <c r="U546" s="3">
        <f>Table1[[#This Row],[Cogs]]-Table1[[#This Row],[Target COGS]]</f>
        <v>9</v>
      </c>
      <c r="V546" s="8">
        <f>YEAR(Table1[[#This Row],[Date]])</f>
        <v>2013</v>
      </c>
      <c r="W546" s="8">
        <f>DAY(Table1[[#This Row],[Date]])</f>
        <v>1</v>
      </c>
      <c r="X546" s="8">
        <f>MONTH(Table1[[#This Row],[Date]])</f>
        <v>11</v>
      </c>
      <c r="Y546" s="9">
        <f>(Table1[[#This Row],[Profit]]/Table1[[#This Row],[Sales]])</f>
        <v>0.33333333333333331</v>
      </c>
    </row>
    <row r="547" spans="1:25" ht="14.25" customHeight="1" x14ac:dyDescent="0.3">
      <c r="A547" s="1">
        <v>209</v>
      </c>
      <c r="B547" s="1">
        <v>75</v>
      </c>
      <c r="C547" s="2">
        <v>41579</v>
      </c>
      <c r="D547" s="1" t="s">
        <v>16</v>
      </c>
      <c r="E547" s="1" t="s">
        <v>29</v>
      </c>
      <c r="F547" s="1">
        <v>24</v>
      </c>
      <c r="G547" s="1" t="s">
        <v>18</v>
      </c>
      <c r="H547" s="1" t="s">
        <v>26</v>
      </c>
      <c r="I547" s="1" t="s">
        <v>30</v>
      </c>
      <c r="J547" s="19">
        <v>88</v>
      </c>
      <c r="K547" s="1">
        <v>201</v>
      </c>
      <c r="L547" s="1" t="s">
        <v>31</v>
      </c>
      <c r="M547" s="15" t="s">
        <v>88</v>
      </c>
      <c r="N547" s="1">
        <v>50</v>
      </c>
      <c r="O547" s="1">
        <v>40</v>
      </c>
      <c r="P547" s="1">
        <v>130</v>
      </c>
      <c r="Q547" s="1">
        <v>55</v>
      </c>
      <c r="R547" s="1">
        <f>SUM(Table1[[#This Row],[Cogs]],Table1[[#This Row],[Marketing]],Table1[[#This Row],[Other Expenses]])</f>
        <v>154</v>
      </c>
      <c r="S547" s="3">
        <f>Table1[[#This Row],[Sales]]-Table1[[#This Row],[Target Sales]]</f>
        <v>71</v>
      </c>
      <c r="T547" s="3">
        <f>Table1[[#This Row],[Profit]]-Table1[[#This Row],[Target Profit]]</f>
        <v>48</v>
      </c>
      <c r="U547" s="3">
        <f>Table1[[#This Row],[Cogs]]-Table1[[#This Row],[Target COGS]]</f>
        <v>25</v>
      </c>
      <c r="V547" s="8">
        <f>YEAR(Table1[[#This Row],[Date]])</f>
        <v>2013</v>
      </c>
      <c r="W547" s="8">
        <f>DAY(Table1[[#This Row],[Date]])</f>
        <v>1</v>
      </c>
      <c r="X547" s="8">
        <f>MONTH(Table1[[#This Row],[Date]])</f>
        <v>11</v>
      </c>
      <c r="Y547" s="9">
        <f>(Table1[[#This Row],[Profit]]/Table1[[#This Row],[Sales]])</f>
        <v>0.43781094527363185</v>
      </c>
    </row>
    <row r="548" spans="1:25" ht="14.25" customHeight="1" x14ac:dyDescent="0.3">
      <c r="A548" s="1">
        <v>417</v>
      </c>
      <c r="B548" s="1">
        <v>69</v>
      </c>
      <c r="C548" s="2">
        <v>41579</v>
      </c>
      <c r="D548" s="1" t="s">
        <v>32</v>
      </c>
      <c r="E548" s="1" t="s">
        <v>17</v>
      </c>
      <c r="F548" s="1">
        <v>21</v>
      </c>
      <c r="G548" s="1" t="s">
        <v>33</v>
      </c>
      <c r="H548" s="1" t="s">
        <v>38</v>
      </c>
      <c r="I548" s="1" t="s">
        <v>39</v>
      </c>
      <c r="J548" s="19">
        <v>56</v>
      </c>
      <c r="K548" s="1">
        <v>160</v>
      </c>
      <c r="L548" s="1" t="s">
        <v>51</v>
      </c>
      <c r="M548" s="15" t="s">
        <v>88</v>
      </c>
      <c r="N548" s="1">
        <v>60</v>
      </c>
      <c r="O548" s="1">
        <v>40</v>
      </c>
      <c r="P548" s="1">
        <v>140</v>
      </c>
      <c r="Q548" s="1">
        <v>43</v>
      </c>
      <c r="R548" s="1">
        <f>SUM(Table1[[#This Row],[Cogs]],Table1[[#This Row],[Marketing]],Table1[[#This Row],[Other Expenses]])</f>
        <v>133</v>
      </c>
      <c r="S548" s="3">
        <f>Table1[[#This Row],[Sales]]-Table1[[#This Row],[Target Sales]]</f>
        <v>20</v>
      </c>
      <c r="T548" s="3">
        <f>Table1[[#This Row],[Profit]]-Table1[[#This Row],[Target Profit]]</f>
        <v>16</v>
      </c>
      <c r="U548" s="3">
        <f>Table1[[#This Row],[Cogs]]-Table1[[#This Row],[Target COGS]]</f>
        <v>9</v>
      </c>
      <c r="V548" s="8">
        <f>YEAR(Table1[[#This Row],[Date]])</f>
        <v>2013</v>
      </c>
      <c r="W548" s="8">
        <f>DAY(Table1[[#This Row],[Date]])</f>
        <v>1</v>
      </c>
      <c r="X548" s="8">
        <f>MONTH(Table1[[#This Row],[Date]])</f>
        <v>11</v>
      </c>
      <c r="Y548" s="9">
        <f>(Table1[[#This Row],[Profit]]/Table1[[#This Row],[Sales]])</f>
        <v>0.35</v>
      </c>
    </row>
    <row r="549" spans="1:25" ht="14.25" customHeight="1" x14ac:dyDescent="0.3">
      <c r="A549" s="1">
        <v>503</v>
      </c>
      <c r="B549" s="1">
        <v>46</v>
      </c>
      <c r="C549" s="2">
        <v>41579</v>
      </c>
      <c r="D549" s="1" t="s">
        <v>32</v>
      </c>
      <c r="E549" s="1" t="s">
        <v>29</v>
      </c>
      <c r="F549" s="1">
        <v>14</v>
      </c>
      <c r="G549" s="1" t="s">
        <v>33</v>
      </c>
      <c r="H549" s="1" t="s">
        <v>38</v>
      </c>
      <c r="I549" s="1" t="s">
        <v>39</v>
      </c>
      <c r="J549" s="19">
        <v>47</v>
      </c>
      <c r="K549" s="1">
        <v>121</v>
      </c>
      <c r="L549" s="1" t="s">
        <v>49</v>
      </c>
      <c r="M549" s="15" t="s">
        <v>88</v>
      </c>
      <c r="N549" s="1">
        <v>50</v>
      </c>
      <c r="O549" s="1">
        <v>50</v>
      </c>
      <c r="P549" s="1">
        <v>130</v>
      </c>
      <c r="Q549" s="1">
        <v>36</v>
      </c>
      <c r="R549" s="1">
        <f>SUM(Table1[[#This Row],[Cogs]],Table1[[#This Row],[Marketing]],Table1[[#This Row],[Other Expenses]])</f>
        <v>96</v>
      </c>
      <c r="S549" s="3">
        <f>Table1[[#This Row],[Sales]]-Table1[[#This Row],[Target Sales]]</f>
        <v>-9</v>
      </c>
      <c r="T549" s="3">
        <f>Table1[[#This Row],[Profit]]-Table1[[#This Row],[Target Profit]]</f>
        <v>-3</v>
      </c>
      <c r="U549" s="3">
        <f>Table1[[#This Row],[Cogs]]-Table1[[#This Row],[Target COGS]]</f>
        <v>-4</v>
      </c>
      <c r="V549" s="8">
        <f>YEAR(Table1[[#This Row],[Date]])</f>
        <v>2013</v>
      </c>
      <c r="W549" s="8">
        <f>DAY(Table1[[#This Row],[Date]])</f>
        <v>1</v>
      </c>
      <c r="X549" s="8">
        <f>MONTH(Table1[[#This Row],[Date]])</f>
        <v>11</v>
      </c>
      <c r="Y549" s="9">
        <f>(Table1[[#This Row],[Profit]]/Table1[[#This Row],[Sales]])</f>
        <v>0.38842975206611569</v>
      </c>
    </row>
    <row r="550" spans="1:25" ht="14.25" customHeight="1" x14ac:dyDescent="0.3">
      <c r="A550" s="1">
        <v>425</v>
      </c>
      <c r="B550" s="1">
        <v>75</v>
      </c>
      <c r="C550" s="2">
        <v>41579</v>
      </c>
      <c r="D550" s="1" t="s">
        <v>32</v>
      </c>
      <c r="E550" s="1" t="s">
        <v>29</v>
      </c>
      <c r="F550" s="1">
        <v>23</v>
      </c>
      <c r="G550" s="1" t="s">
        <v>33</v>
      </c>
      <c r="H550" s="1" t="s">
        <v>34</v>
      </c>
      <c r="I550" s="1" t="s">
        <v>35</v>
      </c>
      <c r="J550" s="19">
        <v>67</v>
      </c>
      <c r="K550" s="1">
        <v>175</v>
      </c>
      <c r="L550" s="1" t="s">
        <v>53</v>
      </c>
      <c r="M550" s="15" t="s">
        <v>88</v>
      </c>
      <c r="N550" s="1">
        <v>70</v>
      </c>
      <c r="O550" s="1">
        <v>40</v>
      </c>
      <c r="P550" s="1">
        <v>150</v>
      </c>
      <c r="Q550" s="1">
        <v>44</v>
      </c>
      <c r="R550" s="1">
        <f>SUM(Table1[[#This Row],[Cogs]],Table1[[#This Row],[Marketing]],Table1[[#This Row],[Other Expenses]])</f>
        <v>142</v>
      </c>
      <c r="S550" s="3">
        <f>Table1[[#This Row],[Sales]]-Table1[[#This Row],[Target Sales]]</f>
        <v>25</v>
      </c>
      <c r="T550" s="3">
        <f>Table1[[#This Row],[Profit]]-Table1[[#This Row],[Target Profit]]</f>
        <v>27</v>
      </c>
      <c r="U550" s="3">
        <f>Table1[[#This Row],[Cogs]]-Table1[[#This Row],[Target COGS]]</f>
        <v>5</v>
      </c>
      <c r="V550" s="8">
        <f>YEAR(Table1[[#This Row],[Date]])</f>
        <v>2013</v>
      </c>
      <c r="W550" s="8">
        <f>DAY(Table1[[#This Row],[Date]])</f>
        <v>1</v>
      </c>
      <c r="X550" s="8">
        <f>MONTH(Table1[[#This Row],[Date]])</f>
        <v>11</v>
      </c>
      <c r="Y550" s="9">
        <f>(Table1[[#This Row],[Profit]]/Table1[[#This Row],[Sales]])</f>
        <v>0.38285714285714284</v>
      </c>
    </row>
    <row r="551" spans="1:25" ht="14.25" customHeight="1" x14ac:dyDescent="0.3">
      <c r="A551" s="1">
        <v>475</v>
      </c>
      <c r="B551" s="1">
        <v>61</v>
      </c>
      <c r="C551" s="2">
        <v>41579</v>
      </c>
      <c r="D551" s="1" t="s">
        <v>32</v>
      </c>
      <c r="E551" s="1" t="s">
        <v>25</v>
      </c>
      <c r="F551" s="1">
        <v>55</v>
      </c>
      <c r="G551" s="1" t="s">
        <v>33</v>
      </c>
      <c r="H551" s="1" t="s">
        <v>34</v>
      </c>
      <c r="I551" s="1" t="s">
        <v>46</v>
      </c>
      <c r="J551" s="19">
        <v>3</v>
      </c>
      <c r="K551" s="1">
        <v>157</v>
      </c>
      <c r="L551" s="1" t="s">
        <v>37</v>
      </c>
      <c r="M551" s="15" t="s">
        <v>88</v>
      </c>
      <c r="N551" s="1">
        <v>60</v>
      </c>
      <c r="O551" s="1">
        <v>10</v>
      </c>
      <c r="P551" s="1">
        <v>140</v>
      </c>
      <c r="Q551" s="1">
        <v>84</v>
      </c>
      <c r="R551" s="1">
        <f>SUM(Table1[[#This Row],[Cogs]],Table1[[#This Row],[Marketing]],Table1[[#This Row],[Other Expenses]])</f>
        <v>200</v>
      </c>
      <c r="S551" s="3">
        <f>Table1[[#This Row],[Sales]]-Table1[[#This Row],[Target Sales]]</f>
        <v>17</v>
      </c>
      <c r="T551" s="3">
        <f>Table1[[#This Row],[Profit]]-Table1[[#This Row],[Target Profit]]</f>
        <v>-7</v>
      </c>
      <c r="U551" s="3">
        <f>Table1[[#This Row],[Cogs]]-Table1[[#This Row],[Target COGS]]</f>
        <v>1</v>
      </c>
      <c r="V551" s="8">
        <f>YEAR(Table1[[#This Row],[Date]])</f>
        <v>2013</v>
      </c>
      <c r="W551" s="8">
        <f>DAY(Table1[[#This Row],[Date]])</f>
        <v>1</v>
      </c>
      <c r="X551" s="8">
        <f>MONTH(Table1[[#This Row],[Date]])</f>
        <v>11</v>
      </c>
      <c r="Y551" s="9">
        <f>(Table1[[#This Row],[Profit]]/Table1[[#This Row],[Sales]])</f>
        <v>1.9108280254777069E-2</v>
      </c>
    </row>
    <row r="552" spans="1:25" ht="14.25" customHeight="1" x14ac:dyDescent="0.3">
      <c r="A552" s="1">
        <v>318</v>
      </c>
      <c r="B552" s="1">
        <v>47</v>
      </c>
      <c r="C552" s="2">
        <v>41579</v>
      </c>
      <c r="D552" s="1" t="s">
        <v>32</v>
      </c>
      <c r="E552" s="1" t="s">
        <v>23</v>
      </c>
      <c r="F552" s="1">
        <v>13</v>
      </c>
      <c r="G552" s="1" t="s">
        <v>33</v>
      </c>
      <c r="H552" s="1" t="s">
        <v>38</v>
      </c>
      <c r="I552" s="1" t="s">
        <v>45</v>
      </c>
      <c r="J552" s="19">
        <v>65</v>
      </c>
      <c r="K552" s="1">
        <v>123</v>
      </c>
      <c r="L552" s="1" t="s">
        <v>48</v>
      </c>
      <c r="M552" s="15" t="s">
        <v>88</v>
      </c>
      <c r="N552" s="1">
        <v>50</v>
      </c>
      <c r="O552" s="1">
        <v>60</v>
      </c>
      <c r="P552" s="1">
        <v>130</v>
      </c>
      <c r="Q552" s="1">
        <v>24</v>
      </c>
      <c r="R552" s="1">
        <f>SUM(Table1[[#This Row],[Cogs]],Table1[[#This Row],[Marketing]],Table1[[#This Row],[Other Expenses]])</f>
        <v>84</v>
      </c>
      <c r="S552" s="3">
        <f>Table1[[#This Row],[Sales]]-Table1[[#This Row],[Target Sales]]</f>
        <v>-7</v>
      </c>
      <c r="T552" s="3">
        <f>Table1[[#This Row],[Profit]]-Table1[[#This Row],[Target Profit]]</f>
        <v>5</v>
      </c>
      <c r="U552" s="3">
        <f>Table1[[#This Row],[Cogs]]-Table1[[#This Row],[Target COGS]]</f>
        <v>-3</v>
      </c>
      <c r="V552" s="8">
        <f>YEAR(Table1[[#This Row],[Date]])</f>
        <v>2013</v>
      </c>
      <c r="W552" s="8">
        <f>DAY(Table1[[#This Row],[Date]])</f>
        <v>1</v>
      </c>
      <c r="X552" s="8">
        <f>MONTH(Table1[[#This Row],[Date]])</f>
        <v>11</v>
      </c>
      <c r="Y552" s="9">
        <f>(Table1[[#This Row],[Profit]]/Table1[[#This Row],[Sales]])</f>
        <v>0.52845528455284552</v>
      </c>
    </row>
    <row r="553" spans="1:25" ht="14.25" customHeight="1" x14ac:dyDescent="0.3">
      <c r="A553" s="1">
        <v>971</v>
      </c>
      <c r="B553" s="1">
        <v>52</v>
      </c>
      <c r="C553" s="2">
        <v>41579</v>
      </c>
      <c r="D553" s="1" t="s">
        <v>32</v>
      </c>
      <c r="E553" s="1" t="s">
        <v>29</v>
      </c>
      <c r="F553" s="1">
        <v>47</v>
      </c>
      <c r="G553" s="1" t="s">
        <v>33</v>
      </c>
      <c r="H553" s="1" t="s">
        <v>38</v>
      </c>
      <c r="I553" s="1" t="s">
        <v>43</v>
      </c>
      <c r="J553" s="19">
        <v>-6</v>
      </c>
      <c r="K553" s="1">
        <v>133</v>
      </c>
      <c r="L553" s="1" t="s">
        <v>49</v>
      </c>
      <c r="M553" s="15" t="s">
        <v>88</v>
      </c>
      <c r="N553" s="1">
        <v>60</v>
      </c>
      <c r="O553" s="1">
        <v>10</v>
      </c>
      <c r="P553" s="1">
        <v>140</v>
      </c>
      <c r="Q553" s="1">
        <v>77</v>
      </c>
      <c r="R553" s="1">
        <f>SUM(Table1[[#This Row],[Cogs]],Table1[[#This Row],[Marketing]],Table1[[#This Row],[Other Expenses]])</f>
        <v>176</v>
      </c>
      <c r="S553" s="3">
        <f>Table1[[#This Row],[Sales]]-Table1[[#This Row],[Target Sales]]</f>
        <v>-7</v>
      </c>
      <c r="T553" s="3">
        <f>Table1[[#This Row],[Profit]]-Table1[[#This Row],[Target Profit]]</f>
        <v>-16</v>
      </c>
      <c r="U553" s="3">
        <f>Table1[[#This Row],[Cogs]]-Table1[[#This Row],[Target COGS]]</f>
        <v>-8</v>
      </c>
      <c r="V553" s="8">
        <f>YEAR(Table1[[#This Row],[Date]])</f>
        <v>2013</v>
      </c>
      <c r="W553" s="8">
        <f>DAY(Table1[[#This Row],[Date]])</f>
        <v>1</v>
      </c>
      <c r="X553" s="8">
        <f>MONTH(Table1[[#This Row],[Date]])</f>
        <v>11</v>
      </c>
      <c r="Y553" s="9">
        <f>(Table1[[#This Row],[Profit]]/Table1[[#This Row],[Sales]])</f>
        <v>-4.5112781954887216E-2</v>
      </c>
    </row>
    <row r="554" spans="1:25" ht="14.25" customHeight="1" x14ac:dyDescent="0.3">
      <c r="A554" s="1">
        <v>435</v>
      </c>
      <c r="B554" s="1">
        <v>53</v>
      </c>
      <c r="C554" s="2">
        <v>41579</v>
      </c>
      <c r="D554" s="1" t="s">
        <v>32</v>
      </c>
      <c r="E554" s="1" t="s">
        <v>29</v>
      </c>
      <c r="F554" s="1">
        <v>17</v>
      </c>
      <c r="G554" s="1" t="s">
        <v>33</v>
      </c>
      <c r="H554" s="1" t="s">
        <v>38</v>
      </c>
      <c r="I554" s="1" t="s">
        <v>45</v>
      </c>
      <c r="J554" s="19">
        <v>40</v>
      </c>
      <c r="K554" s="1">
        <v>132</v>
      </c>
      <c r="L554" s="1" t="s">
        <v>42</v>
      </c>
      <c r="M554" s="15" t="s">
        <v>88</v>
      </c>
      <c r="N554" s="1">
        <v>60</v>
      </c>
      <c r="O554" s="1">
        <v>50</v>
      </c>
      <c r="P554" s="1">
        <v>140</v>
      </c>
      <c r="Q554" s="1">
        <v>44</v>
      </c>
      <c r="R554" s="1">
        <f>SUM(Table1[[#This Row],[Cogs]],Table1[[#This Row],[Marketing]],Table1[[#This Row],[Other Expenses]])</f>
        <v>114</v>
      </c>
      <c r="S554" s="3">
        <f>Table1[[#This Row],[Sales]]-Table1[[#This Row],[Target Sales]]</f>
        <v>-8</v>
      </c>
      <c r="T554" s="3">
        <f>Table1[[#This Row],[Profit]]-Table1[[#This Row],[Target Profit]]</f>
        <v>-10</v>
      </c>
      <c r="U554" s="3">
        <f>Table1[[#This Row],[Cogs]]-Table1[[#This Row],[Target COGS]]</f>
        <v>-7</v>
      </c>
      <c r="V554" s="8">
        <f>YEAR(Table1[[#This Row],[Date]])</f>
        <v>2013</v>
      </c>
      <c r="W554" s="8">
        <f>DAY(Table1[[#This Row],[Date]])</f>
        <v>1</v>
      </c>
      <c r="X554" s="8">
        <f>MONTH(Table1[[#This Row],[Date]])</f>
        <v>11</v>
      </c>
      <c r="Y554" s="9">
        <f>(Table1[[#This Row],[Profit]]/Table1[[#This Row],[Sales]])</f>
        <v>0.30303030303030304</v>
      </c>
    </row>
    <row r="555" spans="1:25" ht="14.25" customHeight="1" x14ac:dyDescent="0.3">
      <c r="A555" s="1">
        <v>541</v>
      </c>
      <c r="B555" s="1">
        <v>59</v>
      </c>
      <c r="C555" s="2">
        <v>41579</v>
      </c>
      <c r="D555" s="1" t="s">
        <v>32</v>
      </c>
      <c r="E555" s="1" t="s">
        <v>29</v>
      </c>
      <c r="F555" s="1">
        <v>19</v>
      </c>
      <c r="G555" s="1" t="s">
        <v>33</v>
      </c>
      <c r="H555" s="1" t="s">
        <v>34</v>
      </c>
      <c r="I555" s="1" t="s">
        <v>46</v>
      </c>
      <c r="J555" s="19">
        <v>49</v>
      </c>
      <c r="K555" s="1">
        <v>147</v>
      </c>
      <c r="L555" s="1" t="s">
        <v>49</v>
      </c>
      <c r="M555" s="15" t="s">
        <v>88</v>
      </c>
      <c r="N555" s="1">
        <v>50</v>
      </c>
      <c r="O555" s="1">
        <v>50</v>
      </c>
      <c r="P555" s="1">
        <v>130</v>
      </c>
      <c r="Q555" s="1">
        <v>46</v>
      </c>
      <c r="R555" s="1">
        <f>SUM(Table1[[#This Row],[Cogs]],Table1[[#This Row],[Marketing]],Table1[[#This Row],[Other Expenses]])</f>
        <v>124</v>
      </c>
      <c r="S555" s="3">
        <f>Table1[[#This Row],[Sales]]-Table1[[#This Row],[Target Sales]]</f>
        <v>17</v>
      </c>
      <c r="T555" s="3">
        <f>Table1[[#This Row],[Profit]]-Table1[[#This Row],[Target Profit]]</f>
        <v>-1</v>
      </c>
      <c r="U555" s="3">
        <f>Table1[[#This Row],[Cogs]]-Table1[[#This Row],[Target COGS]]</f>
        <v>9</v>
      </c>
      <c r="V555" s="8">
        <f>YEAR(Table1[[#This Row],[Date]])</f>
        <v>2013</v>
      </c>
      <c r="W555" s="8">
        <f>DAY(Table1[[#This Row],[Date]])</f>
        <v>1</v>
      </c>
      <c r="X555" s="8">
        <f>MONTH(Table1[[#This Row],[Date]])</f>
        <v>11</v>
      </c>
      <c r="Y555" s="9">
        <f>(Table1[[#This Row],[Profit]]/Table1[[#This Row],[Sales]])</f>
        <v>0.33333333333333331</v>
      </c>
    </row>
    <row r="556" spans="1:25" ht="14.25" customHeight="1" x14ac:dyDescent="0.3">
      <c r="A556" s="1">
        <v>262</v>
      </c>
      <c r="B556" s="1">
        <v>53</v>
      </c>
      <c r="C556" s="2">
        <v>41579</v>
      </c>
      <c r="D556" s="1" t="s">
        <v>32</v>
      </c>
      <c r="E556" s="1" t="s">
        <v>17</v>
      </c>
      <c r="F556" s="1">
        <v>16</v>
      </c>
      <c r="G556" s="1" t="s">
        <v>18</v>
      </c>
      <c r="H556" s="1" t="s">
        <v>19</v>
      </c>
      <c r="I556" s="1" t="s">
        <v>50</v>
      </c>
      <c r="J556" s="19">
        <v>71</v>
      </c>
      <c r="K556" s="1">
        <v>150</v>
      </c>
      <c r="L556" s="1" t="s">
        <v>52</v>
      </c>
      <c r="M556" s="15" t="s">
        <v>88</v>
      </c>
      <c r="N556" s="1">
        <v>50</v>
      </c>
      <c r="O556" s="1">
        <v>50</v>
      </c>
      <c r="P556" s="1">
        <v>130</v>
      </c>
      <c r="Q556" s="1">
        <v>40</v>
      </c>
      <c r="R556" s="1">
        <f>SUM(Table1[[#This Row],[Cogs]],Table1[[#This Row],[Marketing]],Table1[[#This Row],[Other Expenses]])</f>
        <v>109</v>
      </c>
      <c r="S556" s="3">
        <f>Table1[[#This Row],[Sales]]-Table1[[#This Row],[Target Sales]]</f>
        <v>20</v>
      </c>
      <c r="T556" s="3">
        <f>Table1[[#This Row],[Profit]]-Table1[[#This Row],[Target Profit]]</f>
        <v>21</v>
      </c>
      <c r="U556" s="3">
        <f>Table1[[#This Row],[Cogs]]-Table1[[#This Row],[Target COGS]]</f>
        <v>3</v>
      </c>
      <c r="V556" s="8">
        <f>YEAR(Table1[[#This Row],[Date]])</f>
        <v>2013</v>
      </c>
      <c r="W556" s="8">
        <f>DAY(Table1[[#This Row],[Date]])</f>
        <v>1</v>
      </c>
      <c r="X556" s="8">
        <f>MONTH(Table1[[#This Row],[Date]])</f>
        <v>11</v>
      </c>
      <c r="Y556" s="9">
        <f>(Table1[[#This Row],[Profit]]/Table1[[#This Row],[Sales]])</f>
        <v>0.47333333333333333</v>
      </c>
    </row>
    <row r="557" spans="1:25" ht="14.25" customHeight="1" x14ac:dyDescent="0.3">
      <c r="A557" s="1">
        <v>860</v>
      </c>
      <c r="B557" s="1">
        <v>54</v>
      </c>
      <c r="C557" s="2">
        <v>41579</v>
      </c>
      <c r="D557" s="1" t="s">
        <v>32</v>
      </c>
      <c r="E557" s="1" t="s">
        <v>25</v>
      </c>
      <c r="F557" s="1">
        <v>15</v>
      </c>
      <c r="G557" s="1" t="s">
        <v>18</v>
      </c>
      <c r="H557" s="1" t="s">
        <v>26</v>
      </c>
      <c r="I557" s="1" t="s">
        <v>27</v>
      </c>
      <c r="J557" s="19">
        <v>76</v>
      </c>
      <c r="K557" s="1">
        <v>141</v>
      </c>
      <c r="L557" s="1" t="s">
        <v>37</v>
      </c>
      <c r="M557" s="15" t="s">
        <v>88</v>
      </c>
      <c r="N557" s="1">
        <v>50</v>
      </c>
      <c r="O557" s="1">
        <v>60</v>
      </c>
      <c r="P557" s="1">
        <v>130</v>
      </c>
      <c r="Q557" s="1">
        <v>27</v>
      </c>
      <c r="R557" s="1">
        <f>SUM(Table1[[#This Row],[Cogs]],Table1[[#This Row],[Marketing]],Table1[[#This Row],[Other Expenses]])</f>
        <v>96</v>
      </c>
      <c r="S557" s="3">
        <f>Table1[[#This Row],[Sales]]-Table1[[#This Row],[Target Sales]]</f>
        <v>11</v>
      </c>
      <c r="T557" s="3">
        <f>Table1[[#This Row],[Profit]]-Table1[[#This Row],[Target Profit]]</f>
        <v>16</v>
      </c>
      <c r="U557" s="3">
        <f>Table1[[#This Row],[Cogs]]-Table1[[#This Row],[Target COGS]]</f>
        <v>4</v>
      </c>
      <c r="V557" s="8">
        <f>YEAR(Table1[[#This Row],[Date]])</f>
        <v>2013</v>
      </c>
      <c r="W557" s="8">
        <f>DAY(Table1[[#This Row],[Date]])</f>
        <v>1</v>
      </c>
      <c r="X557" s="8">
        <f>MONTH(Table1[[#This Row],[Date]])</f>
        <v>11</v>
      </c>
      <c r="Y557" s="9">
        <f>(Table1[[#This Row],[Profit]]/Table1[[#This Row],[Sales]])</f>
        <v>0.53900709219858156</v>
      </c>
    </row>
    <row r="558" spans="1:25" ht="14.25" customHeight="1" x14ac:dyDescent="0.3">
      <c r="A558" s="1">
        <v>419</v>
      </c>
      <c r="B558" s="1">
        <v>46</v>
      </c>
      <c r="C558" s="2">
        <v>41609</v>
      </c>
      <c r="D558" s="1" t="s">
        <v>16</v>
      </c>
      <c r="E558" s="1" t="s">
        <v>17</v>
      </c>
      <c r="F558" s="1">
        <v>17</v>
      </c>
      <c r="G558" s="1" t="s">
        <v>33</v>
      </c>
      <c r="H558" s="1" t="s">
        <v>34</v>
      </c>
      <c r="I558" s="1" t="s">
        <v>35</v>
      </c>
      <c r="J558" s="19">
        <v>9</v>
      </c>
      <c r="K558" s="1">
        <v>110</v>
      </c>
      <c r="L558" s="1" t="s">
        <v>58</v>
      </c>
      <c r="M558" s="15" t="s">
        <v>88</v>
      </c>
      <c r="N558" s="1">
        <v>50</v>
      </c>
      <c r="O558" s="1">
        <v>40</v>
      </c>
      <c r="P558" s="1">
        <v>130</v>
      </c>
      <c r="Q558" s="1">
        <v>51</v>
      </c>
      <c r="R558" s="1">
        <f>SUM(Table1[[#This Row],[Cogs]],Table1[[#This Row],[Marketing]],Table1[[#This Row],[Other Expenses]])</f>
        <v>114</v>
      </c>
      <c r="S558" s="3">
        <f>Table1[[#This Row],[Sales]]-Table1[[#This Row],[Target Sales]]</f>
        <v>-20</v>
      </c>
      <c r="T558" s="3">
        <f>Table1[[#This Row],[Profit]]-Table1[[#This Row],[Target Profit]]</f>
        <v>-31</v>
      </c>
      <c r="U558" s="3">
        <f>Table1[[#This Row],[Cogs]]-Table1[[#This Row],[Target COGS]]</f>
        <v>-4</v>
      </c>
      <c r="V558" s="8">
        <f>YEAR(Table1[[#This Row],[Date]])</f>
        <v>2013</v>
      </c>
      <c r="W558" s="8">
        <f>DAY(Table1[[#This Row],[Date]])</f>
        <v>1</v>
      </c>
      <c r="X558" s="8">
        <f>MONTH(Table1[[#This Row],[Date]])</f>
        <v>12</v>
      </c>
      <c r="Y558" s="9">
        <f>(Table1[[#This Row],[Profit]]/Table1[[#This Row],[Sales]])</f>
        <v>8.1818181818181818E-2</v>
      </c>
    </row>
    <row r="559" spans="1:25" ht="14.25" customHeight="1" x14ac:dyDescent="0.3">
      <c r="A559" s="1">
        <v>708</v>
      </c>
      <c r="B559" s="1">
        <v>67</v>
      </c>
      <c r="C559" s="2">
        <v>41609</v>
      </c>
      <c r="D559" s="1" t="s">
        <v>16</v>
      </c>
      <c r="E559" s="1" t="s">
        <v>17</v>
      </c>
      <c r="F559" s="1">
        <v>22</v>
      </c>
      <c r="G559" s="1" t="s">
        <v>18</v>
      </c>
      <c r="H559" s="1" t="s">
        <v>26</v>
      </c>
      <c r="I559" s="1" t="s">
        <v>54</v>
      </c>
      <c r="J559" s="19">
        <v>70</v>
      </c>
      <c r="K559" s="1">
        <v>179</v>
      </c>
      <c r="L559" s="1" t="s">
        <v>56</v>
      </c>
      <c r="M559" s="15" t="s">
        <v>88</v>
      </c>
      <c r="N559" s="1">
        <v>50</v>
      </c>
      <c r="O559" s="1">
        <v>40</v>
      </c>
      <c r="P559" s="1">
        <v>130</v>
      </c>
      <c r="Q559" s="1">
        <v>54</v>
      </c>
      <c r="R559" s="1">
        <f>SUM(Table1[[#This Row],[Cogs]],Table1[[#This Row],[Marketing]],Table1[[#This Row],[Other Expenses]])</f>
        <v>143</v>
      </c>
      <c r="S559" s="3">
        <f>Table1[[#This Row],[Sales]]-Table1[[#This Row],[Target Sales]]</f>
        <v>49</v>
      </c>
      <c r="T559" s="3">
        <f>Table1[[#This Row],[Profit]]-Table1[[#This Row],[Target Profit]]</f>
        <v>30</v>
      </c>
      <c r="U559" s="3">
        <f>Table1[[#This Row],[Cogs]]-Table1[[#This Row],[Target COGS]]</f>
        <v>17</v>
      </c>
      <c r="V559" s="8">
        <f>YEAR(Table1[[#This Row],[Date]])</f>
        <v>2013</v>
      </c>
      <c r="W559" s="8">
        <f>DAY(Table1[[#This Row],[Date]])</f>
        <v>1</v>
      </c>
      <c r="X559" s="8">
        <f>MONTH(Table1[[#This Row],[Date]])</f>
        <v>12</v>
      </c>
      <c r="Y559" s="9">
        <f>(Table1[[#This Row],[Profit]]/Table1[[#This Row],[Sales]])</f>
        <v>0.39106145251396646</v>
      </c>
    </row>
    <row r="560" spans="1:25" ht="14.25" customHeight="1" x14ac:dyDescent="0.3">
      <c r="A560" s="1">
        <v>585</v>
      </c>
      <c r="B560" s="1">
        <v>54</v>
      </c>
      <c r="C560" s="2">
        <v>41609</v>
      </c>
      <c r="D560" s="1" t="s">
        <v>16</v>
      </c>
      <c r="E560" s="1" t="s">
        <v>25</v>
      </c>
      <c r="F560" s="1">
        <v>15</v>
      </c>
      <c r="G560" s="1" t="s">
        <v>18</v>
      </c>
      <c r="H560" s="1" t="s">
        <v>26</v>
      </c>
      <c r="I560" s="1" t="s">
        <v>30</v>
      </c>
      <c r="J560" s="19">
        <v>77</v>
      </c>
      <c r="K560" s="1">
        <v>142</v>
      </c>
      <c r="L560" s="1" t="s">
        <v>60</v>
      </c>
      <c r="M560" s="15" t="s">
        <v>88</v>
      </c>
      <c r="N560" s="1">
        <v>50</v>
      </c>
      <c r="O560" s="1">
        <v>60</v>
      </c>
      <c r="P560" s="1">
        <v>130</v>
      </c>
      <c r="Q560" s="1">
        <v>27</v>
      </c>
      <c r="R560" s="1">
        <f>SUM(Table1[[#This Row],[Cogs]],Table1[[#This Row],[Marketing]],Table1[[#This Row],[Other Expenses]])</f>
        <v>96</v>
      </c>
      <c r="S560" s="3">
        <f>Table1[[#This Row],[Sales]]-Table1[[#This Row],[Target Sales]]</f>
        <v>12</v>
      </c>
      <c r="T560" s="3">
        <f>Table1[[#This Row],[Profit]]-Table1[[#This Row],[Target Profit]]</f>
        <v>17</v>
      </c>
      <c r="U560" s="3">
        <f>Table1[[#This Row],[Cogs]]-Table1[[#This Row],[Target COGS]]</f>
        <v>4</v>
      </c>
      <c r="V560" s="8">
        <f>YEAR(Table1[[#This Row],[Date]])</f>
        <v>2013</v>
      </c>
      <c r="W560" s="8">
        <f>DAY(Table1[[#This Row],[Date]])</f>
        <v>1</v>
      </c>
      <c r="X560" s="8">
        <f>MONTH(Table1[[#This Row],[Date]])</f>
        <v>12</v>
      </c>
      <c r="Y560" s="9">
        <f>(Table1[[#This Row],[Profit]]/Table1[[#This Row],[Sales]])</f>
        <v>0.54225352112676062</v>
      </c>
    </row>
    <row r="561" spans="1:25" ht="14.25" customHeight="1" x14ac:dyDescent="0.3">
      <c r="A561" s="1">
        <v>510</v>
      </c>
      <c r="B561" s="1">
        <v>67</v>
      </c>
      <c r="C561" s="2">
        <v>41609</v>
      </c>
      <c r="D561" s="1" t="s">
        <v>16</v>
      </c>
      <c r="E561" s="1" t="s">
        <v>29</v>
      </c>
      <c r="F561" s="1">
        <v>22</v>
      </c>
      <c r="G561" s="1" t="s">
        <v>18</v>
      </c>
      <c r="H561" s="1" t="s">
        <v>26</v>
      </c>
      <c r="I561" s="1" t="s">
        <v>30</v>
      </c>
      <c r="J561" s="19">
        <v>70</v>
      </c>
      <c r="K561" s="1">
        <v>179</v>
      </c>
      <c r="L561" s="1" t="s">
        <v>31</v>
      </c>
      <c r="M561" s="15" t="s">
        <v>88</v>
      </c>
      <c r="N561" s="1">
        <v>40</v>
      </c>
      <c r="O561" s="1">
        <v>50</v>
      </c>
      <c r="P561" s="1">
        <v>120</v>
      </c>
      <c r="Q561" s="1">
        <v>54</v>
      </c>
      <c r="R561" s="1">
        <f>SUM(Table1[[#This Row],[Cogs]],Table1[[#This Row],[Marketing]],Table1[[#This Row],[Other Expenses]])</f>
        <v>143</v>
      </c>
      <c r="S561" s="3">
        <f>Table1[[#This Row],[Sales]]-Table1[[#This Row],[Target Sales]]</f>
        <v>59</v>
      </c>
      <c r="T561" s="3">
        <f>Table1[[#This Row],[Profit]]-Table1[[#This Row],[Target Profit]]</f>
        <v>20</v>
      </c>
      <c r="U561" s="3">
        <f>Table1[[#This Row],[Cogs]]-Table1[[#This Row],[Target COGS]]</f>
        <v>27</v>
      </c>
      <c r="V561" s="8">
        <f>YEAR(Table1[[#This Row],[Date]])</f>
        <v>2013</v>
      </c>
      <c r="W561" s="8">
        <f>DAY(Table1[[#This Row],[Date]])</f>
        <v>1</v>
      </c>
      <c r="X561" s="8">
        <f>MONTH(Table1[[#This Row],[Date]])</f>
        <v>12</v>
      </c>
      <c r="Y561" s="9">
        <f>(Table1[[#This Row],[Profit]]/Table1[[#This Row],[Sales]])</f>
        <v>0.39106145251396646</v>
      </c>
    </row>
    <row r="562" spans="1:25" ht="14.25" customHeight="1" x14ac:dyDescent="0.3">
      <c r="A562" s="1">
        <v>541</v>
      </c>
      <c r="B562" s="1">
        <v>41</v>
      </c>
      <c r="C562" s="2">
        <v>41609</v>
      </c>
      <c r="D562" s="1" t="s">
        <v>32</v>
      </c>
      <c r="E562" s="1" t="s">
        <v>29</v>
      </c>
      <c r="F562" s="1">
        <v>13</v>
      </c>
      <c r="G562" s="1" t="s">
        <v>33</v>
      </c>
      <c r="H562" s="1" t="s">
        <v>38</v>
      </c>
      <c r="I562" s="1" t="s">
        <v>39</v>
      </c>
      <c r="J562" s="19">
        <v>37</v>
      </c>
      <c r="K562" s="1">
        <v>108</v>
      </c>
      <c r="L562" s="1" t="s">
        <v>49</v>
      </c>
      <c r="M562" s="15" t="s">
        <v>88</v>
      </c>
      <c r="N562" s="1">
        <v>40</v>
      </c>
      <c r="O562" s="1">
        <v>50</v>
      </c>
      <c r="P562" s="1">
        <v>120</v>
      </c>
      <c r="Q562" s="1">
        <v>35</v>
      </c>
      <c r="R562" s="1">
        <f>SUM(Table1[[#This Row],[Cogs]],Table1[[#This Row],[Marketing]],Table1[[#This Row],[Other Expenses]])</f>
        <v>89</v>
      </c>
      <c r="S562" s="3">
        <f>Table1[[#This Row],[Sales]]-Table1[[#This Row],[Target Sales]]</f>
        <v>-12</v>
      </c>
      <c r="T562" s="3">
        <f>Table1[[#This Row],[Profit]]-Table1[[#This Row],[Target Profit]]</f>
        <v>-13</v>
      </c>
      <c r="U562" s="3">
        <f>Table1[[#This Row],[Cogs]]-Table1[[#This Row],[Target COGS]]</f>
        <v>1</v>
      </c>
      <c r="V562" s="8">
        <f>YEAR(Table1[[#This Row],[Date]])</f>
        <v>2013</v>
      </c>
      <c r="W562" s="8">
        <f>DAY(Table1[[#This Row],[Date]])</f>
        <v>1</v>
      </c>
      <c r="X562" s="8">
        <f>MONTH(Table1[[#This Row],[Date]])</f>
        <v>12</v>
      </c>
      <c r="Y562" s="9">
        <f>(Table1[[#This Row],[Profit]]/Table1[[#This Row],[Sales]])</f>
        <v>0.34259259259259262</v>
      </c>
    </row>
    <row r="563" spans="1:25" ht="14.25" customHeight="1" x14ac:dyDescent="0.3">
      <c r="A563" s="1">
        <v>920</v>
      </c>
      <c r="B563" s="1">
        <v>65</v>
      </c>
      <c r="C563" s="2">
        <v>41609</v>
      </c>
      <c r="D563" s="1" t="s">
        <v>32</v>
      </c>
      <c r="E563" s="1" t="s">
        <v>17</v>
      </c>
      <c r="F563" s="1">
        <v>24</v>
      </c>
      <c r="G563" s="1" t="s">
        <v>33</v>
      </c>
      <c r="H563" s="1" t="s">
        <v>38</v>
      </c>
      <c r="I563" s="1" t="s">
        <v>43</v>
      </c>
      <c r="J563" s="19">
        <v>33</v>
      </c>
      <c r="K563" s="1">
        <v>155</v>
      </c>
      <c r="L563" s="1" t="s">
        <v>52</v>
      </c>
      <c r="M563" s="15" t="s">
        <v>88</v>
      </c>
      <c r="N563" s="1">
        <v>60</v>
      </c>
      <c r="O563" s="1">
        <v>30</v>
      </c>
      <c r="P563" s="1">
        <v>140</v>
      </c>
      <c r="Q563" s="1">
        <v>58</v>
      </c>
      <c r="R563" s="1">
        <f>SUM(Table1[[#This Row],[Cogs]],Table1[[#This Row],[Marketing]],Table1[[#This Row],[Other Expenses]])</f>
        <v>147</v>
      </c>
      <c r="S563" s="3">
        <f>Table1[[#This Row],[Sales]]-Table1[[#This Row],[Target Sales]]</f>
        <v>15</v>
      </c>
      <c r="T563" s="3">
        <f>Table1[[#This Row],[Profit]]-Table1[[#This Row],[Target Profit]]</f>
        <v>3</v>
      </c>
      <c r="U563" s="3">
        <f>Table1[[#This Row],[Cogs]]-Table1[[#This Row],[Target COGS]]</f>
        <v>5</v>
      </c>
      <c r="V563" s="8">
        <f>YEAR(Table1[[#This Row],[Date]])</f>
        <v>2013</v>
      </c>
      <c r="W563" s="8">
        <f>DAY(Table1[[#This Row],[Date]])</f>
        <v>1</v>
      </c>
      <c r="X563" s="8">
        <f>MONTH(Table1[[#This Row],[Date]])</f>
        <v>12</v>
      </c>
      <c r="Y563" s="9">
        <f>(Table1[[#This Row],[Profit]]/Table1[[#This Row],[Sales]])</f>
        <v>0.2129032258064516</v>
      </c>
    </row>
    <row r="564" spans="1:25" ht="14.25" customHeight="1" x14ac:dyDescent="0.3">
      <c r="A564" s="1">
        <v>541</v>
      </c>
      <c r="B564" s="1">
        <v>47</v>
      </c>
      <c r="C564" s="2">
        <v>41609</v>
      </c>
      <c r="D564" s="1" t="s">
        <v>32</v>
      </c>
      <c r="E564" s="1" t="s">
        <v>29</v>
      </c>
      <c r="F564" s="1">
        <v>42</v>
      </c>
      <c r="G564" s="1" t="s">
        <v>33</v>
      </c>
      <c r="H564" s="1" t="s">
        <v>38</v>
      </c>
      <c r="I564" s="1" t="s">
        <v>43</v>
      </c>
      <c r="J564" s="19">
        <v>-10</v>
      </c>
      <c r="K564" s="1">
        <v>119</v>
      </c>
      <c r="L564" s="1" t="s">
        <v>49</v>
      </c>
      <c r="M564" s="15" t="s">
        <v>88</v>
      </c>
      <c r="N564" s="1">
        <v>50</v>
      </c>
      <c r="O564" s="1">
        <v>20</v>
      </c>
      <c r="P564" s="1">
        <v>130</v>
      </c>
      <c r="Q564" s="1">
        <v>72</v>
      </c>
      <c r="R564" s="1">
        <f>SUM(Table1[[#This Row],[Cogs]],Table1[[#This Row],[Marketing]],Table1[[#This Row],[Other Expenses]])</f>
        <v>161</v>
      </c>
      <c r="S564" s="3">
        <f>Table1[[#This Row],[Sales]]-Table1[[#This Row],[Target Sales]]</f>
        <v>-11</v>
      </c>
      <c r="T564" s="3">
        <f>Table1[[#This Row],[Profit]]-Table1[[#This Row],[Target Profit]]</f>
        <v>-30</v>
      </c>
      <c r="U564" s="3">
        <f>Table1[[#This Row],[Cogs]]-Table1[[#This Row],[Target COGS]]</f>
        <v>-3</v>
      </c>
      <c r="V564" s="8">
        <f>YEAR(Table1[[#This Row],[Date]])</f>
        <v>2013</v>
      </c>
      <c r="W564" s="8">
        <f>DAY(Table1[[#This Row],[Date]])</f>
        <v>1</v>
      </c>
      <c r="X564" s="8">
        <f>MONTH(Table1[[#This Row],[Date]])</f>
        <v>12</v>
      </c>
      <c r="Y564" s="9">
        <f>(Table1[[#This Row],[Profit]]/Table1[[#This Row],[Sales]])</f>
        <v>-8.4033613445378158E-2</v>
      </c>
    </row>
    <row r="565" spans="1:25" ht="14.25" customHeight="1" x14ac:dyDescent="0.3">
      <c r="A565" s="1">
        <v>435</v>
      </c>
      <c r="B565" s="1">
        <v>49</v>
      </c>
      <c r="C565" s="2">
        <v>41609</v>
      </c>
      <c r="D565" s="1" t="s">
        <v>32</v>
      </c>
      <c r="E565" s="1" t="s">
        <v>29</v>
      </c>
      <c r="F565" s="1">
        <v>16</v>
      </c>
      <c r="G565" s="1" t="s">
        <v>33</v>
      </c>
      <c r="H565" s="1" t="s">
        <v>38</v>
      </c>
      <c r="I565" s="1" t="s">
        <v>45</v>
      </c>
      <c r="J565" s="19">
        <v>31</v>
      </c>
      <c r="K565" s="1">
        <v>121</v>
      </c>
      <c r="L565" s="1" t="s">
        <v>42</v>
      </c>
      <c r="M565" s="15" t="s">
        <v>88</v>
      </c>
      <c r="N565" s="1">
        <v>50</v>
      </c>
      <c r="O565" s="1">
        <v>50</v>
      </c>
      <c r="P565" s="1">
        <v>130</v>
      </c>
      <c r="Q565" s="1">
        <v>44</v>
      </c>
      <c r="R565" s="1">
        <f>SUM(Table1[[#This Row],[Cogs]],Table1[[#This Row],[Marketing]],Table1[[#This Row],[Other Expenses]])</f>
        <v>109</v>
      </c>
      <c r="S565" s="3">
        <f>Table1[[#This Row],[Sales]]-Table1[[#This Row],[Target Sales]]</f>
        <v>-9</v>
      </c>
      <c r="T565" s="3">
        <f>Table1[[#This Row],[Profit]]-Table1[[#This Row],[Target Profit]]</f>
        <v>-19</v>
      </c>
      <c r="U565" s="3">
        <f>Table1[[#This Row],[Cogs]]-Table1[[#This Row],[Target COGS]]</f>
        <v>-1</v>
      </c>
      <c r="V565" s="8">
        <f>YEAR(Table1[[#This Row],[Date]])</f>
        <v>2013</v>
      </c>
      <c r="W565" s="8">
        <f>DAY(Table1[[#This Row],[Date]])</f>
        <v>1</v>
      </c>
      <c r="X565" s="8">
        <f>MONTH(Table1[[#This Row],[Date]])</f>
        <v>12</v>
      </c>
      <c r="Y565" s="9">
        <f>(Table1[[#This Row],[Profit]]/Table1[[#This Row],[Sales]])</f>
        <v>0.256198347107438</v>
      </c>
    </row>
    <row r="566" spans="1:25" ht="14.25" customHeight="1" x14ac:dyDescent="0.3">
      <c r="A566" s="1">
        <v>509</v>
      </c>
      <c r="B566" s="1">
        <v>65</v>
      </c>
      <c r="C566" s="2">
        <v>41609</v>
      </c>
      <c r="D566" s="1" t="s">
        <v>32</v>
      </c>
      <c r="E566" s="1" t="s">
        <v>29</v>
      </c>
      <c r="F566" s="1">
        <v>24</v>
      </c>
      <c r="G566" s="1" t="s">
        <v>33</v>
      </c>
      <c r="H566" s="1" t="s">
        <v>34</v>
      </c>
      <c r="I566" s="1" t="s">
        <v>46</v>
      </c>
      <c r="J566" s="19">
        <v>34</v>
      </c>
      <c r="K566" s="1">
        <v>155</v>
      </c>
      <c r="L566" s="1" t="s">
        <v>53</v>
      </c>
      <c r="M566" s="15" t="s">
        <v>88</v>
      </c>
      <c r="N566" s="1">
        <v>60</v>
      </c>
      <c r="O566" s="1">
        <v>30</v>
      </c>
      <c r="P566" s="1">
        <v>140</v>
      </c>
      <c r="Q566" s="1">
        <v>57</v>
      </c>
      <c r="R566" s="1">
        <f>SUM(Table1[[#This Row],[Cogs]],Table1[[#This Row],[Marketing]],Table1[[#This Row],[Other Expenses]])</f>
        <v>146</v>
      </c>
      <c r="S566" s="3">
        <f>Table1[[#This Row],[Sales]]-Table1[[#This Row],[Target Sales]]</f>
        <v>15</v>
      </c>
      <c r="T566" s="3">
        <f>Table1[[#This Row],[Profit]]-Table1[[#This Row],[Target Profit]]</f>
        <v>4</v>
      </c>
      <c r="U566" s="3">
        <f>Table1[[#This Row],[Cogs]]-Table1[[#This Row],[Target COGS]]</f>
        <v>5</v>
      </c>
      <c r="V566" s="8">
        <f>YEAR(Table1[[#This Row],[Date]])</f>
        <v>2013</v>
      </c>
      <c r="W566" s="8">
        <f>DAY(Table1[[#This Row],[Date]])</f>
        <v>1</v>
      </c>
      <c r="X566" s="8">
        <f>MONTH(Table1[[#This Row],[Date]])</f>
        <v>12</v>
      </c>
      <c r="Y566" s="9">
        <f>(Table1[[#This Row],[Profit]]/Table1[[#This Row],[Sales]])</f>
        <v>0.21935483870967742</v>
      </c>
    </row>
    <row r="567" spans="1:25" ht="14.25" customHeight="1" x14ac:dyDescent="0.3">
      <c r="A567" s="1">
        <v>318</v>
      </c>
      <c r="B567" s="1">
        <v>68</v>
      </c>
      <c r="C567" s="2">
        <v>41609</v>
      </c>
      <c r="D567" s="1" t="s">
        <v>32</v>
      </c>
      <c r="E567" s="1" t="s">
        <v>23</v>
      </c>
      <c r="F567" s="1">
        <v>25</v>
      </c>
      <c r="G567" s="1" t="s">
        <v>18</v>
      </c>
      <c r="H567" s="1" t="s">
        <v>19</v>
      </c>
      <c r="I567" s="1" t="s">
        <v>20</v>
      </c>
      <c r="J567" s="19">
        <v>39</v>
      </c>
      <c r="K567" s="1">
        <v>163</v>
      </c>
      <c r="L567" s="1" t="s">
        <v>48</v>
      </c>
      <c r="M567" s="15" t="s">
        <v>88</v>
      </c>
      <c r="N567" s="1">
        <v>60</v>
      </c>
      <c r="O567" s="1">
        <v>30</v>
      </c>
      <c r="P567" s="1">
        <v>140</v>
      </c>
      <c r="Q567" s="1">
        <v>59</v>
      </c>
      <c r="R567" s="1">
        <f>SUM(Table1[[#This Row],[Cogs]],Table1[[#This Row],[Marketing]],Table1[[#This Row],[Other Expenses]])</f>
        <v>152</v>
      </c>
      <c r="S567" s="3">
        <f>Table1[[#This Row],[Sales]]-Table1[[#This Row],[Target Sales]]</f>
        <v>23</v>
      </c>
      <c r="T567" s="3">
        <f>Table1[[#This Row],[Profit]]-Table1[[#This Row],[Target Profit]]</f>
        <v>9</v>
      </c>
      <c r="U567" s="3">
        <f>Table1[[#This Row],[Cogs]]-Table1[[#This Row],[Target COGS]]</f>
        <v>8</v>
      </c>
      <c r="V567" s="8">
        <f>YEAR(Table1[[#This Row],[Date]])</f>
        <v>2013</v>
      </c>
      <c r="W567" s="8">
        <f>DAY(Table1[[#This Row],[Date]])</f>
        <v>1</v>
      </c>
      <c r="X567" s="8">
        <f>MONTH(Table1[[#This Row],[Date]])</f>
        <v>12</v>
      </c>
      <c r="Y567" s="9">
        <f>(Table1[[#This Row],[Profit]]/Table1[[#This Row],[Sales]])</f>
        <v>0.2392638036809816</v>
      </c>
    </row>
    <row r="568" spans="1:25" ht="14.25" customHeight="1" x14ac:dyDescent="0.3">
      <c r="A568" s="1">
        <v>214</v>
      </c>
      <c r="B568" s="1">
        <v>39</v>
      </c>
      <c r="C568" s="2">
        <v>41183</v>
      </c>
      <c r="D568" s="1" t="s">
        <v>16</v>
      </c>
      <c r="E568" s="1" t="s">
        <v>23</v>
      </c>
      <c r="F568" s="1">
        <v>12</v>
      </c>
      <c r="G568" s="1" t="s">
        <v>33</v>
      </c>
      <c r="H568" s="1" t="s">
        <v>38</v>
      </c>
      <c r="I568" s="1" t="s">
        <v>39</v>
      </c>
      <c r="J568" s="19">
        <v>26</v>
      </c>
      <c r="K568" s="1">
        <v>90</v>
      </c>
      <c r="L568" s="1" t="s">
        <v>24</v>
      </c>
      <c r="M568" s="15" t="s">
        <v>88</v>
      </c>
      <c r="N568" s="1">
        <v>40</v>
      </c>
      <c r="O568" s="1">
        <v>80</v>
      </c>
      <c r="P568" s="1">
        <v>130</v>
      </c>
      <c r="Q568" s="1">
        <v>25</v>
      </c>
      <c r="R568" s="1">
        <f>SUM(Table1[[#This Row],[Cogs]],Table1[[#This Row],[Marketing]],Table1[[#This Row],[Other Expenses]])</f>
        <v>76</v>
      </c>
      <c r="S568" s="3">
        <f>Table1[[#This Row],[Sales]]-Table1[[#This Row],[Target Sales]]</f>
        <v>-40</v>
      </c>
      <c r="T568" s="3">
        <f>Table1[[#This Row],[Profit]]-Table1[[#This Row],[Target Profit]]</f>
        <v>-54</v>
      </c>
      <c r="U568" s="3">
        <f>Table1[[#This Row],[Cogs]]-Table1[[#This Row],[Target COGS]]</f>
        <v>-1</v>
      </c>
      <c r="V568" s="8">
        <f>YEAR(Table1[[#This Row],[Date]])</f>
        <v>2012</v>
      </c>
      <c r="W568" s="8">
        <f>DAY(Table1[[#This Row],[Date]])</f>
        <v>1</v>
      </c>
      <c r="X568" s="8">
        <f>MONTH(Table1[[#This Row],[Date]])</f>
        <v>10</v>
      </c>
      <c r="Y568" s="9">
        <f>(Table1[[#This Row],[Profit]]/Table1[[#This Row],[Sales]])</f>
        <v>0.28888888888888886</v>
      </c>
    </row>
    <row r="569" spans="1:25" ht="14.25" customHeight="1" x14ac:dyDescent="0.3">
      <c r="A569" s="1">
        <v>936</v>
      </c>
      <c r="B569" s="1">
        <v>239</v>
      </c>
      <c r="C569" s="2">
        <v>41183</v>
      </c>
      <c r="D569" s="1" t="s">
        <v>16</v>
      </c>
      <c r="E569" s="1" t="s">
        <v>23</v>
      </c>
      <c r="F569" s="1">
        <v>74</v>
      </c>
      <c r="G569" s="1" t="s">
        <v>33</v>
      </c>
      <c r="H569" s="1" t="s">
        <v>38</v>
      </c>
      <c r="I569" s="1" t="s">
        <v>45</v>
      </c>
      <c r="J569" s="19">
        <v>185</v>
      </c>
      <c r="K569" s="1">
        <v>520</v>
      </c>
      <c r="L569" s="1" t="s">
        <v>24</v>
      </c>
      <c r="M569" s="15" t="s">
        <v>88</v>
      </c>
      <c r="N569" s="1">
        <v>350</v>
      </c>
      <c r="O569" s="1">
        <v>340</v>
      </c>
      <c r="P569" s="1">
        <v>770</v>
      </c>
      <c r="Q569" s="1">
        <v>96</v>
      </c>
      <c r="R569" s="1">
        <f>SUM(Table1[[#This Row],[Cogs]],Table1[[#This Row],[Marketing]],Table1[[#This Row],[Other Expenses]])</f>
        <v>409</v>
      </c>
      <c r="S569" s="3">
        <f>Table1[[#This Row],[Sales]]-Table1[[#This Row],[Target Sales]]</f>
        <v>-250</v>
      </c>
      <c r="T569" s="3">
        <f>Table1[[#This Row],[Profit]]-Table1[[#This Row],[Target Profit]]</f>
        <v>-155</v>
      </c>
      <c r="U569" s="3">
        <f>Table1[[#This Row],[Cogs]]-Table1[[#This Row],[Target COGS]]</f>
        <v>-111</v>
      </c>
      <c r="V569" s="8">
        <f>YEAR(Table1[[#This Row],[Date]])</f>
        <v>2012</v>
      </c>
      <c r="W569" s="8">
        <f>DAY(Table1[[#This Row],[Date]])</f>
        <v>1</v>
      </c>
      <c r="X569" s="8">
        <f>MONTH(Table1[[#This Row],[Date]])</f>
        <v>10</v>
      </c>
      <c r="Y569" s="9">
        <f>(Table1[[#This Row],[Profit]]/Table1[[#This Row],[Sales]])</f>
        <v>0.35576923076923078</v>
      </c>
    </row>
    <row r="570" spans="1:25" ht="14.25" customHeight="1" x14ac:dyDescent="0.3">
      <c r="A570" s="1">
        <v>210</v>
      </c>
      <c r="B570" s="1">
        <v>123</v>
      </c>
      <c r="C570" s="2">
        <v>41183</v>
      </c>
      <c r="D570" s="1" t="s">
        <v>16</v>
      </c>
      <c r="E570" s="1" t="s">
        <v>23</v>
      </c>
      <c r="F570" s="1">
        <v>34</v>
      </c>
      <c r="G570" s="1" t="s">
        <v>33</v>
      </c>
      <c r="H570" s="1" t="s">
        <v>34</v>
      </c>
      <c r="I570" s="1" t="s">
        <v>46</v>
      </c>
      <c r="J570" s="19">
        <v>133</v>
      </c>
      <c r="K570" s="1">
        <v>302</v>
      </c>
      <c r="L570" s="1" t="s">
        <v>24</v>
      </c>
      <c r="M570" s="15" t="s">
        <v>88</v>
      </c>
      <c r="N570" s="1">
        <v>70</v>
      </c>
      <c r="O570" s="1">
        <v>100</v>
      </c>
      <c r="P570" s="1">
        <v>190</v>
      </c>
      <c r="Q570" s="1">
        <v>46</v>
      </c>
      <c r="R570" s="1">
        <f>SUM(Table1[[#This Row],[Cogs]],Table1[[#This Row],[Marketing]],Table1[[#This Row],[Other Expenses]])</f>
        <v>203</v>
      </c>
      <c r="S570" s="3">
        <f>Table1[[#This Row],[Sales]]-Table1[[#This Row],[Target Sales]]</f>
        <v>112</v>
      </c>
      <c r="T570" s="3">
        <f>Table1[[#This Row],[Profit]]-Table1[[#This Row],[Target Profit]]</f>
        <v>33</v>
      </c>
      <c r="U570" s="3">
        <f>Table1[[#This Row],[Cogs]]-Table1[[#This Row],[Target COGS]]</f>
        <v>53</v>
      </c>
      <c r="V570" s="8">
        <f>YEAR(Table1[[#This Row],[Date]])</f>
        <v>2012</v>
      </c>
      <c r="W570" s="8">
        <f>DAY(Table1[[#This Row],[Date]])</f>
        <v>1</v>
      </c>
      <c r="X570" s="8">
        <f>MONTH(Table1[[#This Row],[Date]])</f>
        <v>10</v>
      </c>
      <c r="Y570" s="9">
        <f>(Table1[[#This Row],[Profit]]/Table1[[#This Row],[Sales]])</f>
        <v>0.44039735099337746</v>
      </c>
    </row>
    <row r="571" spans="1:25" ht="14.25" customHeight="1" x14ac:dyDescent="0.3">
      <c r="A571" s="1">
        <v>225</v>
      </c>
      <c r="B571" s="1">
        <v>48</v>
      </c>
      <c r="C571" s="2">
        <v>41183</v>
      </c>
      <c r="D571" s="1" t="s">
        <v>32</v>
      </c>
      <c r="E571" s="1" t="s">
        <v>23</v>
      </c>
      <c r="F571" s="1">
        <v>13</v>
      </c>
      <c r="G571" s="1" t="s">
        <v>33</v>
      </c>
      <c r="H571" s="1" t="s">
        <v>38</v>
      </c>
      <c r="I571" s="1" t="s">
        <v>39</v>
      </c>
      <c r="J571" s="19">
        <v>45</v>
      </c>
      <c r="K571" s="1">
        <v>118</v>
      </c>
      <c r="L571" s="1" t="s">
        <v>48</v>
      </c>
      <c r="M571" s="15" t="s">
        <v>88</v>
      </c>
      <c r="N571" s="1">
        <v>70</v>
      </c>
      <c r="O571" s="1">
        <v>80</v>
      </c>
      <c r="P571" s="1">
        <v>160</v>
      </c>
      <c r="Q571" s="1">
        <v>25</v>
      </c>
      <c r="R571" s="1">
        <f>SUM(Table1[[#This Row],[Cogs]],Table1[[#This Row],[Marketing]],Table1[[#This Row],[Other Expenses]])</f>
        <v>86</v>
      </c>
      <c r="S571" s="3">
        <f>Table1[[#This Row],[Sales]]-Table1[[#This Row],[Target Sales]]</f>
        <v>-42</v>
      </c>
      <c r="T571" s="3">
        <f>Table1[[#This Row],[Profit]]-Table1[[#This Row],[Target Profit]]</f>
        <v>-35</v>
      </c>
      <c r="U571" s="3">
        <f>Table1[[#This Row],[Cogs]]-Table1[[#This Row],[Target COGS]]</f>
        <v>-22</v>
      </c>
      <c r="V571" s="8">
        <f>YEAR(Table1[[#This Row],[Date]])</f>
        <v>2012</v>
      </c>
      <c r="W571" s="8">
        <f>DAY(Table1[[#This Row],[Date]])</f>
        <v>1</v>
      </c>
      <c r="X571" s="8">
        <f>MONTH(Table1[[#This Row],[Date]])</f>
        <v>10</v>
      </c>
      <c r="Y571" s="9">
        <f>(Table1[[#This Row],[Profit]]/Table1[[#This Row],[Sales]])</f>
        <v>0.38135593220338981</v>
      </c>
    </row>
    <row r="572" spans="1:25" ht="14.25" customHeight="1" x14ac:dyDescent="0.3">
      <c r="A572" s="1">
        <v>225</v>
      </c>
      <c r="B572" s="1">
        <v>48</v>
      </c>
      <c r="C572" s="2">
        <v>41183</v>
      </c>
      <c r="D572" s="1" t="s">
        <v>32</v>
      </c>
      <c r="E572" s="1" t="s">
        <v>23</v>
      </c>
      <c r="F572" s="1">
        <v>13</v>
      </c>
      <c r="G572" s="1" t="s">
        <v>33</v>
      </c>
      <c r="H572" s="1" t="s">
        <v>38</v>
      </c>
      <c r="I572" s="1" t="s">
        <v>45</v>
      </c>
      <c r="J572" s="19">
        <v>47</v>
      </c>
      <c r="K572" s="1">
        <v>119</v>
      </c>
      <c r="L572" s="1" t="s">
        <v>48</v>
      </c>
      <c r="M572" s="15" t="s">
        <v>88</v>
      </c>
      <c r="N572" s="1">
        <v>70</v>
      </c>
      <c r="O572" s="1">
        <v>80</v>
      </c>
      <c r="P572" s="1">
        <v>160</v>
      </c>
      <c r="Q572" s="1">
        <v>24</v>
      </c>
      <c r="R572" s="1">
        <f>SUM(Table1[[#This Row],[Cogs]],Table1[[#This Row],[Marketing]],Table1[[#This Row],[Other Expenses]])</f>
        <v>85</v>
      </c>
      <c r="S572" s="3">
        <f>Table1[[#This Row],[Sales]]-Table1[[#This Row],[Target Sales]]</f>
        <v>-41</v>
      </c>
      <c r="T572" s="3">
        <f>Table1[[#This Row],[Profit]]-Table1[[#This Row],[Target Profit]]</f>
        <v>-33</v>
      </c>
      <c r="U572" s="3">
        <f>Table1[[#This Row],[Cogs]]-Table1[[#This Row],[Target COGS]]</f>
        <v>-22</v>
      </c>
      <c r="V572" s="8">
        <f>YEAR(Table1[[#This Row],[Date]])</f>
        <v>2012</v>
      </c>
      <c r="W572" s="8">
        <f>DAY(Table1[[#This Row],[Date]])</f>
        <v>1</v>
      </c>
      <c r="X572" s="8">
        <f>MONTH(Table1[[#This Row],[Date]])</f>
        <v>10</v>
      </c>
      <c r="Y572" s="9">
        <f>(Table1[[#This Row],[Profit]]/Table1[[#This Row],[Sales]])</f>
        <v>0.3949579831932773</v>
      </c>
    </row>
    <row r="573" spans="1:25" ht="14.25" customHeight="1" x14ac:dyDescent="0.3">
      <c r="A573" s="1">
        <v>505</v>
      </c>
      <c r="B573" s="1">
        <v>45</v>
      </c>
      <c r="C573" s="2">
        <v>41183</v>
      </c>
      <c r="D573" s="1" t="s">
        <v>32</v>
      </c>
      <c r="E573" s="1" t="s">
        <v>23</v>
      </c>
      <c r="F573" s="1">
        <v>14</v>
      </c>
      <c r="G573" s="1" t="s">
        <v>33</v>
      </c>
      <c r="H573" s="1" t="s">
        <v>38</v>
      </c>
      <c r="I573" s="1" t="s">
        <v>45</v>
      </c>
      <c r="J573" s="19">
        <v>23</v>
      </c>
      <c r="K573" s="1">
        <v>114</v>
      </c>
      <c r="L573" s="1" t="s">
        <v>57</v>
      </c>
      <c r="M573" s="15" t="s">
        <v>88</v>
      </c>
      <c r="N573" s="1">
        <v>50</v>
      </c>
      <c r="O573" s="1">
        <v>80</v>
      </c>
      <c r="P573" s="1">
        <v>160</v>
      </c>
      <c r="Q573" s="1">
        <v>46</v>
      </c>
      <c r="R573" s="1">
        <f>SUM(Table1[[#This Row],[Cogs]],Table1[[#This Row],[Marketing]],Table1[[#This Row],[Other Expenses]])</f>
        <v>105</v>
      </c>
      <c r="S573" s="3">
        <f>Table1[[#This Row],[Sales]]-Table1[[#This Row],[Target Sales]]</f>
        <v>-46</v>
      </c>
      <c r="T573" s="3">
        <f>Table1[[#This Row],[Profit]]-Table1[[#This Row],[Target Profit]]</f>
        <v>-57</v>
      </c>
      <c r="U573" s="3">
        <f>Table1[[#This Row],[Cogs]]-Table1[[#This Row],[Target COGS]]</f>
        <v>-5</v>
      </c>
      <c r="V573" s="8">
        <f>YEAR(Table1[[#This Row],[Date]])</f>
        <v>2012</v>
      </c>
      <c r="W573" s="8">
        <f>DAY(Table1[[#This Row],[Date]])</f>
        <v>1</v>
      </c>
      <c r="X573" s="8">
        <f>MONTH(Table1[[#This Row],[Date]])</f>
        <v>10</v>
      </c>
      <c r="Y573" s="9">
        <f>(Table1[[#This Row],[Profit]]/Table1[[#This Row],[Sales]])</f>
        <v>0.20175438596491227</v>
      </c>
    </row>
    <row r="574" spans="1:25" ht="14.25" customHeight="1" x14ac:dyDescent="0.3">
      <c r="A574" s="1">
        <v>918</v>
      </c>
      <c r="B574" s="1">
        <v>90</v>
      </c>
      <c r="C574" s="2">
        <v>41183</v>
      </c>
      <c r="D574" s="1" t="s">
        <v>32</v>
      </c>
      <c r="E574" s="1" t="s">
        <v>23</v>
      </c>
      <c r="F574" s="1">
        <v>29</v>
      </c>
      <c r="G574" s="1" t="s">
        <v>33</v>
      </c>
      <c r="H574" s="1" t="s">
        <v>38</v>
      </c>
      <c r="I574" s="1" t="s">
        <v>45</v>
      </c>
      <c r="J574" s="19">
        <v>74</v>
      </c>
      <c r="K574" s="1">
        <v>205</v>
      </c>
      <c r="L574" s="1" t="s">
        <v>40</v>
      </c>
      <c r="M574" s="15" t="s">
        <v>88</v>
      </c>
      <c r="N574" s="1">
        <v>130</v>
      </c>
      <c r="O574" s="1">
        <v>140</v>
      </c>
      <c r="P574" s="1">
        <v>290</v>
      </c>
      <c r="Q574" s="1">
        <v>41</v>
      </c>
      <c r="R574" s="1">
        <f>SUM(Table1[[#This Row],[Cogs]],Table1[[#This Row],[Marketing]],Table1[[#This Row],[Other Expenses]])</f>
        <v>160</v>
      </c>
      <c r="S574" s="3">
        <f>Table1[[#This Row],[Sales]]-Table1[[#This Row],[Target Sales]]</f>
        <v>-85</v>
      </c>
      <c r="T574" s="3">
        <f>Table1[[#This Row],[Profit]]-Table1[[#This Row],[Target Profit]]</f>
        <v>-66</v>
      </c>
      <c r="U574" s="3">
        <f>Table1[[#This Row],[Cogs]]-Table1[[#This Row],[Target COGS]]</f>
        <v>-40</v>
      </c>
      <c r="V574" s="8">
        <f>YEAR(Table1[[#This Row],[Date]])</f>
        <v>2012</v>
      </c>
      <c r="W574" s="8">
        <f>DAY(Table1[[#This Row],[Date]])</f>
        <v>1</v>
      </c>
      <c r="X574" s="8">
        <f>MONTH(Table1[[#This Row],[Date]])</f>
        <v>10</v>
      </c>
      <c r="Y574" s="9">
        <f>(Table1[[#This Row],[Profit]]/Table1[[#This Row],[Sales]])</f>
        <v>0.36097560975609755</v>
      </c>
    </row>
    <row r="575" spans="1:25" ht="14.25" customHeight="1" x14ac:dyDescent="0.3">
      <c r="A575" s="1">
        <v>505</v>
      </c>
      <c r="B575" s="1">
        <v>25</v>
      </c>
      <c r="C575" s="2">
        <v>41183</v>
      </c>
      <c r="D575" s="1" t="s">
        <v>32</v>
      </c>
      <c r="E575" s="1" t="s">
        <v>23</v>
      </c>
      <c r="F575" s="1">
        <v>9</v>
      </c>
      <c r="G575" s="1" t="s">
        <v>33</v>
      </c>
      <c r="H575" s="1" t="s">
        <v>34</v>
      </c>
      <c r="I575" s="1" t="s">
        <v>47</v>
      </c>
      <c r="J575" s="19">
        <v>-12</v>
      </c>
      <c r="K575" s="1">
        <v>56</v>
      </c>
      <c r="L575" s="1" t="s">
        <v>57</v>
      </c>
      <c r="M575" s="15" t="s">
        <v>88</v>
      </c>
      <c r="N575" s="1">
        <v>10</v>
      </c>
      <c r="O575" s="1">
        <v>10</v>
      </c>
      <c r="P575" s="1">
        <v>30</v>
      </c>
      <c r="Q575" s="1">
        <v>43</v>
      </c>
      <c r="R575" s="1">
        <f>SUM(Table1[[#This Row],[Cogs]],Table1[[#This Row],[Marketing]],Table1[[#This Row],[Other Expenses]])</f>
        <v>77</v>
      </c>
      <c r="S575" s="3">
        <f>Table1[[#This Row],[Sales]]-Table1[[#This Row],[Target Sales]]</f>
        <v>26</v>
      </c>
      <c r="T575" s="3">
        <f>Table1[[#This Row],[Profit]]-Table1[[#This Row],[Target Profit]]</f>
        <v>-22</v>
      </c>
      <c r="U575" s="3">
        <f>Table1[[#This Row],[Cogs]]-Table1[[#This Row],[Target COGS]]</f>
        <v>15</v>
      </c>
      <c r="V575" s="8">
        <f>YEAR(Table1[[#This Row],[Date]])</f>
        <v>2012</v>
      </c>
      <c r="W575" s="8">
        <f>DAY(Table1[[#This Row],[Date]])</f>
        <v>1</v>
      </c>
      <c r="X575" s="8">
        <f>MONTH(Table1[[#This Row],[Date]])</f>
        <v>10</v>
      </c>
      <c r="Y575" s="9">
        <f>(Table1[[#This Row],[Profit]]/Table1[[#This Row],[Sales]])</f>
        <v>-0.21428571428571427</v>
      </c>
    </row>
    <row r="576" spans="1:25" ht="14.25" customHeight="1" x14ac:dyDescent="0.3">
      <c r="A576" s="1">
        <v>225</v>
      </c>
      <c r="B576" s="1">
        <v>103</v>
      </c>
      <c r="C576" s="2">
        <v>41183</v>
      </c>
      <c r="D576" s="1" t="s">
        <v>32</v>
      </c>
      <c r="E576" s="1" t="s">
        <v>23</v>
      </c>
      <c r="F576" s="1">
        <v>33</v>
      </c>
      <c r="G576" s="1" t="s">
        <v>18</v>
      </c>
      <c r="H576" s="1" t="s">
        <v>19</v>
      </c>
      <c r="I576" s="1" t="s">
        <v>50</v>
      </c>
      <c r="J576" s="19">
        <v>87</v>
      </c>
      <c r="K576" s="1">
        <v>236</v>
      </c>
      <c r="L576" s="1" t="s">
        <v>48</v>
      </c>
      <c r="M576" s="15" t="s">
        <v>88</v>
      </c>
      <c r="N576" s="1">
        <v>80</v>
      </c>
      <c r="O576" s="1">
        <v>110</v>
      </c>
      <c r="P576" s="1">
        <v>210</v>
      </c>
      <c r="Q576" s="1">
        <v>46</v>
      </c>
      <c r="R576" s="1">
        <f>SUM(Table1[[#This Row],[Cogs]],Table1[[#This Row],[Marketing]],Table1[[#This Row],[Other Expenses]])</f>
        <v>182</v>
      </c>
      <c r="S576" s="3">
        <f>Table1[[#This Row],[Sales]]-Table1[[#This Row],[Target Sales]]</f>
        <v>26</v>
      </c>
      <c r="T576" s="3">
        <f>Table1[[#This Row],[Profit]]-Table1[[#This Row],[Target Profit]]</f>
        <v>-23</v>
      </c>
      <c r="U576" s="3">
        <f>Table1[[#This Row],[Cogs]]-Table1[[#This Row],[Target COGS]]</f>
        <v>23</v>
      </c>
      <c r="V576" s="8">
        <f>YEAR(Table1[[#This Row],[Date]])</f>
        <v>2012</v>
      </c>
      <c r="W576" s="8">
        <f>DAY(Table1[[#This Row],[Date]])</f>
        <v>1</v>
      </c>
      <c r="X576" s="8">
        <f>MONTH(Table1[[#This Row],[Date]])</f>
        <v>10</v>
      </c>
      <c r="Y576" s="9">
        <f>(Table1[[#This Row],[Profit]]/Table1[[#This Row],[Sales]])</f>
        <v>0.36864406779661019</v>
      </c>
    </row>
    <row r="577" spans="1:25" ht="14.25" customHeight="1" x14ac:dyDescent="0.3">
      <c r="A577" s="1">
        <v>504</v>
      </c>
      <c r="B577" s="1">
        <v>79</v>
      </c>
      <c r="C577" s="2">
        <v>41183</v>
      </c>
      <c r="D577" s="1" t="s">
        <v>32</v>
      </c>
      <c r="E577" s="1" t="s">
        <v>23</v>
      </c>
      <c r="F577" s="1">
        <v>30</v>
      </c>
      <c r="G577" s="1" t="s">
        <v>18</v>
      </c>
      <c r="H577" s="1" t="s">
        <v>19</v>
      </c>
      <c r="I577" s="1" t="s">
        <v>20</v>
      </c>
      <c r="J577" s="19">
        <v>34</v>
      </c>
      <c r="K577" s="1">
        <v>177</v>
      </c>
      <c r="L577" s="1" t="s">
        <v>48</v>
      </c>
      <c r="M577" s="15" t="s">
        <v>88</v>
      </c>
      <c r="N577" s="1">
        <v>60</v>
      </c>
      <c r="O577" s="1">
        <v>60</v>
      </c>
      <c r="P577" s="1">
        <v>150</v>
      </c>
      <c r="Q577" s="1">
        <v>64</v>
      </c>
      <c r="R577" s="1">
        <f>SUM(Table1[[#This Row],[Cogs]],Table1[[#This Row],[Marketing]],Table1[[#This Row],[Other Expenses]])</f>
        <v>173</v>
      </c>
      <c r="S577" s="3">
        <f>Table1[[#This Row],[Sales]]-Table1[[#This Row],[Target Sales]]</f>
        <v>27</v>
      </c>
      <c r="T577" s="3">
        <f>Table1[[#This Row],[Profit]]-Table1[[#This Row],[Target Profit]]</f>
        <v>-26</v>
      </c>
      <c r="U577" s="3">
        <f>Table1[[#This Row],[Cogs]]-Table1[[#This Row],[Target COGS]]</f>
        <v>19</v>
      </c>
      <c r="V577" s="8">
        <f>YEAR(Table1[[#This Row],[Date]])</f>
        <v>2012</v>
      </c>
      <c r="W577" s="8">
        <f>DAY(Table1[[#This Row],[Date]])</f>
        <v>1</v>
      </c>
      <c r="X577" s="8">
        <f>MONTH(Table1[[#This Row],[Date]])</f>
        <v>10</v>
      </c>
      <c r="Y577" s="9">
        <f>(Table1[[#This Row],[Profit]]/Table1[[#This Row],[Sales]])</f>
        <v>0.19209039548022599</v>
      </c>
    </row>
    <row r="578" spans="1:25" ht="14.25" customHeight="1" x14ac:dyDescent="0.3">
      <c r="A578" s="1">
        <v>405</v>
      </c>
      <c r="B578" s="1">
        <v>96</v>
      </c>
      <c r="C578" s="2">
        <v>41183</v>
      </c>
      <c r="D578" s="1" t="s">
        <v>32</v>
      </c>
      <c r="E578" s="1" t="s">
        <v>23</v>
      </c>
      <c r="F578" s="1">
        <v>87</v>
      </c>
      <c r="G578" s="1" t="s">
        <v>18</v>
      </c>
      <c r="H578" s="1" t="s">
        <v>19</v>
      </c>
      <c r="I578" s="1" t="s">
        <v>20</v>
      </c>
      <c r="J578" s="19">
        <v>17</v>
      </c>
      <c r="K578" s="1">
        <v>230</v>
      </c>
      <c r="L578" s="1" t="s">
        <v>40</v>
      </c>
      <c r="M578" s="15" t="s">
        <v>88</v>
      </c>
      <c r="N578" s="1">
        <v>80</v>
      </c>
      <c r="O578" s="1">
        <v>40</v>
      </c>
      <c r="P578" s="1">
        <v>200</v>
      </c>
      <c r="Q578" s="1">
        <v>117</v>
      </c>
      <c r="R578" s="1">
        <f>SUM(Table1[[#This Row],[Cogs]],Table1[[#This Row],[Marketing]],Table1[[#This Row],[Other Expenses]])</f>
        <v>300</v>
      </c>
      <c r="S578" s="3">
        <f>Table1[[#This Row],[Sales]]-Table1[[#This Row],[Target Sales]]</f>
        <v>30</v>
      </c>
      <c r="T578" s="3">
        <f>Table1[[#This Row],[Profit]]-Table1[[#This Row],[Target Profit]]</f>
        <v>-23</v>
      </c>
      <c r="U578" s="3">
        <f>Table1[[#This Row],[Cogs]]-Table1[[#This Row],[Target COGS]]</f>
        <v>16</v>
      </c>
      <c r="V578" s="8">
        <f>YEAR(Table1[[#This Row],[Date]])</f>
        <v>2012</v>
      </c>
      <c r="W578" s="8">
        <f>DAY(Table1[[#This Row],[Date]])</f>
        <v>1</v>
      </c>
      <c r="X578" s="8">
        <f>MONTH(Table1[[#This Row],[Date]])</f>
        <v>10</v>
      </c>
      <c r="Y578" s="9">
        <f>(Table1[[#This Row],[Profit]]/Table1[[#This Row],[Sales]])</f>
        <v>7.3913043478260873E-2</v>
      </c>
    </row>
    <row r="579" spans="1:25" ht="14.25" customHeight="1" x14ac:dyDescent="0.3">
      <c r="A579" s="1">
        <v>956</v>
      </c>
      <c r="B579" s="1">
        <v>225</v>
      </c>
      <c r="C579" s="2">
        <v>41214</v>
      </c>
      <c r="D579" s="1" t="s">
        <v>16</v>
      </c>
      <c r="E579" s="1" t="s">
        <v>23</v>
      </c>
      <c r="F579" s="1">
        <v>69</v>
      </c>
      <c r="G579" s="1" t="s">
        <v>33</v>
      </c>
      <c r="H579" s="1" t="s">
        <v>38</v>
      </c>
      <c r="I579" s="1" t="s">
        <v>45</v>
      </c>
      <c r="J579" s="19">
        <v>174</v>
      </c>
      <c r="K579" s="1">
        <v>490</v>
      </c>
      <c r="L579" s="1" t="s">
        <v>24</v>
      </c>
      <c r="M579" s="15" t="s">
        <v>88</v>
      </c>
      <c r="N579" s="1">
        <v>260</v>
      </c>
      <c r="O579" s="1">
        <v>230</v>
      </c>
      <c r="P579" s="1">
        <v>580</v>
      </c>
      <c r="Q579" s="1">
        <v>91</v>
      </c>
      <c r="R579" s="1">
        <f>SUM(Table1[[#This Row],[Cogs]],Table1[[#This Row],[Marketing]],Table1[[#This Row],[Other Expenses]])</f>
        <v>385</v>
      </c>
      <c r="S579" s="3">
        <f>Table1[[#This Row],[Sales]]-Table1[[#This Row],[Target Sales]]</f>
        <v>-90</v>
      </c>
      <c r="T579" s="3">
        <f>Table1[[#This Row],[Profit]]-Table1[[#This Row],[Target Profit]]</f>
        <v>-56</v>
      </c>
      <c r="U579" s="3">
        <f>Table1[[#This Row],[Cogs]]-Table1[[#This Row],[Target COGS]]</f>
        <v>-35</v>
      </c>
      <c r="V579" s="8">
        <f>YEAR(Table1[[#This Row],[Date]])</f>
        <v>2012</v>
      </c>
      <c r="W579" s="8">
        <f>DAY(Table1[[#This Row],[Date]])</f>
        <v>1</v>
      </c>
      <c r="X579" s="8">
        <f>MONTH(Table1[[#This Row],[Date]])</f>
        <v>11</v>
      </c>
      <c r="Y579" s="9">
        <f>(Table1[[#This Row],[Profit]]/Table1[[#This Row],[Sales]])</f>
        <v>0.35510204081632651</v>
      </c>
    </row>
    <row r="580" spans="1:25" ht="14.25" customHeight="1" x14ac:dyDescent="0.3">
      <c r="A580" s="1">
        <v>817</v>
      </c>
      <c r="B580" s="1">
        <v>75</v>
      </c>
      <c r="C580" s="2">
        <v>41214</v>
      </c>
      <c r="D580" s="1" t="s">
        <v>16</v>
      </c>
      <c r="E580" s="1" t="s">
        <v>23</v>
      </c>
      <c r="F580" s="1">
        <v>24</v>
      </c>
      <c r="G580" s="1" t="s">
        <v>33</v>
      </c>
      <c r="H580" s="1" t="s">
        <v>34</v>
      </c>
      <c r="I580" s="1" t="s">
        <v>47</v>
      </c>
      <c r="J580" s="19">
        <v>59</v>
      </c>
      <c r="K580" s="1">
        <v>189</v>
      </c>
      <c r="L580" s="1" t="s">
        <v>24</v>
      </c>
      <c r="M580" s="15" t="s">
        <v>88</v>
      </c>
      <c r="N580" s="1">
        <v>50</v>
      </c>
      <c r="O580" s="1">
        <v>40</v>
      </c>
      <c r="P580" s="1">
        <v>140</v>
      </c>
      <c r="Q580" s="1">
        <v>55</v>
      </c>
      <c r="R580" s="1">
        <f>SUM(Table1[[#This Row],[Cogs]],Table1[[#This Row],[Marketing]],Table1[[#This Row],[Other Expenses]])</f>
        <v>154</v>
      </c>
      <c r="S580" s="3">
        <f>Table1[[#This Row],[Sales]]-Table1[[#This Row],[Target Sales]]</f>
        <v>49</v>
      </c>
      <c r="T580" s="3">
        <f>Table1[[#This Row],[Profit]]-Table1[[#This Row],[Target Profit]]</f>
        <v>19</v>
      </c>
      <c r="U580" s="3">
        <f>Table1[[#This Row],[Cogs]]-Table1[[#This Row],[Target COGS]]</f>
        <v>25</v>
      </c>
      <c r="V580" s="8">
        <f>YEAR(Table1[[#This Row],[Date]])</f>
        <v>2012</v>
      </c>
      <c r="W580" s="8">
        <f>DAY(Table1[[#This Row],[Date]])</f>
        <v>1</v>
      </c>
      <c r="X580" s="8">
        <f>MONTH(Table1[[#This Row],[Date]])</f>
        <v>11</v>
      </c>
      <c r="Y580" s="9">
        <f>(Table1[[#This Row],[Profit]]/Table1[[#This Row],[Sales]])</f>
        <v>0.31216931216931215</v>
      </c>
    </row>
    <row r="581" spans="1:25" ht="14.25" customHeight="1" x14ac:dyDescent="0.3">
      <c r="A581" s="1">
        <v>409</v>
      </c>
      <c r="B581" s="1">
        <v>118</v>
      </c>
      <c r="C581" s="2">
        <v>41214</v>
      </c>
      <c r="D581" s="1" t="s">
        <v>16</v>
      </c>
      <c r="E581" s="1" t="s">
        <v>23</v>
      </c>
      <c r="F581" s="1">
        <v>33</v>
      </c>
      <c r="G581" s="1" t="s">
        <v>33</v>
      </c>
      <c r="H581" s="1" t="s">
        <v>34</v>
      </c>
      <c r="I581" s="1" t="s">
        <v>46</v>
      </c>
      <c r="J581" s="19">
        <v>127</v>
      </c>
      <c r="K581" s="1">
        <v>290</v>
      </c>
      <c r="L581" s="1" t="s">
        <v>24</v>
      </c>
      <c r="M581" s="15" t="s">
        <v>88</v>
      </c>
      <c r="N581" s="1">
        <v>90</v>
      </c>
      <c r="O581" s="1">
        <v>100</v>
      </c>
      <c r="P581" s="1">
        <v>220</v>
      </c>
      <c r="Q581" s="1">
        <v>45</v>
      </c>
      <c r="R581" s="1">
        <f>SUM(Table1[[#This Row],[Cogs]],Table1[[#This Row],[Marketing]],Table1[[#This Row],[Other Expenses]])</f>
        <v>196</v>
      </c>
      <c r="S581" s="3">
        <f>Table1[[#This Row],[Sales]]-Table1[[#This Row],[Target Sales]]</f>
        <v>70</v>
      </c>
      <c r="T581" s="3">
        <f>Table1[[#This Row],[Profit]]-Table1[[#This Row],[Target Profit]]</f>
        <v>27</v>
      </c>
      <c r="U581" s="3">
        <f>Table1[[#This Row],[Cogs]]-Table1[[#This Row],[Target COGS]]</f>
        <v>28</v>
      </c>
      <c r="V581" s="8">
        <f>YEAR(Table1[[#This Row],[Date]])</f>
        <v>2012</v>
      </c>
      <c r="W581" s="8">
        <f>DAY(Table1[[#This Row],[Date]])</f>
        <v>1</v>
      </c>
      <c r="X581" s="8">
        <f>MONTH(Table1[[#This Row],[Date]])</f>
        <v>11</v>
      </c>
      <c r="Y581" s="9">
        <f>(Table1[[#This Row],[Profit]]/Table1[[#This Row],[Sales]])</f>
        <v>0.43793103448275861</v>
      </c>
    </row>
    <row r="582" spans="1:25" ht="14.25" customHeight="1" x14ac:dyDescent="0.3">
      <c r="A582" s="1">
        <v>918</v>
      </c>
      <c r="B582" s="1">
        <v>78</v>
      </c>
      <c r="C582" s="2">
        <v>41214</v>
      </c>
      <c r="D582" s="1" t="s">
        <v>32</v>
      </c>
      <c r="E582" s="1" t="s">
        <v>23</v>
      </c>
      <c r="F582" s="1">
        <v>25</v>
      </c>
      <c r="G582" s="1" t="s">
        <v>33</v>
      </c>
      <c r="H582" s="1" t="s">
        <v>34</v>
      </c>
      <c r="I582" s="1" t="s">
        <v>35</v>
      </c>
      <c r="J582" s="19">
        <v>62</v>
      </c>
      <c r="K582" s="1">
        <v>197</v>
      </c>
      <c r="L582" s="1" t="s">
        <v>40</v>
      </c>
      <c r="M582" s="15" t="s">
        <v>88</v>
      </c>
      <c r="N582" s="1">
        <v>60</v>
      </c>
      <c r="O582" s="1">
        <v>40</v>
      </c>
      <c r="P582" s="1">
        <v>150</v>
      </c>
      <c r="Q582" s="1">
        <v>57</v>
      </c>
      <c r="R582" s="1">
        <f>SUM(Table1[[#This Row],[Cogs]],Table1[[#This Row],[Marketing]],Table1[[#This Row],[Other Expenses]])</f>
        <v>160</v>
      </c>
      <c r="S582" s="3">
        <f>Table1[[#This Row],[Sales]]-Table1[[#This Row],[Target Sales]]</f>
        <v>47</v>
      </c>
      <c r="T582" s="3">
        <f>Table1[[#This Row],[Profit]]-Table1[[#This Row],[Target Profit]]</f>
        <v>22</v>
      </c>
      <c r="U582" s="3">
        <f>Table1[[#This Row],[Cogs]]-Table1[[#This Row],[Target COGS]]</f>
        <v>18</v>
      </c>
      <c r="V582" s="8">
        <f>YEAR(Table1[[#This Row],[Date]])</f>
        <v>2012</v>
      </c>
      <c r="W582" s="8">
        <f>DAY(Table1[[#This Row],[Date]])</f>
        <v>1</v>
      </c>
      <c r="X582" s="8">
        <f>MONTH(Table1[[#This Row],[Date]])</f>
        <v>11</v>
      </c>
      <c r="Y582" s="9">
        <f>(Table1[[#This Row],[Profit]]/Table1[[#This Row],[Sales]])</f>
        <v>0.31472081218274112</v>
      </c>
    </row>
    <row r="583" spans="1:25" ht="14.25" customHeight="1" x14ac:dyDescent="0.3">
      <c r="A583" s="1">
        <v>918</v>
      </c>
      <c r="B583" s="1">
        <v>88</v>
      </c>
      <c r="C583" s="2">
        <v>41214</v>
      </c>
      <c r="D583" s="1" t="s">
        <v>32</v>
      </c>
      <c r="E583" s="1" t="s">
        <v>23</v>
      </c>
      <c r="F583" s="1">
        <v>29</v>
      </c>
      <c r="G583" s="1" t="s">
        <v>33</v>
      </c>
      <c r="H583" s="1" t="s">
        <v>38</v>
      </c>
      <c r="I583" s="1" t="s">
        <v>45</v>
      </c>
      <c r="J583" s="19">
        <v>71</v>
      </c>
      <c r="K583" s="1">
        <v>200</v>
      </c>
      <c r="L583" s="1" t="s">
        <v>40</v>
      </c>
      <c r="M583" s="15" t="s">
        <v>88</v>
      </c>
      <c r="N583" s="1">
        <v>100</v>
      </c>
      <c r="O583" s="1">
        <v>90</v>
      </c>
      <c r="P583" s="1">
        <v>230</v>
      </c>
      <c r="Q583" s="1">
        <v>41</v>
      </c>
      <c r="R583" s="1">
        <f>SUM(Table1[[#This Row],[Cogs]],Table1[[#This Row],[Marketing]],Table1[[#This Row],[Other Expenses]])</f>
        <v>158</v>
      </c>
      <c r="S583" s="3">
        <f>Table1[[#This Row],[Sales]]-Table1[[#This Row],[Target Sales]]</f>
        <v>-30</v>
      </c>
      <c r="T583" s="3">
        <f>Table1[[#This Row],[Profit]]-Table1[[#This Row],[Target Profit]]</f>
        <v>-19</v>
      </c>
      <c r="U583" s="3">
        <f>Table1[[#This Row],[Cogs]]-Table1[[#This Row],[Target COGS]]</f>
        <v>-12</v>
      </c>
      <c r="V583" s="8">
        <f>YEAR(Table1[[#This Row],[Date]])</f>
        <v>2012</v>
      </c>
      <c r="W583" s="8">
        <f>DAY(Table1[[#This Row],[Date]])</f>
        <v>1</v>
      </c>
      <c r="X583" s="8">
        <f>MONTH(Table1[[#This Row],[Date]])</f>
        <v>11</v>
      </c>
      <c r="Y583" s="9">
        <f>(Table1[[#This Row],[Profit]]/Table1[[#This Row],[Sales]])</f>
        <v>0.35499999999999998</v>
      </c>
    </row>
    <row r="584" spans="1:25" ht="14.25" customHeight="1" x14ac:dyDescent="0.3">
      <c r="A584" s="1">
        <v>918</v>
      </c>
      <c r="B584" s="1">
        <v>102</v>
      </c>
      <c r="C584" s="2">
        <v>41214</v>
      </c>
      <c r="D584" s="1" t="s">
        <v>32</v>
      </c>
      <c r="E584" s="1" t="s">
        <v>23</v>
      </c>
      <c r="F584" s="1">
        <v>31</v>
      </c>
      <c r="G584" s="1" t="s">
        <v>33</v>
      </c>
      <c r="H584" s="1" t="s">
        <v>34</v>
      </c>
      <c r="I584" s="1" t="s">
        <v>47</v>
      </c>
      <c r="J584" s="19">
        <v>89</v>
      </c>
      <c r="K584" s="1">
        <v>245</v>
      </c>
      <c r="L584" s="1" t="s">
        <v>40</v>
      </c>
      <c r="M584" s="15" t="s">
        <v>88</v>
      </c>
      <c r="N584" s="1">
        <v>80</v>
      </c>
      <c r="O584" s="1">
        <v>60</v>
      </c>
      <c r="P584" s="1">
        <v>180</v>
      </c>
      <c r="Q584" s="1">
        <v>54</v>
      </c>
      <c r="R584" s="1">
        <f>SUM(Table1[[#This Row],[Cogs]],Table1[[#This Row],[Marketing]],Table1[[#This Row],[Other Expenses]])</f>
        <v>187</v>
      </c>
      <c r="S584" s="3">
        <f>Table1[[#This Row],[Sales]]-Table1[[#This Row],[Target Sales]]</f>
        <v>65</v>
      </c>
      <c r="T584" s="3">
        <f>Table1[[#This Row],[Profit]]-Table1[[#This Row],[Target Profit]]</f>
        <v>29</v>
      </c>
      <c r="U584" s="3">
        <f>Table1[[#This Row],[Cogs]]-Table1[[#This Row],[Target COGS]]</f>
        <v>22</v>
      </c>
      <c r="V584" s="8">
        <f>YEAR(Table1[[#This Row],[Date]])</f>
        <v>2012</v>
      </c>
      <c r="W584" s="8">
        <f>DAY(Table1[[#This Row],[Date]])</f>
        <v>1</v>
      </c>
      <c r="X584" s="8">
        <f>MONTH(Table1[[#This Row],[Date]])</f>
        <v>11</v>
      </c>
      <c r="Y584" s="9">
        <f>(Table1[[#This Row],[Profit]]/Table1[[#This Row],[Sales]])</f>
        <v>0.36326530612244901</v>
      </c>
    </row>
    <row r="585" spans="1:25" ht="14.25" customHeight="1" x14ac:dyDescent="0.3">
      <c r="A585" s="1">
        <v>337</v>
      </c>
      <c r="B585" s="1">
        <v>101</v>
      </c>
      <c r="C585" s="2">
        <v>41214</v>
      </c>
      <c r="D585" s="1" t="s">
        <v>32</v>
      </c>
      <c r="E585" s="1" t="s">
        <v>23</v>
      </c>
      <c r="F585" s="1">
        <v>33</v>
      </c>
      <c r="G585" s="1" t="s">
        <v>18</v>
      </c>
      <c r="H585" s="1" t="s">
        <v>19</v>
      </c>
      <c r="I585" s="1" t="s">
        <v>50</v>
      </c>
      <c r="J585" s="19">
        <v>85</v>
      </c>
      <c r="K585" s="1">
        <v>231</v>
      </c>
      <c r="L585" s="1" t="s">
        <v>48</v>
      </c>
      <c r="M585" s="15" t="s">
        <v>88</v>
      </c>
      <c r="N585" s="1">
        <v>90</v>
      </c>
      <c r="O585" s="1">
        <v>80</v>
      </c>
      <c r="P585" s="1">
        <v>210</v>
      </c>
      <c r="Q585" s="1">
        <v>45</v>
      </c>
      <c r="R585" s="1">
        <f>SUM(Table1[[#This Row],[Cogs]],Table1[[#This Row],[Marketing]],Table1[[#This Row],[Other Expenses]])</f>
        <v>179</v>
      </c>
      <c r="S585" s="3">
        <f>Table1[[#This Row],[Sales]]-Table1[[#This Row],[Target Sales]]</f>
        <v>21</v>
      </c>
      <c r="T585" s="3">
        <f>Table1[[#This Row],[Profit]]-Table1[[#This Row],[Target Profit]]</f>
        <v>5</v>
      </c>
      <c r="U585" s="3">
        <f>Table1[[#This Row],[Cogs]]-Table1[[#This Row],[Target COGS]]</f>
        <v>11</v>
      </c>
      <c r="V585" s="8">
        <f>YEAR(Table1[[#This Row],[Date]])</f>
        <v>2012</v>
      </c>
      <c r="W585" s="8">
        <f>DAY(Table1[[#This Row],[Date]])</f>
        <v>1</v>
      </c>
      <c r="X585" s="8">
        <f>MONTH(Table1[[#This Row],[Date]])</f>
        <v>11</v>
      </c>
      <c r="Y585" s="9">
        <f>(Table1[[#This Row],[Profit]]/Table1[[#This Row],[Sales]])</f>
        <v>0.36796536796536794</v>
      </c>
    </row>
    <row r="586" spans="1:25" ht="14.25" customHeight="1" x14ac:dyDescent="0.3">
      <c r="A586" s="1">
        <v>505</v>
      </c>
      <c r="B586" s="1">
        <v>15</v>
      </c>
      <c r="C586" s="2">
        <v>41214</v>
      </c>
      <c r="D586" s="1" t="s">
        <v>32</v>
      </c>
      <c r="E586" s="1" t="s">
        <v>23</v>
      </c>
      <c r="F586" s="1">
        <v>4</v>
      </c>
      <c r="G586" s="1" t="s">
        <v>18</v>
      </c>
      <c r="H586" s="1" t="s">
        <v>19</v>
      </c>
      <c r="I586" s="1" t="s">
        <v>50</v>
      </c>
      <c r="J586" s="19">
        <v>9</v>
      </c>
      <c r="K586" s="1">
        <v>39</v>
      </c>
      <c r="L586" s="1" t="s">
        <v>57</v>
      </c>
      <c r="M586" s="15" t="s">
        <v>88</v>
      </c>
      <c r="N586" s="1">
        <v>10</v>
      </c>
      <c r="O586" s="1">
        <v>10</v>
      </c>
      <c r="P586" s="1">
        <v>30</v>
      </c>
      <c r="Q586" s="1">
        <v>15</v>
      </c>
      <c r="R586" s="1">
        <f>SUM(Table1[[#This Row],[Cogs]],Table1[[#This Row],[Marketing]],Table1[[#This Row],[Other Expenses]])</f>
        <v>34</v>
      </c>
      <c r="S586" s="3">
        <f>Table1[[#This Row],[Sales]]-Table1[[#This Row],[Target Sales]]</f>
        <v>9</v>
      </c>
      <c r="T586" s="3">
        <f>Table1[[#This Row],[Profit]]-Table1[[#This Row],[Target Profit]]</f>
        <v>-1</v>
      </c>
      <c r="U586" s="3">
        <f>Table1[[#This Row],[Cogs]]-Table1[[#This Row],[Target COGS]]</f>
        <v>5</v>
      </c>
      <c r="V586" s="8">
        <f>YEAR(Table1[[#This Row],[Date]])</f>
        <v>2012</v>
      </c>
      <c r="W586" s="8">
        <f>DAY(Table1[[#This Row],[Date]])</f>
        <v>1</v>
      </c>
      <c r="X586" s="8">
        <f>MONTH(Table1[[#This Row],[Date]])</f>
        <v>11</v>
      </c>
      <c r="Y586" s="9">
        <f>(Table1[[#This Row],[Profit]]/Table1[[#This Row],[Sales]])</f>
        <v>0.23076923076923078</v>
      </c>
    </row>
    <row r="587" spans="1:25" ht="14.25" customHeight="1" x14ac:dyDescent="0.3">
      <c r="A587" s="1">
        <v>337</v>
      </c>
      <c r="B587" s="1">
        <v>82</v>
      </c>
      <c r="C587" s="2">
        <v>41214</v>
      </c>
      <c r="D587" s="1" t="s">
        <v>32</v>
      </c>
      <c r="E587" s="1" t="s">
        <v>23</v>
      </c>
      <c r="F587" s="1">
        <v>31</v>
      </c>
      <c r="G587" s="1" t="s">
        <v>18</v>
      </c>
      <c r="H587" s="1" t="s">
        <v>19</v>
      </c>
      <c r="I587" s="1" t="s">
        <v>20</v>
      </c>
      <c r="J587" s="19">
        <v>38</v>
      </c>
      <c r="K587" s="1">
        <v>184</v>
      </c>
      <c r="L587" s="1" t="s">
        <v>48</v>
      </c>
      <c r="M587" s="15" t="s">
        <v>88</v>
      </c>
      <c r="N587" s="1">
        <v>70</v>
      </c>
      <c r="O587" s="1">
        <v>40</v>
      </c>
      <c r="P587" s="1">
        <v>170</v>
      </c>
      <c r="Q587" s="1">
        <v>64</v>
      </c>
      <c r="R587" s="1">
        <f>SUM(Table1[[#This Row],[Cogs]],Table1[[#This Row],[Marketing]],Table1[[#This Row],[Other Expenses]])</f>
        <v>177</v>
      </c>
      <c r="S587" s="3">
        <f>Table1[[#This Row],[Sales]]-Table1[[#This Row],[Target Sales]]</f>
        <v>14</v>
      </c>
      <c r="T587" s="3">
        <f>Table1[[#This Row],[Profit]]-Table1[[#This Row],[Target Profit]]</f>
        <v>-2</v>
      </c>
      <c r="U587" s="3">
        <f>Table1[[#This Row],[Cogs]]-Table1[[#This Row],[Target COGS]]</f>
        <v>12</v>
      </c>
      <c r="V587" s="8">
        <f>YEAR(Table1[[#This Row],[Date]])</f>
        <v>2012</v>
      </c>
      <c r="W587" s="8">
        <f>DAY(Table1[[#This Row],[Date]])</f>
        <v>1</v>
      </c>
      <c r="X587" s="8">
        <f>MONTH(Table1[[#This Row],[Date]])</f>
        <v>11</v>
      </c>
      <c r="Y587" s="9">
        <f>(Table1[[#This Row],[Profit]]/Table1[[#This Row],[Sales]])</f>
        <v>0.20652173913043478</v>
      </c>
    </row>
    <row r="588" spans="1:25" ht="14.25" customHeight="1" x14ac:dyDescent="0.3">
      <c r="A588" s="1">
        <v>580</v>
      </c>
      <c r="B588" s="1">
        <v>94</v>
      </c>
      <c r="C588" s="2">
        <v>41214</v>
      </c>
      <c r="D588" s="1" t="s">
        <v>32</v>
      </c>
      <c r="E588" s="1" t="s">
        <v>23</v>
      </c>
      <c r="F588" s="1">
        <v>85</v>
      </c>
      <c r="G588" s="1" t="s">
        <v>18</v>
      </c>
      <c r="H588" s="1" t="s">
        <v>19</v>
      </c>
      <c r="I588" s="1" t="s">
        <v>20</v>
      </c>
      <c r="J588" s="19">
        <v>15</v>
      </c>
      <c r="K588" s="1">
        <v>224</v>
      </c>
      <c r="L588" s="1" t="s">
        <v>40</v>
      </c>
      <c r="M588" s="15" t="s">
        <v>88</v>
      </c>
      <c r="N588" s="1">
        <v>80</v>
      </c>
      <c r="O588" s="1">
        <v>20</v>
      </c>
      <c r="P588" s="1">
        <v>200</v>
      </c>
      <c r="Q588" s="1">
        <v>115</v>
      </c>
      <c r="R588" s="1">
        <f>SUM(Table1[[#This Row],[Cogs]],Table1[[#This Row],[Marketing]],Table1[[#This Row],[Other Expenses]])</f>
        <v>294</v>
      </c>
      <c r="S588" s="3">
        <f>Table1[[#This Row],[Sales]]-Table1[[#This Row],[Target Sales]]</f>
        <v>24</v>
      </c>
      <c r="T588" s="3">
        <f>Table1[[#This Row],[Profit]]-Table1[[#This Row],[Target Profit]]</f>
        <v>-5</v>
      </c>
      <c r="U588" s="3">
        <f>Table1[[#This Row],[Cogs]]-Table1[[#This Row],[Target COGS]]</f>
        <v>14</v>
      </c>
      <c r="V588" s="8">
        <f>YEAR(Table1[[#This Row],[Date]])</f>
        <v>2012</v>
      </c>
      <c r="W588" s="8">
        <f>DAY(Table1[[#This Row],[Date]])</f>
        <v>1</v>
      </c>
      <c r="X588" s="8">
        <f>MONTH(Table1[[#This Row],[Date]])</f>
        <v>11</v>
      </c>
      <c r="Y588" s="9">
        <f>(Table1[[#This Row],[Profit]]/Table1[[#This Row],[Sales]])</f>
        <v>6.6964285714285712E-2</v>
      </c>
    </row>
    <row r="589" spans="1:25" ht="14.25" customHeight="1" x14ac:dyDescent="0.3">
      <c r="A589" s="1">
        <v>972</v>
      </c>
      <c r="B589" s="1">
        <v>241</v>
      </c>
      <c r="C589" s="2">
        <v>41244</v>
      </c>
      <c r="D589" s="1" t="s">
        <v>16</v>
      </c>
      <c r="E589" s="1" t="s">
        <v>23</v>
      </c>
      <c r="F589" s="1">
        <v>74</v>
      </c>
      <c r="G589" s="1" t="s">
        <v>33</v>
      </c>
      <c r="H589" s="1" t="s">
        <v>38</v>
      </c>
      <c r="I589" s="1" t="s">
        <v>45</v>
      </c>
      <c r="J589" s="19">
        <v>188</v>
      </c>
      <c r="K589" s="1">
        <v>525</v>
      </c>
      <c r="L589" s="1" t="s">
        <v>24</v>
      </c>
      <c r="M589" s="15" t="s">
        <v>88</v>
      </c>
      <c r="N589" s="1">
        <v>280</v>
      </c>
      <c r="O589" s="1">
        <v>240</v>
      </c>
      <c r="P589" s="1">
        <v>620</v>
      </c>
      <c r="Q589" s="1">
        <v>96</v>
      </c>
      <c r="R589" s="1">
        <f>SUM(Table1[[#This Row],[Cogs]],Table1[[#This Row],[Marketing]],Table1[[#This Row],[Other Expenses]])</f>
        <v>411</v>
      </c>
      <c r="S589" s="3">
        <f>Table1[[#This Row],[Sales]]-Table1[[#This Row],[Target Sales]]</f>
        <v>-95</v>
      </c>
      <c r="T589" s="3">
        <f>Table1[[#This Row],[Profit]]-Table1[[#This Row],[Target Profit]]</f>
        <v>-52</v>
      </c>
      <c r="U589" s="3">
        <f>Table1[[#This Row],[Cogs]]-Table1[[#This Row],[Target COGS]]</f>
        <v>-39</v>
      </c>
      <c r="V589" s="8">
        <f>YEAR(Table1[[#This Row],[Date]])</f>
        <v>2012</v>
      </c>
      <c r="W589" s="8">
        <f>DAY(Table1[[#This Row],[Date]])</f>
        <v>1</v>
      </c>
      <c r="X589" s="8">
        <f>MONTH(Table1[[#This Row],[Date]])</f>
        <v>12</v>
      </c>
      <c r="Y589" s="9">
        <f>(Table1[[#This Row],[Profit]]/Table1[[#This Row],[Sales]])</f>
        <v>0.35809523809523808</v>
      </c>
    </row>
    <row r="590" spans="1:25" ht="14.25" customHeight="1" x14ac:dyDescent="0.3">
      <c r="A590" s="1">
        <v>972</v>
      </c>
      <c r="B590" s="1">
        <v>123</v>
      </c>
      <c r="C590" s="2">
        <v>41244</v>
      </c>
      <c r="D590" s="1" t="s">
        <v>16</v>
      </c>
      <c r="E590" s="1" t="s">
        <v>23</v>
      </c>
      <c r="F590" s="1">
        <v>34</v>
      </c>
      <c r="G590" s="1" t="s">
        <v>33</v>
      </c>
      <c r="H590" s="1" t="s">
        <v>34</v>
      </c>
      <c r="I590" s="1" t="s">
        <v>46</v>
      </c>
      <c r="J590" s="19">
        <v>133</v>
      </c>
      <c r="K590" s="1">
        <v>302</v>
      </c>
      <c r="L590" s="1" t="s">
        <v>24</v>
      </c>
      <c r="M590" s="15" t="s">
        <v>88</v>
      </c>
      <c r="N590" s="1">
        <v>90</v>
      </c>
      <c r="O590" s="1">
        <v>110</v>
      </c>
      <c r="P590" s="1">
        <v>230</v>
      </c>
      <c r="Q590" s="1">
        <v>46</v>
      </c>
      <c r="R590" s="1">
        <f>SUM(Table1[[#This Row],[Cogs]],Table1[[#This Row],[Marketing]],Table1[[#This Row],[Other Expenses]])</f>
        <v>203</v>
      </c>
      <c r="S590" s="3">
        <f>Table1[[#This Row],[Sales]]-Table1[[#This Row],[Target Sales]]</f>
        <v>72</v>
      </c>
      <c r="T590" s="3">
        <f>Table1[[#This Row],[Profit]]-Table1[[#This Row],[Target Profit]]</f>
        <v>23</v>
      </c>
      <c r="U590" s="3">
        <f>Table1[[#This Row],[Cogs]]-Table1[[#This Row],[Target COGS]]</f>
        <v>33</v>
      </c>
      <c r="V590" s="8">
        <f>YEAR(Table1[[#This Row],[Date]])</f>
        <v>2012</v>
      </c>
      <c r="W590" s="8">
        <f>DAY(Table1[[#This Row],[Date]])</f>
        <v>1</v>
      </c>
      <c r="X590" s="8">
        <f>MONTH(Table1[[#This Row],[Date]])</f>
        <v>12</v>
      </c>
      <c r="Y590" s="9">
        <f>(Table1[[#This Row],[Profit]]/Table1[[#This Row],[Sales]])</f>
        <v>0.44039735099337746</v>
      </c>
    </row>
    <row r="591" spans="1:25" ht="14.25" customHeight="1" x14ac:dyDescent="0.3">
      <c r="A591" s="1">
        <v>505</v>
      </c>
      <c r="B591" s="1">
        <v>92</v>
      </c>
      <c r="C591" s="2">
        <v>41244</v>
      </c>
      <c r="D591" s="1" t="s">
        <v>32</v>
      </c>
      <c r="E591" s="1" t="s">
        <v>23</v>
      </c>
      <c r="F591" s="1">
        <v>28</v>
      </c>
      <c r="G591" s="1" t="s">
        <v>33</v>
      </c>
      <c r="H591" s="1" t="s">
        <v>38</v>
      </c>
      <c r="I591" s="1" t="s">
        <v>39</v>
      </c>
      <c r="J591" s="19">
        <v>16</v>
      </c>
      <c r="K591" s="1">
        <v>160</v>
      </c>
      <c r="L591" s="1" t="s">
        <v>57</v>
      </c>
      <c r="M591" s="15" t="s">
        <v>88</v>
      </c>
      <c r="N591" s="1">
        <v>100</v>
      </c>
      <c r="O591" s="1">
        <v>40</v>
      </c>
      <c r="P591" s="1">
        <v>190</v>
      </c>
      <c r="Q591" s="1">
        <v>52</v>
      </c>
      <c r="R591" s="1">
        <f>SUM(Table1[[#This Row],[Cogs]],Table1[[#This Row],[Marketing]],Table1[[#This Row],[Other Expenses]])</f>
        <v>172</v>
      </c>
      <c r="S591" s="3">
        <f>Table1[[#This Row],[Sales]]-Table1[[#This Row],[Target Sales]]</f>
        <v>-30</v>
      </c>
      <c r="T591" s="3">
        <f>Table1[[#This Row],[Profit]]-Table1[[#This Row],[Target Profit]]</f>
        <v>-24</v>
      </c>
      <c r="U591" s="3">
        <f>Table1[[#This Row],[Cogs]]-Table1[[#This Row],[Target COGS]]</f>
        <v>-8</v>
      </c>
      <c r="V591" s="8">
        <f>YEAR(Table1[[#This Row],[Date]])</f>
        <v>2012</v>
      </c>
      <c r="W591" s="8">
        <f>DAY(Table1[[#This Row],[Date]])</f>
        <v>1</v>
      </c>
      <c r="X591" s="8">
        <f>MONTH(Table1[[#This Row],[Date]])</f>
        <v>12</v>
      </c>
      <c r="Y591" s="9">
        <f>(Table1[[#This Row],[Profit]]/Table1[[#This Row],[Sales]])</f>
        <v>0.1</v>
      </c>
    </row>
    <row r="592" spans="1:25" ht="14.25" customHeight="1" x14ac:dyDescent="0.3">
      <c r="A592" s="1">
        <v>405</v>
      </c>
      <c r="B592" s="1">
        <v>88</v>
      </c>
      <c r="C592" s="2">
        <v>41244</v>
      </c>
      <c r="D592" s="1" t="s">
        <v>32</v>
      </c>
      <c r="E592" s="1" t="s">
        <v>23</v>
      </c>
      <c r="F592" s="1">
        <v>29</v>
      </c>
      <c r="G592" s="1" t="s">
        <v>33</v>
      </c>
      <c r="H592" s="1" t="s">
        <v>34</v>
      </c>
      <c r="I592" s="1" t="s">
        <v>35</v>
      </c>
      <c r="J592" s="19">
        <v>72</v>
      </c>
      <c r="K592" s="1">
        <v>221</v>
      </c>
      <c r="L592" s="1" t="s">
        <v>40</v>
      </c>
      <c r="M592" s="15" t="s">
        <v>88</v>
      </c>
      <c r="N592" s="1">
        <v>60</v>
      </c>
      <c r="O592" s="1">
        <v>60</v>
      </c>
      <c r="P592" s="1">
        <v>170</v>
      </c>
      <c r="Q592" s="1">
        <v>61</v>
      </c>
      <c r="R592" s="1">
        <f>SUM(Table1[[#This Row],[Cogs]],Table1[[#This Row],[Marketing]],Table1[[#This Row],[Other Expenses]])</f>
        <v>178</v>
      </c>
      <c r="S592" s="3">
        <f>Table1[[#This Row],[Sales]]-Table1[[#This Row],[Target Sales]]</f>
        <v>51</v>
      </c>
      <c r="T592" s="3">
        <f>Table1[[#This Row],[Profit]]-Table1[[#This Row],[Target Profit]]</f>
        <v>12</v>
      </c>
      <c r="U592" s="3">
        <f>Table1[[#This Row],[Cogs]]-Table1[[#This Row],[Target COGS]]</f>
        <v>28</v>
      </c>
      <c r="V592" s="8">
        <f>YEAR(Table1[[#This Row],[Date]])</f>
        <v>2012</v>
      </c>
      <c r="W592" s="8">
        <f>DAY(Table1[[#This Row],[Date]])</f>
        <v>1</v>
      </c>
      <c r="X592" s="8">
        <f>MONTH(Table1[[#This Row],[Date]])</f>
        <v>12</v>
      </c>
      <c r="Y592" s="9">
        <f>(Table1[[#This Row],[Profit]]/Table1[[#This Row],[Sales]])</f>
        <v>0.32579185520361992</v>
      </c>
    </row>
    <row r="593" spans="1:25" ht="14.25" customHeight="1" x14ac:dyDescent="0.3">
      <c r="A593" s="1">
        <v>318</v>
      </c>
      <c r="B593" s="1">
        <v>49</v>
      </c>
      <c r="C593" s="2">
        <v>41244</v>
      </c>
      <c r="D593" s="1" t="s">
        <v>32</v>
      </c>
      <c r="E593" s="1" t="s">
        <v>23</v>
      </c>
      <c r="F593" s="1">
        <v>13</v>
      </c>
      <c r="G593" s="1" t="s">
        <v>33</v>
      </c>
      <c r="H593" s="1" t="s">
        <v>38</v>
      </c>
      <c r="I593" s="1" t="s">
        <v>45</v>
      </c>
      <c r="J593" s="19">
        <v>46</v>
      </c>
      <c r="K593" s="1">
        <v>120</v>
      </c>
      <c r="L593" s="1" t="s">
        <v>48</v>
      </c>
      <c r="M593" s="15" t="s">
        <v>88</v>
      </c>
      <c r="N593" s="1">
        <v>50</v>
      </c>
      <c r="O593" s="1">
        <v>70</v>
      </c>
      <c r="P593" s="1">
        <v>140</v>
      </c>
      <c r="Q593" s="1">
        <v>25</v>
      </c>
      <c r="R593" s="1">
        <f>SUM(Table1[[#This Row],[Cogs]],Table1[[#This Row],[Marketing]],Table1[[#This Row],[Other Expenses]])</f>
        <v>87</v>
      </c>
      <c r="S593" s="3">
        <f>Table1[[#This Row],[Sales]]-Table1[[#This Row],[Target Sales]]</f>
        <v>-20</v>
      </c>
      <c r="T593" s="3">
        <f>Table1[[#This Row],[Profit]]-Table1[[#This Row],[Target Profit]]</f>
        <v>-24</v>
      </c>
      <c r="U593" s="3">
        <f>Table1[[#This Row],[Cogs]]-Table1[[#This Row],[Target COGS]]</f>
        <v>-1</v>
      </c>
      <c r="V593" s="8">
        <f>YEAR(Table1[[#This Row],[Date]])</f>
        <v>2012</v>
      </c>
      <c r="W593" s="8">
        <f>DAY(Table1[[#This Row],[Date]])</f>
        <v>1</v>
      </c>
      <c r="X593" s="8">
        <f>MONTH(Table1[[#This Row],[Date]])</f>
        <v>12</v>
      </c>
      <c r="Y593" s="9">
        <f>(Table1[[#This Row],[Profit]]/Table1[[#This Row],[Sales]])</f>
        <v>0.38333333333333336</v>
      </c>
    </row>
    <row r="594" spans="1:25" ht="14.25" customHeight="1" x14ac:dyDescent="0.3">
      <c r="A594" s="1">
        <v>505</v>
      </c>
      <c r="B594" s="1">
        <v>48</v>
      </c>
      <c r="C594" s="2">
        <v>41244</v>
      </c>
      <c r="D594" s="1" t="s">
        <v>32</v>
      </c>
      <c r="E594" s="1" t="s">
        <v>23</v>
      </c>
      <c r="F594" s="1">
        <v>15</v>
      </c>
      <c r="G594" s="1" t="s">
        <v>33</v>
      </c>
      <c r="H594" s="1" t="s">
        <v>38</v>
      </c>
      <c r="I594" s="1" t="s">
        <v>45</v>
      </c>
      <c r="J594" s="19">
        <v>27</v>
      </c>
      <c r="K594" s="1">
        <v>122</v>
      </c>
      <c r="L594" s="1" t="s">
        <v>57</v>
      </c>
      <c r="M594" s="15" t="s">
        <v>88</v>
      </c>
      <c r="N594" s="1">
        <v>50</v>
      </c>
      <c r="O594" s="1">
        <v>50</v>
      </c>
      <c r="P594" s="1">
        <v>140</v>
      </c>
      <c r="Q594" s="1">
        <v>47</v>
      </c>
      <c r="R594" s="1">
        <f>SUM(Table1[[#This Row],[Cogs]],Table1[[#This Row],[Marketing]],Table1[[#This Row],[Other Expenses]])</f>
        <v>110</v>
      </c>
      <c r="S594" s="3">
        <f>Table1[[#This Row],[Sales]]-Table1[[#This Row],[Target Sales]]</f>
        <v>-18</v>
      </c>
      <c r="T594" s="3">
        <f>Table1[[#This Row],[Profit]]-Table1[[#This Row],[Target Profit]]</f>
        <v>-23</v>
      </c>
      <c r="U594" s="3">
        <f>Table1[[#This Row],[Cogs]]-Table1[[#This Row],[Target COGS]]</f>
        <v>-2</v>
      </c>
      <c r="V594" s="8">
        <f>YEAR(Table1[[#This Row],[Date]])</f>
        <v>2012</v>
      </c>
      <c r="W594" s="8">
        <f>DAY(Table1[[#This Row],[Date]])</f>
        <v>1</v>
      </c>
      <c r="X594" s="8">
        <f>MONTH(Table1[[#This Row],[Date]])</f>
        <v>12</v>
      </c>
      <c r="Y594" s="9">
        <f>(Table1[[#This Row],[Profit]]/Table1[[#This Row],[Sales]])</f>
        <v>0.22131147540983606</v>
      </c>
    </row>
    <row r="595" spans="1:25" ht="14.25" customHeight="1" x14ac:dyDescent="0.3">
      <c r="A595" s="1">
        <v>405</v>
      </c>
      <c r="B595" s="1">
        <v>81</v>
      </c>
      <c r="C595" s="2">
        <v>41244</v>
      </c>
      <c r="D595" s="1" t="s">
        <v>32</v>
      </c>
      <c r="E595" s="1" t="s">
        <v>23</v>
      </c>
      <c r="F595" s="1">
        <v>26</v>
      </c>
      <c r="G595" s="1" t="s">
        <v>33</v>
      </c>
      <c r="H595" s="1" t="s">
        <v>38</v>
      </c>
      <c r="I595" s="1" t="s">
        <v>45</v>
      </c>
      <c r="J595" s="19">
        <v>66</v>
      </c>
      <c r="K595" s="1">
        <v>185</v>
      </c>
      <c r="L595" s="1" t="s">
        <v>40</v>
      </c>
      <c r="M595" s="15" t="s">
        <v>88</v>
      </c>
      <c r="N595" s="1">
        <v>90</v>
      </c>
      <c r="O595" s="1">
        <v>100</v>
      </c>
      <c r="P595" s="1">
        <v>220</v>
      </c>
      <c r="Q595" s="1">
        <v>38</v>
      </c>
      <c r="R595" s="1">
        <f>SUM(Table1[[#This Row],[Cogs]],Table1[[#This Row],[Marketing]],Table1[[#This Row],[Other Expenses]])</f>
        <v>145</v>
      </c>
      <c r="S595" s="3">
        <f>Table1[[#This Row],[Sales]]-Table1[[#This Row],[Target Sales]]</f>
        <v>-35</v>
      </c>
      <c r="T595" s="3">
        <f>Table1[[#This Row],[Profit]]-Table1[[#This Row],[Target Profit]]</f>
        <v>-34</v>
      </c>
      <c r="U595" s="3">
        <f>Table1[[#This Row],[Cogs]]-Table1[[#This Row],[Target COGS]]</f>
        <v>-9</v>
      </c>
      <c r="V595" s="8">
        <f>YEAR(Table1[[#This Row],[Date]])</f>
        <v>2012</v>
      </c>
      <c r="W595" s="8">
        <f>DAY(Table1[[#This Row],[Date]])</f>
        <v>1</v>
      </c>
      <c r="X595" s="8">
        <f>MONTH(Table1[[#This Row],[Date]])</f>
        <v>12</v>
      </c>
      <c r="Y595" s="9">
        <f>(Table1[[#This Row],[Profit]]/Table1[[#This Row],[Sales]])</f>
        <v>0.35675675675675678</v>
      </c>
    </row>
    <row r="596" spans="1:25" ht="14.25" customHeight="1" x14ac:dyDescent="0.3">
      <c r="A596" s="1">
        <v>505</v>
      </c>
      <c r="B596" s="1">
        <v>20</v>
      </c>
      <c r="C596" s="2">
        <v>41244</v>
      </c>
      <c r="D596" s="1" t="s">
        <v>32</v>
      </c>
      <c r="E596" s="1" t="s">
        <v>23</v>
      </c>
      <c r="F596" s="1">
        <v>7</v>
      </c>
      <c r="G596" s="1" t="s">
        <v>33</v>
      </c>
      <c r="H596" s="1" t="s">
        <v>34</v>
      </c>
      <c r="I596" s="1" t="s">
        <v>47</v>
      </c>
      <c r="J596" s="19">
        <v>-15</v>
      </c>
      <c r="K596" s="1">
        <v>45</v>
      </c>
      <c r="L596" s="1" t="s">
        <v>57</v>
      </c>
      <c r="M596" s="15" t="s">
        <v>88</v>
      </c>
      <c r="N596" s="1">
        <v>10</v>
      </c>
      <c r="O596" s="1">
        <v>-10</v>
      </c>
      <c r="P596" s="1">
        <v>30</v>
      </c>
      <c r="Q596" s="1">
        <v>40</v>
      </c>
      <c r="R596" s="1">
        <f>SUM(Table1[[#This Row],[Cogs]],Table1[[#This Row],[Marketing]],Table1[[#This Row],[Other Expenses]])</f>
        <v>67</v>
      </c>
      <c r="S596" s="3">
        <f>Table1[[#This Row],[Sales]]-Table1[[#This Row],[Target Sales]]</f>
        <v>15</v>
      </c>
      <c r="T596" s="3">
        <f>Table1[[#This Row],[Profit]]-Table1[[#This Row],[Target Profit]]</f>
        <v>-5</v>
      </c>
      <c r="U596" s="3">
        <f>Table1[[#This Row],[Cogs]]-Table1[[#This Row],[Target COGS]]</f>
        <v>10</v>
      </c>
      <c r="V596" s="8">
        <f>YEAR(Table1[[#This Row],[Date]])</f>
        <v>2012</v>
      </c>
      <c r="W596" s="8">
        <f>DAY(Table1[[#This Row],[Date]])</f>
        <v>1</v>
      </c>
      <c r="X596" s="8">
        <f>MONTH(Table1[[#This Row],[Date]])</f>
        <v>12</v>
      </c>
      <c r="Y596" s="9">
        <f>(Table1[[#This Row],[Profit]]/Table1[[#This Row],[Sales]])</f>
        <v>-0.33333333333333331</v>
      </c>
    </row>
    <row r="597" spans="1:25" ht="14.25" customHeight="1" x14ac:dyDescent="0.3">
      <c r="A597" s="1">
        <v>918</v>
      </c>
      <c r="B597" s="1">
        <v>134</v>
      </c>
      <c r="C597" s="2">
        <v>41244</v>
      </c>
      <c r="D597" s="1" t="s">
        <v>32</v>
      </c>
      <c r="E597" s="1" t="s">
        <v>23</v>
      </c>
      <c r="F597" s="1">
        <v>41</v>
      </c>
      <c r="G597" s="1" t="s">
        <v>33</v>
      </c>
      <c r="H597" s="1" t="s">
        <v>34</v>
      </c>
      <c r="I597" s="1" t="s">
        <v>47</v>
      </c>
      <c r="J597" s="19">
        <v>121</v>
      </c>
      <c r="K597" s="1">
        <v>320</v>
      </c>
      <c r="L597" s="1" t="s">
        <v>40</v>
      </c>
      <c r="M597" s="15" t="s">
        <v>88</v>
      </c>
      <c r="N597" s="1">
        <v>100</v>
      </c>
      <c r="O597" s="1">
        <v>90</v>
      </c>
      <c r="P597" s="1">
        <v>240</v>
      </c>
      <c r="Q597" s="1">
        <v>65</v>
      </c>
      <c r="R597" s="1">
        <f>SUM(Table1[[#This Row],[Cogs]],Table1[[#This Row],[Marketing]],Table1[[#This Row],[Other Expenses]])</f>
        <v>240</v>
      </c>
      <c r="S597" s="3">
        <f>Table1[[#This Row],[Sales]]-Table1[[#This Row],[Target Sales]]</f>
        <v>80</v>
      </c>
      <c r="T597" s="3">
        <f>Table1[[#This Row],[Profit]]-Table1[[#This Row],[Target Profit]]</f>
        <v>31</v>
      </c>
      <c r="U597" s="3">
        <f>Table1[[#This Row],[Cogs]]-Table1[[#This Row],[Target COGS]]</f>
        <v>34</v>
      </c>
      <c r="V597" s="8">
        <f>YEAR(Table1[[#This Row],[Date]])</f>
        <v>2012</v>
      </c>
      <c r="W597" s="8">
        <f>DAY(Table1[[#This Row],[Date]])</f>
        <v>1</v>
      </c>
      <c r="X597" s="8">
        <f>MONTH(Table1[[#This Row],[Date]])</f>
        <v>12</v>
      </c>
      <c r="Y597" s="9">
        <f>(Table1[[#This Row],[Profit]]/Table1[[#This Row],[Sales]])</f>
        <v>0.37812499999999999</v>
      </c>
    </row>
    <row r="598" spans="1:25" ht="14.25" customHeight="1" x14ac:dyDescent="0.3">
      <c r="A598" s="1">
        <v>225</v>
      </c>
      <c r="B598" s="1">
        <v>94</v>
      </c>
      <c r="C598" s="2">
        <v>41244</v>
      </c>
      <c r="D598" s="1" t="s">
        <v>32</v>
      </c>
      <c r="E598" s="1" t="s">
        <v>23</v>
      </c>
      <c r="F598" s="1">
        <v>31</v>
      </c>
      <c r="G598" s="1" t="s">
        <v>18</v>
      </c>
      <c r="H598" s="1" t="s">
        <v>19</v>
      </c>
      <c r="I598" s="1" t="s">
        <v>50</v>
      </c>
      <c r="J598" s="19">
        <v>77</v>
      </c>
      <c r="K598" s="1">
        <v>214</v>
      </c>
      <c r="L598" s="1" t="s">
        <v>48</v>
      </c>
      <c r="M598" s="15" t="s">
        <v>88</v>
      </c>
      <c r="N598" s="1">
        <v>80</v>
      </c>
      <c r="O598" s="1">
        <v>70</v>
      </c>
      <c r="P598" s="1">
        <v>190</v>
      </c>
      <c r="Q598" s="1">
        <v>43</v>
      </c>
      <c r="R598" s="1">
        <f>SUM(Table1[[#This Row],[Cogs]],Table1[[#This Row],[Marketing]],Table1[[#This Row],[Other Expenses]])</f>
        <v>168</v>
      </c>
      <c r="S598" s="3">
        <f>Table1[[#This Row],[Sales]]-Table1[[#This Row],[Target Sales]]</f>
        <v>24</v>
      </c>
      <c r="T598" s="3">
        <f>Table1[[#This Row],[Profit]]-Table1[[#This Row],[Target Profit]]</f>
        <v>7</v>
      </c>
      <c r="U598" s="3">
        <f>Table1[[#This Row],[Cogs]]-Table1[[#This Row],[Target COGS]]</f>
        <v>14</v>
      </c>
      <c r="V598" s="8">
        <f>YEAR(Table1[[#This Row],[Date]])</f>
        <v>2012</v>
      </c>
      <c r="W598" s="8">
        <f>DAY(Table1[[#This Row],[Date]])</f>
        <v>1</v>
      </c>
      <c r="X598" s="8">
        <f>MONTH(Table1[[#This Row],[Date]])</f>
        <v>12</v>
      </c>
      <c r="Y598" s="9">
        <f>(Table1[[#This Row],[Profit]]/Table1[[#This Row],[Sales]])</f>
        <v>0.35981308411214952</v>
      </c>
    </row>
    <row r="599" spans="1:25" ht="14.25" customHeight="1" x14ac:dyDescent="0.3">
      <c r="A599" s="1">
        <v>505</v>
      </c>
      <c r="B599" s="1">
        <v>16</v>
      </c>
      <c r="C599" s="2">
        <v>41244</v>
      </c>
      <c r="D599" s="1" t="s">
        <v>32</v>
      </c>
      <c r="E599" s="1" t="s">
        <v>23</v>
      </c>
      <c r="F599" s="1">
        <v>4</v>
      </c>
      <c r="G599" s="1" t="s">
        <v>18</v>
      </c>
      <c r="H599" s="1" t="s">
        <v>19</v>
      </c>
      <c r="I599" s="1" t="s">
        <v>50</v>
      </c>
      <c r="J599" s="19">
        <v>9</v>
      </c>
      <c r="K599" s="1">
        <v>41</v>
      </c>
      <c r="L599" s="1" t="s">
        <v>57</v>
      </c>
      <c r="M599" s="15" t="s">
        <v>88</v>
      </c>
      <c r="N599" s="1">
        <v>10</v>
      </c>
      <c r="O599" s="1">
        <v>10</v>
      </c>
      <c r="P599" s="1">
        <v>30</v>
      </c>
      <c r="Q599" s="1">
        <v>16</v>
      </c>
      <c r="R599" s="1">
        <f>SUM(Table1[[#This Row],[Cogs]],Table1[[#This Row],[Marketing]],Table1[[#This Row],[Other Expenses]])</f>
        <v>36</v>
      </c>
      <c r="S599" s="3">
        <f>Table1[[#This Row],[Sales]]-Table1[[#This Row],[Target Sales]]</f>
        <v>11</v>
      </c>
      <c r="T599" s="3">
        <f>Table1[[#This Row],[Profit]]-Table1[[#This Row],[Target Profit]]</f>
        <v>-1</v>
      </c>
      <c r="U599" s="3">
        <f>Table1[[#This Row],[Cogs]]-Table1[[#This Row],[Target COGS]]</f>
        <v>6</v>
      </c>
      <c r="V599" s="8">
        <f>YEAR(Table1[[#This Row],[Date]])</f>
        <v>2012</v>
      </c>
      <c r="W599" s="8">
        <f>DAY(Table1[[#This Row],[Date]])</f>
        <v>1</v>
      </c>
      <c r="X599" s="8">
        <f>MONTH(Table1[[#This Row],[Date]])</f>
        <v>12</v>
      </c>
      <c r="Y599" s="9">
        <f>(Table1[[#This Row],[Profit]]/Table1[[#This Row],[Sales]])</f>
        <v>0.21951219512195122</v>
      </c>
    </row>
    <row r="600" spans="1:25" ht="14.25" customHeight="1" x14ac:dyDescent="0.3">
      <c r="A600" s="1">
        <v>580</v>
      </c>
      <c r="B600" s="1">
        <v>105</v>
      </c>
      <c r="C600" s="2">
        <v>41244</v>
      </c>
      <c r="D600" s="1" t="s">
        <v>32</v>
      </c>
      <c r="E600" s="1" t="s">
        <v>23</v>
      </c>
      <c r="F600" s="1">
        <v>95</v>
      </c>
      <c r="G600" s="1" t="s">
        <v>18</v>
      </c>
      <c r="H600" s="1" t="s">
        <v>19</v>
      </c>
      <c r="I600" s="1" t="s">
        <v>20</v>
      </c>
      <c r="J600" s="19">
        <v>20</v>
      </c>
      <c r="K600" s="1">
        <v>250</v>
      </c>
      <c r="L600" s="1" t="s">
        <v>40</v>
      </c>
      <c r="M600" s="15" t="s">
        <v>88</v>
      </c>
      <c r="N600" s="1">
        <v>90</v>
      </c>
      <c r="O600" s="1">
        <v>30</v>
      </c>
      <c r="P600" s="1">
        <v>230</v>
      </c>
      <c r="Q600" s="1">
        <v>125</v>
      </c>
      <c r="R600" s="1">
        <f>SUM(Table1[[#This Row],[Cogs]],Table1[[#This Row],[Marketing]],Table1[[#This Row],[Other Expenses]])</f>
        <v>325</v>
      </c>
      <c r="S600" s="3">
        <f>Table1[[#This Row],[Sales]]-Table1[[#This Row],[Target Sales]]</f>
        <v>20</v>
      </c>
      <c r="T600" s="3">
        <f>Table1[[#This Row],[Profit]]-Table1[[#This Row],[Target Profit]]</f>
        <v>-10</v>
      </c>
      <c r="U600" s="3">
        <f>Table1[[#This Row],[Cogs]]-Table1[[#This Row],[Target COGS]]</f>
        <v>15</v>
      </c>
      <c r="V600" s="8">
        <f>YEAR(Table1[[#This Row],[Date]])</f>
        <v>2012</v>
      </c>
      <c r="W600" s="8">
        <f>DAY(Table1[[#This Row],[Date]])</f>
        <v>1</v>
      </c>
      <c r="X600" s="8">
        <f>MONTH(Table1[[#This Row],[Date]])</f>
        <v>12</v>
      </c>
      <c r="Y600" s="9">
        <f>(Table1[[#This Row],[Profit]]/Table1[[#This Row],[Sales]])</f>
        <v>0.08</v>
      </c>
    </row>
    <row r="601" spans="1:25" ht="14.25" customHeight="1" x14ac:dyDescent="0.3">
      <c r="A601" s="1">
        <v>281</v>
      </c>
      <c r="B601" s="1">
        <v>39</v>
      </c>
      <c r="C601" s="2">
        <v>41548</v>
      </c>
      <c r="D601" s="1" t="s">
        <v>16</v>
      </c>
      <c r="E601" s="1" t="s">
        <v>23</v>
      </c>
      <c r="F601" s="1">
        <v>12</v>
      </c>
      <c r="G601" s="1" t="s">
        <v>33</v>
      </c>
      <c r="H601" s="1" t="s">
        <v>38</v>
      </c>
      <c r="I601" s="1" t="s">
        <v>39</v>
      </c>
      <c r="J601" s="19">
        <v>39</v>
      </c>
      <c r="K601" s="1">
        <v>96</v>
      </c>
      <c r="L601" s="1" t="s">
        <v>24</v>
      </c>
      <c r="M601" s="15" t="s">
        <v>88</v>
      </c>
      <c r="N601" s="1">
        <v>40</v>
      </c>
      <c r="O601" s="1">
        <v>80</v>
      </c>
      <c r="P601" s="1">
        <v>130</v>
      </c>
      <c r="Q601" s="1">
        <v>25</v>
      </c>
      <c r="R601" s="1">
        <f>SUM(Table1[[#This Row],[Cogs]],Table1[[#This Row],[Marketing]],Table1[[#This Row],[Other Expenses]])</f>
        <v>76</v>
      </c>
      <c r="S601" s="3">
        <f>Table1[[#This Row],[Sales]]-Table1[[#This Row],[Target Sales]]</f>
        <v>-34</v>
      </c>
      <c r="T601" s="3">
        <f>Table1[[#This Row],[Profit]]-Table1[[#This Row],[Target Profit]]</f>
        <v>-41</v>
      </c>
      <c r="U601" s="3">
        <f>Table1[[#This Row],[Cogs]]-Table1[[#This Row],[Target COGS]]</f>
        <v>-1</v>
      </c>
      <c r="V601" s="8">
        <f>YEAR(Table1[[#This Row],[Date]])</f>
        <v>2013</v>
      </c>
      <c r="W601" s="8">
        <f>DAY(Table1[[#This Row],[Date]])</f>
        <v>1</v>
      </c>
      <c r="X601" s="8">
        <f>MONTH(Table1[[#This Row],[Date]])</f>
        <v>10</v>
      </c>
      <c r="Y601" s="9">
        <f>(Table1[[#This Row],[Profit]]/Table1[[#This Row],[Sales]])</f>
        <v>0.40625</v>
      </c>
    </row>
    <row r="602" spans="1:25" ht="14.25" customHeight="1" x14ac:dyDescent="0.3">
      <c r="A602" s="1">
        <v>432</v>
      </c>
      <c r="B602" s="1">
        <v>239</v>
      </c>
      <c r="C602" s="2">
        <v>41548</v>
      </c>
      <c r="D602" s="1" t="s">
        <v>16</v>
      </c>
      <c r="E602" s="1" t="s">
        <v>23</v>
      </c>
      <c r="F602" s="1">
        <v>74</v>
      </c>
      <c r="G602" s="1" t="s">
        <v>33</v>
      </c>
      <c r="H602" s="1" t="s">
        <v>38</v>
      </c>
      <c r="I602" s="1" t="s">
        <v>45</v>
      </c>
      <c r="J602" s="19">
        <v>275</v>
      </c>
      <c r="K602" s="1">
        <v>554</v>
      </c>
      <c r="L602" s="1" t="s">
        <v>24</v>
      </c>
      <c r="M602" s="15" t="s">
        <v>88</v>
      </c>
      <c r="N602" s="1">
        <v>350</v>
      </c>
      <c r="O602" s="1">
        <v>340</v>
      </c>
      <c r="P602" s="1">
        <v>770</v>
      </c>
      <c r="Q602" s="1">
        <v>96</v>
      </c>
      <c r="R602" s="1">
        <f>SUM(Table1[[#This Row],[Cogs]],Table1[[#This Row],[Marketing]],Table1[[#This Row],[Other Expenses]])</f>
        <v>409</v>
      </c>
      <c r="S602" s="3">
        <f>Table1[[#This Row],[Sales]]-Table1[[#This Row],[Target Sales]]</f>
        <v>-216</v>
      </c>
      <c r="T602" s="3">
        <f>Table1[[#This Row],[Profit]]-Table1[[#This Row],[Target Profit]]</f>
        <v>-65</v>
      </c>
      <c r="U602" s="3">
        <f>Table1[[#This Row],[Cogs]]-Table1[[#This Row],[Target COGS]]</f>
        <v>-111</v>
      </c>
      <c r="V602" s="8">
        <f>YEAR(Table1[[#This Row],[Date]])</f>
        <v>2013</v>
      </c>
      <c r="W602" s="8">
        <f>DAY(Table1[[#This Row],[Date]])</f>
        <v>1</v>
      </c>
      <c r="X602" s="8">
        <f>MONTH(Table1[[#This Row],[Date]])</f>
        <v>10</v>
      </c>
      <c r="Y602" s="9">
        <f>(Table1[[#This Row],[Profit]]/Table1[[#This Row],[Sales]])</f>
        <v>0.49638989169675091</v>
      </c>
    </row>
    <row r="603" spans="1:25" ht="14.25" customHeight="1" x14ac:dyDescent="0.3">
      <c r="A603" s="1">
        <v>817</v>
      </c>
      <c r="B603" s="1">
        <v>123</v>
      </c>
      <c r="C603" s="2">
        <v>41548</v>
      </c>
      <c r="D603" s="1" t="s">
        <v>16</v>
      </c>
      <c r="E603" s="1" t="s">
        <v>23</v>
      </c>
      <c r="F603" s="1">
        <v>34</v>
      </c>
      <c r="G603" s="1" t="s">
        <v>33</v>
      </c>
      <c r="H603" s="1" t="s">
        <v>34</v>
      </c>
      <c r="I603" s="1" t="s">
        <v>46</v>
      </c>
      <c r="J603" s="19">
        <v>197</v>
      </c>
      <c r="K603" s="1">
        <v>322</v>
      </c>
      <c r="L603" s="1" t="s">
        <v>24</v>
      </c>
      <c r="M603" s="15" t="s">
        <v>88</v>
      </c>
      <c r="N603" s="1">
        <v>70</v>
      </c>
      <c r="O603" s="1">
        <v>100</v>
      </c>
      <c r="P603" s="1">
        <v>190</v>
      </c>
      <c r="Q603" s="1">
        <v>46</v>
      </c>
      <c r="R603" s="1">
        <f>SUM(Table1[[#This Row],[Cogs]],Table1[[#This Row],[Marketing]],Table1[[#This Row],[Other Expenses]])</f>
        <v>203</v>
      </c>
      <c r="S603" s="3">
        <f>Table1[[#This Row],[Sales]]-Table1[[#This Row],[Target Sales]]</f>
        <v>132</v>
      </c>
      <c r="T603" s="3">
        <f>Table1[[#This Row],[Profit]]-Table1[[#This Row],[Target Profit]]</f>
        <v>97</v>
      </c>
      <c r="U603" s="3">
        <f>Table1[[#This Row],[Cogs]]-Table1[[#This Row],[Target COGS]]</f>
        <v>53</v>
      </c>
      <c r="V603" s="8">
        <f>YEAR(Table1[[#This Row],[Date]])</f>
        <v>2013</v>
      </c>
      <c r="W603" s="8">
        <f>DAY(Table1[[#This Row],[Date]])</f>
        <v>1</v>
      </c>
      <c r="X603" s="8">
        <f>MONTH(Table1[[#This Row],[Date]])</f>
        <v>10</v>
      </c>
      <c r="Y603" s="9">
        <f>(Table1[[#This Row],[Profit]]/Table1[[#This Row],[Sales]])</f>
        <v>0.61180124223602483</v>
      </c>
    </row>
    <row r="604" spans="1:25" ht="14.25" customHeight="1" x14ac:dyDescent="0.3">
      <c r="A604" s="1">
        <v>985</v>
      </c>
      <c r="B604" s="1">
        <v>48</v>
      </c>
      <c r="C604" s="2">
        <v>41548</v>
      </c>
      <c r="D604" s="1" t="s">
        <v>32</v>
      </c>
      <c r="E604" s="1" t="s">
        <v>23</v>
      </c>
      <c r="F604" s="1">
        <v>13</v>
      </c>
      <c r="G604" s="1" t="s">
        <v>33</v>
      </c>
      <c r="H604" s="1" t="s">
        <v>38</v>
      </c>
      <c r="I604" s="1" t="s">
        <v>39</v>
      </c>
      <c r="J604" s="19">
        <v>67</v>
      </c>
      <c r="K604" s="1">
        <v>126</v>
      </c>
      <c r="L604" s="1" t="s">
        <v>48</v>
      </c>
      <c r="M604" s="15" t="s">
        <v>88</v>
      </c>
      <c r="N604" s="1">
        <v>70</v>
      </c>
      <c r="O604" s="1">
        <v>80</v>
      </c>
      <c r="P604" s="1">
        <v>160</v>
      </c>
      <c r="Q604" s="1">
        <v>25</v>
      </c>
      <c r="R604" s="1">
        <f>SUM(Table1[[#This Row],[Cogs]],Table1[[#This Row],[Marketing]],Table1[[#This Row],[Other Expenses]])</f>
        <v>86</v>
      </c>
      <c r="S604" s="3">
        <f>Table1[[#This Row],[Sales]]-Table1[[#This Row],[Target Sales]]</f>
        <v>-34</v>
      </c>
      <c r="T604" s="3">
        <f>Table1[[#This Row],[Profit]]-Table1[[#This Row],[Target Profit]]</f>
        <v>-13</v>
      </c>
      <c r="U604" s="3">
        <f>Table1[[#This Row],[Cogs]]-Table1[[#This Row],[Target COGS]]</f>
        <v>-22</v>
      </c>
      <c r="V604" s="8">
        <f>YEAR(Table1[[#This Row],[Date]])</f>
        <v>2013</v>
      </c>
      <c r="W604" s="8">
        <f>DAY(Table1[[#This Row],[Date]])</f>
        <v>1</v>
      </c>
      <c r="X604" s="8">
        <f>MONTH(Table1[[#This Row],[Date]])</f>
        <v>10</v>
      </c>
      <c r="Y604" s="9">
        <f>(Table1[[#This Row],[Profit]]/Table1[[#This Row],[Sales]])</f>
        <v>0.53174603174603174</v>
      </c>
    </row>
    <row r="605" spans="1:25" ht="14.25" customHeight="1" x14ac:dyDescent="0.3">
      <c r="A605" s="1">
        <v>337</v>
      </c>
      <c r="B605" s="1">
        <v>48</v>
      </c>
      <c r="C605" s="2">
        <v>41548</v>
      </c>
      <c r="D605" s="1" t="s">
        <v>32</v>
      </c>
      <c r="E605" s="1" t="s">
        <v>23</v>
      </c>
      <c r="F605" s="1">
        <v>13</v>
      </c>
      <c r="G605" s="1" t="s">
        <v>33</v>
      </c>
      <c r="H605" s="1" t="s">
        <v>38</v>
      </c>
      <c r="I605" s="1" t="s">
        <v>45</v>
      </c>
      <c r="J605" s="19">
        <v>70</v>
      </c>
      <c r="K605" s="1">
        <v>127</v>
      </c>
      <c r="L605" s="1" t="s">
        <v>48</v>
      </c>
      <c r="M605" s="15" t="s">
        <v>88</v>
      </c>
      <c r="N605" s="1">
        <v>70</v>
      </c>
      <c r="O605" s="1">
        <v>80</v>
      </c>
      <c r="P605" s="1">
        <v>160</v>
      </c>
      <c r="Q605" s="1">
        <v>24</v>
      </c>
      <c r="R605" s="1">
        <f>SUM(Table1[[#This Row],[Cogs]],Table1[[#This Row],[Marketing]],Table1[[#This Row],[Other Expenses]])</f>
        <v>85</v>
      </c>
      <c r="S605" s="3">
        <f>Table1[[#This Row],[Sales]]-Table1[[#This Row],[Target Sales]]</f>
        <v>-33</v>
      </c>
      <c r="T605" s="3">
        <f>Table1[[#This Row],[Profit]]-Table1[[#This Row],[Target Profit]]</f>
        <v>-10</v>
      </c>
      <c r="U605" s="3">
        <f>Table1[[#This Row],[Cogs]]-Table1[[#This Row],[Target COGS]]</f>
        <v>-22</v>
      </c>
      <c r="V605" s="8">
        <f>YEAR(Table1[[#This Row],[Date]])</f>
        <v>2013</v>
      </c>
      <c r="W605" s="8">
        <f>DAY(Table1[[#This Row],[Date]])</f>
        <v>1</v>
      </c>
      <c r="X605" s="8">
        <f>MONTH(Table1[[#This Row],[Date]])</f>
        <v>10</v>
      </c>
      <c r="Y605" s="9">
        <f>(Table1[[#This Row],[Profit]]/Table1[[#This Row],[Sales]])</f>
        <v>0.55118110236220474</v>
      </c>
    </row>
    <row r="606" spans="1:25" ht="14.25" customHeight="1" x14ac:dyDescent="0.3">
      <c r="A606" s="1">
        <v>505</v>
      </c>
      <c r="B606" s="1">
        <v>45</v>
      </c>
      <c r="C606" s="2">
        <v>41548</v>
      </c>
      <c r="D606" s="1" t="s">
        <v>32</v>
      </c>
      <c r="E606" s="1" t="s">
        <v>23</v>
      </c>
      <c r="F606" s="1">
        <v>14</v>
      </c>
      <c r="G606" s="1" t="s">
        <v>33</v>
      </c>
      <c r="H606" s="1" t="s">
        <v>38</v>
      </c>
      <c r="I606" s="1" t="s">
        <v>45</v>
      </c>
      <c r="J606" s="19">
        <v>34</v>
      </c>
      <c r="K606" s="1">
        <v>121</v>
      </c>
      <c r="L606" s="1" t="s">
        <v>57</v>
      </c>
      <c r="M606" s="15" t="s">
        <v>88</v>
      </c>
      <c r="N606" s="1">
        <v>50</v>
      </c>
      <c r="O606" s="1">
        <v>80</v>
      </c>
      <c r="P606" s="1">
        <v>160</v>
      </c>
      <c r="Q606" s="1">
        <v>46</v>
      </c>
      <c r="R606" s="1">
        <f>SUM(Table1[[#This Row],[Cogs]],Table1[[#This Row],[Marketing]],Table1[[#This Row],[Other Expenses]])</f>
        <v>105</v>
      </c>
      <c r="S606" s="3">
        <f>Table1[[#This Row],[Sales]]-Table1[[#This Row],[Target Sales]]</f>
        <v>-39</v>
      </c>
      <c r="T606" s="3">
        <f>Table1[[#This Row],[Profit]]-Table1[[#This Row],[Target Profit]]</f>
        <v>-46</v>
      </c>
      <c r="U606" s="3">
        <f>Table1[[#This Row],[Cogs]]-Table1[[#This Row],[Target COGS]]</f>
        <v>-5</v>
      </c>
      <c r="V606" s="8">
        <f>YEAR(Table1[[#This Row],[Date]])</f>
        <v>2013</v>
      </c>
      <c r="W606" s="8">
        <f>DAY(Table1[[#This Row],[Date]])</f>
        <v>1</v>
      </c>
      <c r="X606" s="8">
        <f>MONTH(Table1[[#This Row],[Date]])</f>
        <v>10</v>
      </c>
      <c r="Y606" s="9">
        <f>(Table1[[#This Row],[Profit]]/Table1[[#This Row],[Sales]])</f>
        <v>0.28099173553719009</v>
      </c>
    </row>
    <row r="607" spans="1:25" ht="14.25" customHeight="1" x14ac:dyDescent="0.3">
      <c r="A607" s="1">
        <v>918</v>
      </c>
      <c r="B607" s="1">
        <v>90</v>
      </c>
      <c r="C607" s="2">
        <v>41548</v>
      </c>
      <c r="D607" s="1" t="s">
        <v>32</v>
      </c>
      <c r="E607" s="1" t="s">
        <v>23</v>
      </c>
      <c r="F607" s="1">
        <v>29</v>
      </c>
      <c r="G607" s="1" t="s">
        <v>33</v>
      </c>
      <c r="H607" s="1" t="s">
        <v>38</v>
      </c>
      <c r="I607" s="1" t="s">
        <v>45</v>
      </c>
      <c r="J607" s="19">
        <v>110</v>
      </c>
      <c r="K607" s="1">
        <v>218</v>
      </c>
      <c r="L607" s="1" t="s">
        <v>40</v>
      </c>
      <c r="M607" s="15" t="s">
        <v>88</v>
      </c>
      <c r="N607" s="1">
        <v>130</v>
      </c>
      <c r="O607" s="1">
        <v>140</v>
      </c>
      <c r="P607" s="1">
        <v>290</v>
      </c>
      <c r="Q607" s="1">
        <v>41</v>
      </c>
      <c r="R607" s="1">
        <f>SUM(Table1[[#This Row],[Cogs]],Table1[[#This Row],[Marketing]],Table1[[#This Row],[Other Expenses]])</f>
        <v>160</v>
      </c>
      <c r="S607" s="3">
        <f>Table1[[#This Row],[Sales]]-Table1[[#This Row],[Target Sales]]</f>
        <v>-72</v>
      </c>
      <c r="T607" s="3">
        <f>Table1[[#This Row],[Profit]]-Table1[[#This Row],[Target Profit]]</f>
        <v>-30</v>
      </c>
      <c r="U607" s="3">
        <f>Table1[[#This Row],[Cogs]]-Table1[[#This Row],[Target COGS]]</f>
        <v>-40</v>
      </c>
      <c r="V607" s="8">
        <f>YEAR(Table1[[#This Row],[Date]])</f>
        <v>2013</v>
      </c>
      <c r="W607" s="8">
        <f>DAY(Table1[[#This Row],[Date]])</f>
        <v>1</v>
      </c>
      <c r="X607" s="8">
        <f>MONTH(Table1[[#This Row],[Date]])</f>
        <v>10</v>
      </c>
      <c r="Y607" s="9">
        <f>(Table1[[#This Row],[Profit]]/Table1[[#This Row],[Sales]])</f>
        <v>0.50458715596330272</v>
      </c>
    </row>
    <row r="608" spans="1:25" ht="14.25" customHeight="1" x14ac:dyDescent="0.3">
      <c r="A608" s="1">
        <v>505</v>
      </c>
      <c r="B608" s="1">
        <v>25</v>
      </c>
      <c r="C608" s="2">
        <v>41548</v>
      </c>
      <c r="D608" s="1" t="s">
        <v>32</v>
      </c>
      <c r="E608" s="1" t="s">
        <v>23</v>
      </c>
      <c r="F608" s="1">
        <v>9</v>
      </c>
      <c r="G608" s="1" t="s">
        <v>33</v>
      </c>
      <c r="H608" s="1" t="s">
        <v>34</v>
      </c>
      <c r="I608" s="1" t="s">
        <v>47</v>
      </c>
      <c r="J608" s="19">
        <v>-18</v>
      </c>
      <c r="K608" s="1">
        <v>60</v>
      </c>
      <c r="L608" s="1" t="s">
        <v>57</v>
      </c>
      <c r="M608" s="15" t="s">
        <v>88</v>
      </c>
      <c r="N608" s="1">
        <v>10</v>
      </c>
      <c r="O608" s="1">
        <v>10</v>
      </c>
      <c r="P608" s="1">
        <v>30</v>
      </c>
      <c r="Q608" s="1">
        <v>43</v>
      </c>
      <c r="R608" s="1">
        <f>SUM(Table1[[#This Row],[Cogs]],Table1[[#This Row],[Marketing]],Table1[[#This Row],[Other Expenses]])</f>
        <v>77</v>
      </c>
      <c r="S608" s="3">
        <f>Table1[[#This Row],[Sales]]-Table1[[#This Row],[Target Sales]]</f>
        <v>30</v>
      </c>
      <c r="T608" s="3">
        <f>Table1[[#This Row],[Profit]]-Table1[[#This Row],[Target Profit]]</f>
        <v>-28</v>
      </c>
      <c r="U608" s="3">
        <f>Table1[[#This Row],[Cogs]]-Table1[[#This Row],[Target COGS]]</f>
        <v>15</v>
      </c>
      <c r="V608" s="8">
        <f>YEAR(Table1[[#This Row],[Date]])</f>
        <v>2013</v>
      </c>
      <c r="W608" s="8">
        <f>DAY(Table1[[#This Row],[Date]])</f>
        <v>1</v>
      </c>
      <c r="X608" s="8">
        <f>MONTH(Table1[[#This Row],[Date]])</f>
        <v>10</v>
      </c>
      <c r="Y608" s="9">
        <f>(Table1[[#This Row],[Profit]]/Table1[[#This Row],[Sales]])</f>
        <v>-0.3</v>
      </c>
    </row>
    <row r="609" spans="1:25" ht="14.25" customHeight="1" x14ac:dyDescent="0.3">
      <c r="A609" s="1">
        <v>318</v>
      </c>
      <c r="B609" s="1">
        <v>103</v>
      </c>
      <c r="C609" s="2">
        <v>41548</v>
      </c>
      <c r="D609" s="1" t="s">
        <v>32</v>
      </c>
      <c r="E609" s="1" t="s">
        <v>23</v>
      </c>
      <c r="F609" s="1">
        <v>33</v>
      </c>
      <c r="G609" s="1" t="s">
        <v>18</v>
      </c>
      <c r="H609" s="1" t="s">
        <v>19</v>
      </c>
      <c r="I609" s="1" t="s">
        <v>50</v>
      </c>
      <c r="J609" s="19">
        <v>129</v>
      </c>
      <c r="K609" s="1">
        <v>251</v>
      </c>
      <c r="L609" s="1" t="s">
        <v>48</v>
      </c>
      <c r="M609" s="15" t="s">
        <v>88</v>
      </c>
      <c r="N609" s="1">
        <v>80</v>
      </c>
      <c r="O609" s="1">
        <v>110</v>
      </c>
      <c r="P609" s="1">
        <v>210</v>
      </c>
      <c r="Q609" s="1">
        <v>46</v>
      </c>
      <c r="R609" s="1">
        <f>SUM(Table1[[#This Row],[Cogs]],Table1[[#This Row],[Marketing]],Table1[[#This Row],[Other Expenses]])</f>
        <v>182</v>
      </c>
      <c r="S609" s="3">
        <f>Table1[[#This Row],[Sales]]-Table1[[#This Row],[Target Sales]]</f>
        <v>41</v>
      </c>
      <c r="T609" s="3">
        <f>Table1[[#This Row],[Profit]]-Table1[[#This Row],[Target Profit]]</f>
        <v>19</v>
      </c>
      <c r="U609" s="3">
        <f>Table1[[#This Row],[Cogs]]-Table1[[#This Row],[Target COGS]]</f>
        <v>23</v>
      </c>
      <c r="V609" s="8">
        <f>YEAR(Table1[[#This Row],[Date]])</f>
        <v>2013</v>
      </c>
      <c r="W609" s="8">
        <f>DAY(Table1[[#This Row],[Date]])</f>
        <v>1</v>
      </c>
      <c r="X609" s="8">
        <f>MONTH(Table1[[#This Row],[Date]])</f>
        <v>10</v>
      </c>
      <c r="Y609" s="9">
        <f>(Table1[[#This Row],[Profit]]/Table1[[#This Row],[Sales]])</f>
        <v>0.51394422310756971</v>
      </c>
    </row>
    <row r="610" spans="1:25" ht="14.25" customHeight="1" x14ac:dyDescent="0.3">
      <c r="A610" s="1">
        <v>225</v>
      </c>
      <c r="B610" s="1">
        <v>79</v>
      </c>
      <c r="C610" s="2">
        <v>41548</v>
      </c>
      <c r="D610" s="1" t="s">
        <v>32</v>
      </c>
      <c r="E610" s="1" t="s">
        <v>23</v>
      </c>
      <c r="F610" s="1">
        <v>30</v>
      </c>
      <c r="G610" s="1" t="s">
        <v>18</v>
      </c>
      <c r="H610" s="1" t="s">
        <v>19</v>
      </c>
      <c r="I610" s="1" t="s">
        <v>20</v>
      </c>
      <c r="J610" s="19">
        <v>50</v>
      </c>
      <c r="K610" s="1">
        <v>189</v>
      </c>
      <c r="L610" s="1" t="s">
        <v>48</v>
      </c>
      <c r="M610" s="15" t="s">
        <v>88</v>
      </c>
      <c r="N610" s="1">
        <v>60</v>
      </c>
      <c r="O610" s="1">
        <v>60</v>
      </c>
      <c r="P610" s="1">
        <v>150</v>
      </c>
      <c r="Q610" s="1">
        <v>64</v>
      </c>
      <c r="R610" s="1">
        <f>SUM(Table1[[#This Row],[Cogs]],Table1[[#This Row],[Marketing]],Table1[[#This Row],[Other Expenses]])</f>
        <v>173</v>
      </c>
      <c r="S610" s="3">
        <f>Table1[[#This Row],[Sales]]-Table1[[#This Row],[Target Sales]]</f>
        <v>39</v>
      </c>
      <c r="T610" s="3">
        <f>Table1[[#This Row],[Profit]]-Table1[[#This Row],[Target Profit]]</f>
        <v>-10</v>
      </c>
      <c r="U610" s="3">
        <f>Table1[[#This Row],[Cogs]]-Table1[[#This Row],[Target COGS]]</f>
        <v>19</v>
      </c>
      <c r="V610" s="8">
        <f>YEAR(Table1[[#This Row],[Date]])</f>
        <v>2013</v>
      </c>
      <c r="W610" s="8">
        <f>DAY(Table1[[#This Row],[Date]])</f>
        <v>1</v>
      </c>
      <c r="X610" s="8">
        <f>MONTH(Table1[[#This Row],[Date]])</f>
        <v>10</v>
      </c>
      <c r="Y610" s="9">
        <f>(Table1[[#This Row],[Profit]]/Table1[[#This Row],[Sales]])</f>
        <v>0.26455026455026454</v>
      </c>
    </row>
    <row r="611" spans="1:25" ht="14.25" customHeight="1" x14ac:dyDescent="0.3">
      <c r="A611" s="1">
        <v>918</v>
      </c>
      <c r="B611" s="1">
        <v>96</v>
      </c>
      <c r="C611" s="2">
        <v>41548</v>
      </c>
      <c r="D611" s="1" t="s">
        <v>32</v>
      </c>
      <c r="E611" s="1" t="s">
        <v>23</v>
      </c>
      <c r="F611" s="1">
        <v>87</v>
      </c>
      <c r="G611" s="1" t="s">
        <v>18</v>
      </c>
      <c r="H611" s="1" t="s">
        <v>19</v>
      </c>
      <c r="I611" s="1" t="s">
        <v>20</v>
      </c>
      <c r="J611" s="19">
        <v>25</v>
      </c>
      <c r="K611" s="1">
        <v>245</v>
      </c>
      <c r="L611" s="1" t="s">
        <v>40</v>
      </c>
      <c r="M611" s="15" t="s">
        <v>88</v>
      </c>
      <c r="N611" s="1">
        <v>80</v>
      </c>
      <c r="O611" s="1">
        <v>40</v>
      </c>
      <c r="P611" s="1">
        <v>200</v>
      </c>
      <c r="Q611" s="1">
        <v>117</v>
      </c>
      <c r="R611" s="1">
        <f>SUM(Table1[[#This Row],[Cogs]],Table1[[#This Row],[Marketing]],Table1[[#This Row],[Other Expenses]])</f>
        <v>300</v>
      </c>
      <c r="S611" s="3">
        <f>Table1[[#This Row],[Sales]]-Table1[[#This Row],[Target Sales]]</f>
        <v>45</v>
      </c>
      <c r="T611" s="3">
        <f>Table1[[#This Row],[Profit]]-Table1[[#This Row],[Target Profit]]</f>
        <v>-15</v>
      </c>
      <c r="U611" s="3">
        <f>Table1[[#This Row],[Cogs]]-Table1[[#This Row],[Target COGS]]</f>
        <v>16</v>
      </c>
      <c r="V611" s="8">
        <f>YEAR(Table1[[#This Row],[Date]])</f>
        <v>2013</v>
      </c>
      <c r="W611" s="8">
        <f>DAY(Table1[[#This Row],[Date]])</f>
        <v>1</v>
      </c>
      <c r="X611" s="8">
        <f>MONTH(Table1[[#This Row],[Date]])</f>
        <v>10</v>
      </c>
      <c r="Y611" s="9">
        <f>(Table1[[#This Row],[Profit]]/Table1[[#This Row],[Sales]])</f>
        <v>0.10204081632653061</v>
      </c>
    </row>
    <row r="612" spans="1:25" ht="14.25" customHeight="1" x14ac:dyDescent="0.3">
      <c r="A612" s="1">
        <v>432</v>
      </c>
      <c r="B612" s="1">
        <v>225</v>
      </c>
      <c r="C612" s="2">
        <v>41579</v>
      </c>
      <c r="D612" s="1" t="s">
        <v>16</v>
      </c>
      <c r="E612" s="1" t="s">
        <v>23</v>
      </c>
      <c r="F612" s="1">
        <v>69</v>
      </c>
      <c r="G612" s="1" t="s">
        <v>33</v>
      </c>
      <c r="H612" s="1" t="s">
        <v>38</v>
      </c>
      <c r="I612" s="1" t="s">
        <v>45</v>
      </c>
      <c r="J612" s="19">
        <v>258</v>
      </c>
      <c r="K612" s="1">
        <v>522</v>
      </c>
      <c r="L612" s="1" t="s">
        <v>24</v>
      </c>
      <c r="M612" s="15" t="s">
        <v>88</v>
      </c>
      <c r="N612" s="1">
        <v>260</v>
      </c>
      <c r="O612" s="1">
        <v>230</v>
      </c>
      <c r="P612" s="1">
        <v>580</v>
      </c>
      <c r="Q612" s="1">
        <v>91</v>
      </c>
      <c r="R612" s="1">
        <f>SUM(Table1[[#This Row],[Cogs]],Table1[[#This Row],[Marketing]],Table1[[#This Row],[Other Expenses]])</f>
        <v>385</v>
      </c>
      <c r="S612" s="3">
        <f>Table1[[#This Row],[Sales]]-Table1[[#This Row],[Target Sales]]</f>
        <v>-58</v>
      </c>
      <c r="T612" s="3">
        <f>Table1[[#This Row],[Profit]]-Table1[[#This Row],[Target Profit]]</f>
        <v>28</v>
      </c>
      <c r="U612" s="3">
        <f>Table1[[#This Row],[Cogs]]-Table1[[#This Row],[Target COGS]]</f>
        <v>-35</v>
      </c>
      <c r="V612" s="8">
        <f>YEAR(Table1[[#This Row],[Date]])</f>
        <v>2013</v>
      </c>
      <c r="W612" s="8">
        <f>DAY(Table1[[#This Row],[Date]])</f>
        <v>1</v>
      </c>
      <c r="X612" s="8">
        <f>MONTH(Table1[[#This Row],[Date]])</f>
        <v>11</v>
      </c>
      <c r="Y612" s="9">
        <f>(Table1[[#This Row],[Profit]]/Table1[[#This Row],[Sales]])</f>
        <v>0.4942528735632184</v>
      </c>
    </row>
    <row r="613" spans="1:25" ht="14.25" customHeight="1" x14ac:dyDescent="0.3">
      <c r="A613" s="1">
        <v>806</v>
      </c>
      <c r="B613" s="1">
        <v>75</v>
      </c>
      <c r="C613" s="2">
        <v>41579</v>
      </c>
      <c r="D613" s="1" t="s">
        <v>16</v>
      </c>
      <c r="E613" s="1" t="s">
        <v>23</v>
      </c>
      <c r="F613" s="1">
        <v>24</v>
      </c>
      <c r="G613" s="1" t="s">
        <v>33</v>
      </c>
      <c r="H613" s="1" t="s">
        <v>34</v>
      </c>
      <c r="I613" s="1" t="s">
        <v>47</v>
      </c>
      <c r="J613" s="19">
        <v>88</v>
      </c>
      <c r="K613" s="1">
        <v>201</v>
      </c>
      <c r="L613" s="1" t="s">
        <v>24</v>
      </c>
      <c r="M613" s="15" t="s">
        <v>88</v>
      </c>
      <c r="N613" s="1">
        <v>50</v>
      </c>
      <c r="O613" s="1">
        <v>40</v>
      </c>
      <c r="P613" s="1">
        <v>140</v>
      </c>
      <c r="Q613" s="1">
        <v>55</v>
      </c>
      <c r="R613" s="1">
        <f>SUM(Table1[[#This Row],[Cogs]],Table1[[#This Row],[Marketing]],Table1[[#This Row],[Other Expenses]])</f>
        <v>154</v>
      </c>
      <c r="S613" s="3">
        <f>Table1[[#This Row],[Sales]]-Table1[[#This Row],[Target Sales]]</f>
        <v>61</v>
      </c>
      <c r="T613" s="3">
        <f>Table1[[#This Row],[Profit]]-Table1[[#This Row],[Target Profit]]</f>
        <v>48</v>
      </c>
      <c r="U613" s="3">
        <f>Table1[[#This Row],[Cogs]]-Table1[[#This Row],[Target COGS]]</f>
        <v>25</v>
      </c>
      <c r="V613" s="8">
        <f>YEAR(Table1[[#This Row],[Date]])</f>
        <v>2013</v>
      </c>
      <c r="W613" s="8">
        <f>DAY(Table1[[#This Row],[Date]])</f>
        <v>1</v>
      </c>
      <c r="X613" s="8">
        <f>MONTH(Table1[[#This Row],[Date]])</f>
        <v>11</v>
      </c>
      <c r="Y613" s="9">
        <f>(Table1[[#This Row],[Profit]]/Table1[[#This Row],[Sales]])</f>
        <v>0.43781094527363185</v>
      </c>
    </row>
    <row r="614" spans="1:25" ht="14.25" customHeight="1" x14ac:dyDescent="0.3">
      <c r="A614" s="1">
        <v>915</v>
      </c>
      <c r="B614" s="1">
        <v>118</v>
      </c>
      <c r="C614" s="2">
        <v>41579</v>
      </c>
      <c r="D614" s="1" t="s">
        <v>16</v>
      </c>
      <c r="E614" s="1" t="s">
        <v>23</v>
      </c>
      <c r="F614" s="1">
        <v>33</v>
      </c>
      <c r="G614" s="1" t="s">
        <v>33</v>
      </c>
      <c r="H614" s="1" t="s">
        <v>34</v>
      </c>
      <c r="I614" s="1" t="s">
        <v>46</v>
      </c>
      <c r="J614" s="19">
        <v>188</v>
      </c>
      <c r="K614" s="1">
        <v>309</v>
      </c>
      <c r="L614" s="1" t="s">
        <v>24</v>
      </c>
      <c r="M614" s="15" t="s">
        <v>88</v>
      </c>
      <c r="N614" s="1">
        <v>90</v>
      </c>
      <c r="O614" s="1">
        <v>100</v>
      </c>
      <c r="P614" s="1">
        <v>220</v>
      </c>
      <c r="Q614" s="1">
        <v>45</v>
      </c>
      <c r="R614" s="1">
        <f>SUM(Table1[[#This Row],[Cogs]],Table1[[#This Row],[Marketing]],Table1[[#This Row],[Other Expenses]])</f>
        <v>196</v>
      </c>
      <c r="S614" s="3">
        <f>Table1[[#This Row],[Sales]]-Table1[[#This Row],[Target Sales]]</f>
        <v>89</v>
      </c>
      <c r="T614" s="3">
        <f>Table1[[#This Row],[Profit]]-Table1[[#This Row],[Target Profit]]</f>
        <v>88</v>
      </c>
      <c r="U614" s="3">
        <f>Table1[[#This Row],[Cogs]]-Table1[[#This Row],[Target COGS]]</f>
        <v>28</v>
      </c>
      <c r="V614" s="8">
        <f>YEAR(Table1[[#This Row],[Date]])</f>
        <v>2013</v>
      </c>
      <c r="W614" s="8">
        <f>DAY(Table1[[#This Row],[Date]])</f>
        <v>1</v>
      </c>
      <c r="X614" s="8">
        <f>MONTH(Table1[[#This Row],[Date]])</f>
        <v>11</v>
      </c>
      <c r="Y614" s="9">
        <f>(Table1[[#This Row],[Profit]]/Table1[[#This Row],[Sales]])</f>
        <v>0.60841423948220064</v>
      </c>
    </row>
    <row r="615" spans="1:25" ht="14.25" customHeight="1" x14ac:dyDescent="0.3">
      <c r="A615" s="1">
        <v>580</v>
      </c>
      <c r="B615" s="1">
        <v>78</v>
      </c>
      <c r="C615" s="2">
        <v>41579</v>
      </c>
      <c r="D615" s="1" t="s">
        <v>32</v>
      </c>
      <c r="E615" s="1" t="s">
        <v>23</v>
      </c>
      <c r="F615" s="1">
        <v>25</v>
      </c>
      <c r="G615" s="1" t="s">
        <v>33</v>
      </c>
      <c r="H615" s="1" t="s">
        <v>34</v>
      </c>
      <c r="I615" s="1" t="s">
        <v>35</v>
      </c>
      <c r="J615" s="19">
        <v>92</v>
      </c>
      <c r="K615" s="1">
        <v>210</v>
      </c>
      <c r="L615" s="1" t="s">
        <v>40</v>
      </c>
      <c r="M615" s="15" t="s">
        <v>88</v>
      </c>
      <c r="N615" s="1">
        <v>60</v>
      </c>
      <c r="O615" s="1">
        <v>40</v>
      </c>
      <c r="P615" s="1">
        <v>150</v>
      </c>
      <c r="Q615" s="1">
        <v>57</v>
      </c>
      <c r="R615" s="1">
        <f>SUM(Table1[[#This Row],[Cogs]],Table1[[#This Row],[Marketing]],Table1[[#This Row],[Other Expenses]])</f>
        <v>160</v>
      </c>
      <c r="S615" s="3">
        <f>Table1[[#This Row],[Sales]]-Table1[[#This Row],[Target Sales]]</f>
        <v>60</v>
      </c>
      <c r="T615" s="3">
        <f>Table1[[#This Row],[Profit]]-Table1[[#This Row],[Target Profit]]</f>
        <v>52</v>
      </c>
      <c r="U615" s="3">
        <f>Table1[[#This Row],[Cogs]]-Table1[[#This Row],[Target COGS]]</f>
        <v>18</v>
      </c>
      <c r="V615" s="8">
        <f>YEAR(Table1[[#This Row],[Date]])</f>
        <v>2013</v>
      </c>
      <c r="W615" s="8">
        <f>DAY(Table1[[#This Row],[Date]])</f>
        <v>1</v>
      </c>
      <c r="X615" s="8">
        <f>MONTH(Table1[[#This Row],[Date]])</f>
        <v>11</v>
      </c>
      <c r="Y615" s="9">
        <f>(Table1[[#This Row],[Profit]]/Table1[[#This Row],[Sales]])</f>
        <v>0.43809523809523809</v>
      </c>
    </row>
    <row r="616" spans="1:25" ht="14.25" customHeight="1" x14ac:dyDescent="0.3">
      <c r="A616" s="1">
        <v>918</v>
      </c>
      <c r="B616" s="1">
        <v>88</v>
      </c>
      <c r="C616" s="2">
        <v>41579</v>
      </c>
      <c r="D616" s="1" t="s">
        <v>32</v>
      </c>
      <c r="E616" s="1" t="s">
        <v>23</v>
      </c>
      <c r="F616" s="1">
        <v>29</v>
      </c>
      <c r="G616" s="1" t="s">
        <v>33</v>
      </c>
      <c r="H616" s="1" t="s">
        <v>38</v>
      </c>
      <c r="I616" s="1" t="s">
        <v>45</v>
      </c>
      <c r="J616" s="19">
        <v>105</v>
      </c>
      <c r="K616" s="1">
        <v>213</v>
      </c>
      <c r="L616" s="1" t="s">
        <v>40</v>
      </c>
      <c r="M616" s="15" t="s">
        <v>88</v>
      </c>
      <c r="N616" s="1">
        <v>100</v>
      </c>
      <c r="O616" s="1">
        <v>90</v>
      </c>
      <c r="P616" s="1">
        <v>230</v>
      </c>
      <c r="Q616" s="1">
        <v>41</v>
      </c>
      <c r="R616" s="1">
        <f>SUM(Table1[[#This Row],[Cogs]],Table1[[#This Row],[Marketing]],Table1[[#This Row],[Other Expenses]])</f>
        <v>158</v>
      </c>
      <c r="S616" s="3">
        <f>Table1[[#This Row],[Sales]]-Table1[[#This Row],[Target Sales]]</f>
        <v>-17</v>
      </c>
      <c r="T616" s="3">
        <f>Table1[[#This Row],[Profit]]-Table1[[#This Row],[Target Profit]]</f>
        <v>15</v>
      </c>
      <c r="U616" s="3">
        <f>Table1[[#This Row],[Cogs]]-Table1[[#This Row],[Target COGS]]</f>
        <v>-12</v>
      </c>
      <c r="V616" s="8">
        <f>YEAR(Table1[[#This Row],[Date]])</f>
        <v>2013</v>
      </c>
      <c r="W616" s="8">
        <f>DAY(Table1[[#This Row],[Date]])</f>
        <v>1</v>
      </c>
      <c r="X616" s="8">
        <f>MONTH(Table1[[#This Row],[Date]])</f>
        <v>11</v>
      </c>
      <c r="Y616" s="9">
        <f>(Table1[[#This Row],[Profit]]/Table1[[#This Row],[Sales]])</f>
        <v>0.49295774647887325</v>
      </c>
    </row>
    <row r="617" spans="1:25" ht="14.25" customHeight="1" x14ac:dyDescent="0.3">
      <c r="A617" s="1">
        <v>405</v>
      </c>
      <c r="B617" s="1">
        <v>102</v>
      </c>
      <c r="C617" s="2">
        <v>41579</v>
      </c>
      <c r="D617" s="1" t="s">
        <v>32</v>
      </c>
      <c r="E617" s="1" t="s">
        <v>23</v>
      </c>
      <c r="F617" s="1">
        <v>31</v>
      </c>
      <c r="G617" s="1" t="s">
        <v>33</v>
      </c>
      <c r="H617" s="1" t="s">
        <v>34</v>
      </c>
      <c r="I617" s="1" t="s">
        <v>47</v>
      </c>
      <c r="J617" s="19">
        <v>132</v>
      </c>
      <c r="K617" s="1">
        <v>261</v>
      </c>
      <c r="L617" s="1" t="s">
        <v>40</v>
      </c>
      <c r="M617" s="15" t="s">
        <v>88</v>
      </c>
      <c r="N617" s="1">
        <v>80</v>
      </c>
      <c r="O617" s="1">
        <v>60</v>
      </c>
      <c r="P617" s="1">
        <v>180</v>
      </c>
      <c r="Q617" s="1">
        <v>54</v>
      </c>
      <c r="R617" s="1">
        <f>SUM(Table1[[#This Row],[Cogs]],Table1[[#This Row],[Marketing]],Table1[[#This Row],[Other Expenses]])</f>
        <v>187</v>
      </c>
      <c r="S617" s="3">
        <f>Table1[[#This Row],[Sales]]-Table1[[#This Row],[Target Sales]]</f>
        <v>81</v>
      </c>
      <c r="T617" s="3">
        <f>Table1[[#This Row],[Profit]]-Table1[[#This Row],[Target Profit]]</f>
        <v>72</v>
      </c>
      <c r="U617" s="3">
        <f>Table1[[#This Row],[Cogs]]-Table1[[#This Row],[Target COGS]]</f>
        <v>22</v>
      </c>
      <c r="V617" s="8">
        <f>YEAR(Table1[[#This Row],[Date]])</f>
        <v>2013</v>
      </c>
      <c r="W617" s="8">
        <f>DAY(Table1[[#This Row],[Date]])</f>
        <v>1</v>
      </c>
      <c r="X617" s="8">
        <f>MONTH(Table1[[#This Row],[Date]])</f>
        <v>11</v>
      </c>
      <c r="Y617" s="9">
        <f>(Table1[[#This Row],[Profit]]/Table1[[#This Row],[Sales]])</f>
        <v>0.50574712643678166</v>
      </c>
    </row>
    <row r="618" spans="1:25" ht="14.25" customHeight="1" x14ac:dyDescent="0.3">
      <c r="A618" s="1">
        <v>985</v>
      </c>
      <c r="B618" s="1">
        <v>101</v>
      </c>
      <c r="C618" s="2">
        <v>41579</v>
      </c>
      <c r="D618" s="1" t="s">
        <v>32</v>
      </c>
      <c r="E618" s="1" t="s">
        <v>23</v>
      </c>
      <c r="F618" s="1">
        <v>33</v>
      </c>
      <c r="G618" s="1" t="s">
        <v>18</v>
      </c>
      <c r="H618" s="1" t="s">
        <v>19</v>
      </c>
      <c r="I618" s="1" t="s">
        <v>50</v>
      </c>
      <c r="J618" s="19">
        <v>126</v>
      </c>
      <c r="K618" s="1">
        <v>246</v>
      </c>
      <c r="L618" s="1" t="s">
        <v>48</v>
      </c>
      <c r="M618" s="15" t="s">
        <v>88</v>
      </c>
      <c r="N618" s="1">
        <v>90</v>
      </c>
      <c r="O618" s="1">
        <v>80</v>
      </c>
      <c r="P618" s="1">
        <v>210</v>
      </c>
      <c r="Q618" s="1">
        <v>45</v>
      </c>
      <c r="R618" s="1">
        <f>SUM(Table1[[#This Row],[Cogs]],Table1[[#This Row],[Marketing]],Table1[[#This Row],[Other Expenses]])</f>
        <v>179</v>
      </c>
      <c r="S618" s="3">
        <f>Table1[[#This Row],[Sales]]-Table1[[#This Row],[Target Sales]]</f>
        <v>36</v>
      </c>
      <c r="T618" s="3">
        <f>Table1[[#This Row],[Profit]]-Table1[[#This Row],[Target Profit]]</f>
        <v>46</v>
      </c>
      <c r="U618" s="3">
        <f>Table1[[#This Row],[Cogs]]-Table1[[#This Row],[Target COGS]]</f>
        <v>11</v>
      </c>
      <c r="V618" s="8">
        <f>YEAR(Table1[[#This Row],[Date]])</f>
        <v>2013</v>
      </c>
      <c r="W618" s="8">
        <f>DAY(Table1[[#This Row],[Date]])</f>
        <v>1</v>
      </c>
      <c r="X618" s="8">
        <f>MONTH(Table1[[#This Row],[Date]])</f>
        <v>11</v>
      </c>
      <c r="Y618" s="9">
        <f>(Table1[[#This Row],[Profit]]/Table1[[#This Row],[Sales]])</f>
        <v>0.51219512195121952</v>
      </c>
    </row>
    <row r="619" spans="1:25" ht="14.25" customHeight="1" x14ac:dyDescent="0.3">
      <c r="A619" s="1">
        <v>505</v>
      </c>
      <c r="B619" s="1">
        <v>15</v>
      </c>
      <c r="C619" s="2">
        <v>41579</v>
      </c>
      <c r="D619" s="1" t="s">
        <v>32</v>
      </c>
      <c r="E619" s="1" t="s">
        <v>23</v>
      </c>
      <c r="F619" s="1">
        <v>4</v>
      </c>
      <c r="G619" s="1" t="s">
        <v>18</v>
      </c>
      <c r="H619" s="1" t="s">
        <v>19</v>
      </c>
      <c r="I619" s="1" t="s">
        <v>50</v>
      </c>
      <c r="J619" s="19">
        <v>13</v>
      </c>
      <c r="K619" s="1">
        <v>42</v>
      </c>
      <c r="L619" s="1" t="s">
        <v>57</v>
      </c>
      <c r="M619" s="15" t="s">
        <v>88</v>
      </c>
      <c r="N619" s="1">
        <v>10</v>
      </c>
      <c r="O619" s="1">
        <v>10</v>
      </c>
      <c r="P619" s="1">
        <v>30</v>
      </c>
      <c r="Q619" s="1">
        <v>15</v>
      </c>
      <c r="R619" s="1">
        <f>SUM(Table1[[#This Row],[Cogs]],Table1[[#This Row],[Marketing]],Table1[[#This Row],[Other Expenses]])</f>
        <v>34</v>
      </c>
      <c r="S619" s="3">
        <f>Table1[[#This Row],[Sales]]-Table1[[#This Row],[Target Sales]]</f>
        <v>12</v>
      </c>
      <c r="T619" s="3">
        <f>Table1[[#This Row],[Profit]]-Table1[[#This Row],[Target Profit]]</f>
        <v>3</v>
      </c>
      <c r="U619" s="3">
        <f>Table1[[#This Row],[Cogs]]-Table1[[#This Row],[Target COGS]]</f>
        <v>5</v>
      </c>
      <c r="V619" s="8">
        <f>YEAR(Table1[[#This Row],[Date]])</f>
        <v>2013</v>
      </c>
      <c r="W619" s="8">
        <f>DAY(Table1[[#This Row],[Date]])</f>
        <v>1</v>
      </c>
      <c r="X619" s="8">
        <f>MONTH(Table1[[#This Row],[Date]])</f>
        <v>11</v>
      </c>
      <c r="Y619" s="9">
        <f>(Table1[[#This Row],[Profit]]/Table1[[#This Row],[Sales]])</f>
        <v>0.30952380952380953</v>
      </c>
    </row>
    <row r="620" spans="1:25" ht="14.25" customHeight="1" x14ac:dyDescent="0.3">
      <c r="A620" s="1">
        <v>337</v>
      </c>
      <c r="B620" s="1">
        <v>82</v>
      </c>
      <c r="C620" s="2">
        <v>41579</v>
      </c>
      <c r="D620" s="1" t="s">
        <v>32</v>
      </c>
      <c r="E620" s="1" t="s">
        <v>23</v>
      </c>
      <c r="F620" s="1">
        <v>31</v>
      </c>
      <c r="G620" s="1" t="s">
        <v>18</v>
      </c>
      <c r="H620" s="1" t="s">
        <v>19</v>
      </c>
      <c r="I620" s="1" t="s">
        <v>20</v>
      </c>
      <c r="J620" s="19">
        <v>56</v>
      </c>
      <c r="K620" s="1">
        <v>196</v>
      </c>
      <c r="L620" s="1" t="s">
        <v>48</v>
      </c>
      <c r="M620" s="15" t="s">
        <v>88</v>
      </c>
      <c r="N620" s="1">
        <v>70</v>
      </c>
      <c r="O620" s="1">
        <v>40</v>
      </c>
      <c r="P620" s="1">
        <v>170</v>
      </c>
      <c r="Q620" s="1">
        <v>64</v>
      </c>
      <c r="R620" s="1">
        <f>SUM(Table1[[#This Row],[Cogs]],Table1[[#This Row],[Marketing]],Table1[[#This Row],[Other Expenses]])</f>
        <v>177</v>
      </c>
      <c r="S620" s="3">
        <f>Table1[[#This Row],[Sales]]-Table1[[#This Row],[Target Sales]]</f>
        <v>26</v>
      </c>
      <c r="T620" s="3">
        <f>Table1[[#This Row],[Profit]]-Table1[[#This Row],[Target Profit]]</f>
        <v>16</v>
      </c>
      <c r="U620" s="3">
        <f>Table1[[#This Row],[Cogs]]-Table1[[#This Row],[Target COGS]]</f>
        <v>12</v>
      </c>
      <c r="V620" s="8">
        <f>YEAR(Table1[[#This Row],[Date]])</f>
        <v>2013</v>
      </c>
      <c r="W620" s="8">
        <f>DAY(Table1[[#This Row],[Date]])</f>
        <v>1</v>
      </c>
      <c r="X620" s="8">
        <f>MONTH(Table1[[#This Row],[Date]])</f>
        <v>11</v>
      </c>
      <c r="Y620" s="9">
        <f>(Table1[[#This Row],[Profit]]/Table1[[#This Row],[Sales]])</f>
        <v>0.2857142857142857</v>
      </c>
    </row>
    <row r="621" spans="1:25" ht="14.25" customHeight="1" x14ac:dyDescent="0.3">
      <c r="A621" s="1">
        <v>405</v>
      </c>
      <c r="B621" s="1">
        <v>94</v>
      </c>
      <c r="C621" s="2">
        <v>41579</v>
      </c>
      <c r="D621" s="1" t="s">
        <v>32</v>
      </c>
      <c r="E621" s="1" t="s">
        <v>23</v>
      </c>
      <c r="F621" s="1">
        <v>85</v>
      </c>
      <c r="G621" s="1" t="s">
        <v>18</v>
      </c>
      <c r="H621" s="1" t="s">
        <v>19</v>
      </c>
      <c r="I621" s="1" t="s">
        <v>20</v>
      </c>
      <c r="J621" s="19">
        <v>22</v>
      </c>
      <c r="K621" s="1">
        <v>239</v>
      </c>
      <c r="L621" s="1" t="s">
        <v>40</v>
      </c>
      <c r="M621" s="15" t="s">
        <v>88</v>
      </c>
      <c r="N621" s="1">
        <v>80</v>
      </c>
      <c r="O621" s="1">
        <v>20</v>
      </c>
      <c r="P621" s="1">
        <v>200</v>
      </c>
      <c r="Q621" s="1">
        <v>115</v>
      </c>
      <c r="R621" s="1">
        <f>SUM(Table1[[#This Row],[Cogs]],Table1[[#This Row],[Marketing]],Table1[[#This Row],[Other Expenses]])</f>
        <v>294</v>
      </c>
      <c r="S621" s="3">
        <f>Table1[[#This Row],[Sales]]-Table1[[#This Row],[Target Sales]]</f>
        <v>39</v>
      </c>
      <c r="T621" s="3">
        <f>Table1[[#This Row],[Profit]]-Table1[[#This Row],[Target Profit]]</f>
        <v>2</v>
      </c>
      <c r="U621" s="3">
        <f>Table1[[#This Row],[Cogs]]-Table1[[#This Row],[Target COGS]]</f>
        <v>14</v>
      </c>
      <c r="V621" s="8">
        <f>YEAR(Table1[[#This Row],[Date]])</f>
        <v>2013</v>
      </c>
      <c r="W621" s="8">
        <f>DAY(Table1[[#This Row],[Date]])</f>
        <v>1</v>
      </c>
      <c r="X621" s="8">
        <f>MONTH(Table1[[#This Row],[Date]])</f>
        <v>11</v>
      </c>
      <c r="Y621" s="9">
        <f>(Table1[[#This Row],[Profit]]/Table1[[#This Row],[Sales]])</f>
        <v>9.2050209205020925E-2</v>
      </c>
    </row>
    <row r="622" spans="1:25" ht="14.25" customHeight="1" x14ac:dyDescent="0.3">
      <c r="A622" s="1">
        <v>409</v>
      </c>
      <c r="B622" s="1">
        <v>241</v>
      </c>
      <c r="C622" s="2">
        <v>41609</v>
      </c>
      <c r="D622" s="1" t="s">
        <v>16</v>
      </c>
      <c r="E622" s="1" t="s">
        <v>23</v>
      </c>
      <c r="F622" s="1">
        <v>74</v>
      </c>
      <c r="G622" s="1" t="s">
        <v>33</v>
      </c>
      <c r="H622" s="1" t="s">
        <v>38</v>
      </c>
      <c r="I622" s="1" t="s">
        <v>45</v>
      </c>
      <c r="J622" s="19">
        <v>279</v>
      </c>
      <c r="K622" s="1">
        <v>559</v>
      </c>
      <c r="L622" s="1" t="s">
        <v>24</v>
      </c>
      <c r="M622" s="15" t="s">
        <v>88</v>
      </c>
      <c r="N622" s="1">
        <v>280</v>
      </c>
      <c r="O622" s="1">
        <v>240</v>
      </c>
      <c r="P622" s="1">
        <v>620</v>
      </c>
      <c r="Q622" s="1">
        <v>96</v>
      </c>
      <c r="R622" s="1">
        <f>SUM(Table1[[#This Row],[Cogs]],Table1[[#This Row],[Marketing]],Table1[[#This Row],[Other Expenses]])</f>
        <v>411</v>
      </c>
      <c r="S622" s="3">
        <f>Table1[[#This Row],[Sales]]-Table1[[#This Row],[Target Sales]]</f>
        <v>-61</v>
      </c>
      <c r="T622" s="3">
        <f>Table1[[#This Row],[Profit]]-Table1[[#This Row],[Target Profit]]</f>
        <v>39</v>
      </c>
      <c r="U622" s="3">
        <f>Table1[[#This Row],[Cogs]]-Table1[[#This Row],[Target COGS]]</f>
        <v>-39</v>
      </c>
      <c r="V622" s="8">
        <f>YEAR(Table1[[#This Row],[Date]])</f>
        <v>2013</v>
      </c>
      <c r="W622" s="8">
        <f>DAY(Table1[[#This Row],[Date]])</f>
        <v>1</v>
      </c>
      <c r="X622" s="8">
        <f>MONTH(Table1[[#This Row],[Date]])</f>
        <v>12</v>
      </c>
      <c r="Y622" s="9">
        <f>(Table1[[#This Row],[Profit]]/Table1[[#This Row],[Sales]])</f>
        <v>0.49910554561717352</v>
      </c>
    </row>
    <row r="623" spans="1:25" ht="14.25" customHeight="1" x14ac:dyDescent="0.3">
      <c r="A623" s="1">
        <v>254</v>
      </c>
      <c r="B623" s="1">
        <v>123</v>
      </c>
      <c r="C623" s="2">
        <v>41609</v>
      </c>
      <c r="D623" s="1" t="s">
        <v>16</v>
      </c>
      <c r="E623" s="1" t="s">
        <v>23</v>
      </c>
      <c r="F623" s="1">
        <v>34</v>
      </c>
      <c r="G623" s="1" t="s">
        <v>33</v>
      </c>
      <c r="H623" s="1" t="s">
        <v>34</v>
      </c>
      <c r="I623" s="1" t="s">
        <v>46</v>
      </c>
      <c r="J623" s="19">
        <v>197</v>
      </c>
      <c r="K623" s="1">
        <v>322</v>
      </c>
      <c r="L623" s="1" t="s">
        <v>24</v>
      </c>
      <c r="M623" s="15" t="s">
        <v>88</v>
      </c>
      <c r="N623" s="1">
        <v>90</v>
      </c>
      <c r="O623" s="1">
        <v>110</v>
      </c>
      <c r="P623" s="1">
        <v>230</v>
      </c>
      <c r="Q623" s="1">
        <v>46</v>
      </c>
      <c r="R623" s="1">
        <f>SUM(Table1[[#This Row],[Cogs]],Table1[[#This Row],[Marketing]],Table1[[#This Row],[Other Expenses]])</f>
        <v>203</v>
      </c>
      <c r="S623" s="3">
        <f>Table1[[#This Row],[Sales]]-Table1[[#This Row],[Target Sales]]</f>
        <v>92</v>
      </c>
      <c r="T623" s="3">
        <f>Table1[[#This Row],[Profit]]-Table1[[#This Row],[Target Profit]]</f>
        <v>87</v>
      </c>
      <c r="U623" s="3">
        <f>Table1[[#This Row],[Cogs]]-Table1[[#This Row],[Target COGS]]</f>
        <v>33</v>
      </c>
      <c r="V623" s="8">
        <f>YEAR(Table1[[#This Row],[Date]])</f>
        <v>2013</v>
      </c>
      <c r="W623" s="8">
        <f>DAY(Table1[[#This Row],[Date]])</f>
        <v>1</v>
      </c>
      <c r="X623" s="8">
        <f>MONTH(Table1[[#This Row],[Date]])</f>
        <v>12</v>
      </c>
      <c r="Y623" s="9">
        <f>(Table1[[#This Row],[Profit]]/Table1[[#This Row],[Sales]])</f>
        <v>0.61180124223602483</v>
      </c>
    </row>
    <row r="624" spans="1:25" ht="14.25" customHeight="1" x14ac:dyDescent="0.3">
      <c r="A624" s="1">
        <v>505</v>
      </c>
      <c r="B624" s="1">
        <v>92</v>
      </c>
      <c r="C624" s="2">
        <v>41609</v>
      </c>
      <c r="D624" s="1" t="s">
        <v>32</v>
      </c>
      <c r="E624" s="1" t="s">
        <v>23</v>
      </c>
      <c r="F624" s="1">
        <v>28</v>
      </c>
      <c r="G624" s="1" t="s">
        <v>33</v>
      </c>
      <c r="H624" s="1" t="s">
        <v>38</v>
      </c>
      <c r="I624" s="1" t="s">
        <v>39</v>
      </c>
      <c r="J624" s="19">
        <v>24</v>
      </c>
      <c r="K624" s="1">
        <v>171</v>
      </c>
      <c r="L624" s="1" t="s">
        <v>57</v>
      </c>
      <c r="M624" s="15" t="s">
        <v>88</v>
      </c>
      <c r="N624" s="1">
        <v>100</v>
      </c>
      <c r="O624" s="1">
        <v>40</v>
      </c>
      <c r="P624" s="1">
        <v>190</v>
      </c>
      <c r="Q624" s="1">
        <v>52</v>
      </c>
      <c r="R624" s="1">
        <f>SUM(Table1[[#This Row],[Cogs]],Table1[[#This Row],[Marketing]],Table1[[#This Row],[Other Expenses]])</f>
        <v>172</v>
      </c>
      <c r="S624" s="3">
        <f>Table1[[#This Row],[Sales]]-Table1[[#This Row],[Target Sales]]</f>
        <v>-19</v>
      </c>
      <c r="T624" s="3">
        <f>Table1[[#This Row],[Profit]]-Table1[[#This Row],[Target Profit]]</f>
        <v>-16</v>
      </c>
      <c r="U624" s="3">
        <f>Table1[[#This Row],[Cogs]]-Table1[[#This Row],[Target COGS]]</f>
        <v>-8</v>
      </c>
      <c r="V624" s="8">
        <f>YEAR(Table1[[#This Row],[Date]])</f>
        <v>2013</v>
      </c>
      <c r="W624" s="8">
        <f>DAY(Table1[[#This Row],[Date]])</f>
        <v>1</v>
      </c>
      <c r="X624" s="8">
        <f>MONTH(Table1[[#This Row],[Date]])</f>
        <v>12</v>
      </c>
      <c r="Y624" s="9">
        <f>(Table1[[#This Row],[Profit]]/Table1[[#This Row],[Sales]])</f>
        <v>0.14035087719298245</v>
      </c>
    </row>
    <row r="625" spans="1:25" ht="14.25" customHeight="1" x14ac:dyDescent="0.3">
      <c r="A625" s="1">
        <v>918</v>
      </c>
      <c r="B625" s="1">
        <v>88</v>
      </c>
      <c r="C625" s="2">
        <v>41609</v>
      </c>
      <c r="D625" s="1" t="s">
        <v>32</v>
      </c>
      <c r="E625" s="1" t="s">
        <v>23</v>
      </c>
      <c r="F625" s="1">
        <v>29</v>
      </c>
      <c r="G625" s="1" t="s">
        <v>33</v>
      </c>
      <c r="H625" s="1" t="s">
        <v>34</v>
      </c>
      <c r="I625" s="1" t="s">
        <v>35</v>
      </c>
      <c r="J625" s="19">
        <v>107</v>
      </c>
      <c r="K625" s="1">
        <v>236</v>
      </c>
      <c r="L625" s="1" t="s">
        <v>40</v>
      </c>
      <c r="M625" s="15" t="s">
        <v>88</v>
      </c>
      <c r="N625" s="1">
        <v>60</v>
      </c>
      <c r="O625" s="1">
        <v>60</v>
      </c>
      <c r="P625" s="1">
        <v>170</v>
      </c>
      <c r="Q625" s="1">
        <v>61</v>
      </c>
      <c r="R625" s="1">
        <f>SUM(Table1[[#This Row],[Cogs]],Table1[[#This Row],[Marketing]],Table1[[#This Row],[Other Expenses]])</f>
        <v>178</v>
      </c>
      <c r="S625" s="3">
        <f>Table1[[#This Row],[Sales]]-Table1[[#This Row],[Target Sales]]</f>
        <v>66</v>
      </c>
      <c r="T625" s="3">
        <f>Table1[[#This Row],[Profit]]-Table1[[#This Row],[Target Profit]]</f>
        <v>47</v>
      </c>
      <c r="U625" s="3">
        <f>Table1[[#This Row],[Cogs]]-Table1[[#This Row],[Target COGS]]</f>
        <v>28</v>
      </c>
      <c r="V625" s="8">
        <f>YEAR(Table1[[#This Row],[Date]])</f>
        <v>2013</v>
      </c>
      <c r="W625" s="8">
        <f>DAY(Table1[[#This Row],[Date]])</f>
        <v>1</v>
      </c>
      <c r="X625" s="8">
        <f>MONTH(Table1[[#This Row],[Date]])</f>
        <v>12</v>
      </c>
      <c r="Y625" s="9">
        <f>(Table1[[#This Row],[Profit]]/Table1[[#This Row],[Sales]])</f>
        <v>0.45338983050847459</v>
      </c>
    </row>
    <row r="626" spans="1:25" ht="14.25" customHeight="1" x14ac:dyDescent="0.3">
      <c r="A626" s="1">
        <v>985</v>
      </c>
      <c r="B626" s="1">
        <v>49</v>
      </c>
      <c r="C626" s="2">
        <v>41609</v>
      </c>
      <c r="D626" s="1" t="s">
        <v>32</v>
      </c>
      <c r="E626" s="1" t="s">
        <v>23</v>
      </c>
      <c r="F626" s="1">
        <v>13</v>
      </c>
      <c r="G626" s="1" t="s">
        <v>33</v>
      </c>
      <c r="H626" s="1" t="s">
        <v>38</v>
      </c>
      <c r="I626" s="1" t="s">
        <v>45</v>
      </c>
      <c r="J626" s="19">
        <v>68</v>
      </c>
      <c r="K626" s="1">
        <v>128</v>
      </c>
      <c r="L626" s="1" t="s">
        <v>48</v>
      </c>
      <c r="M626" s="15" t="s">
        <v>88</v>
      </c>
      <c r="N626" s="1">
        <v>50</v>
      </c>
      <c r="O626" s="1">
        <v>70</v>
      </c>
      <c r="P626" s="1">
        <v>140</v>
      </c>
      <c r="Q626" s="1">
        <v>25</v>
      </c>
      <c r="R626" s="1">
        <f>SUM(Table1[[#This Row],[Cogs]],Table1[[#This Row],[Marketing]],Table1[[#This Row],[Other Expenses]])</f>
        <v>87</v>
      </c>
      <c r="S626" s="3">
        <f>Table1[[#This Row],[Sales]]-Table1[[#This Row],[Target Sales]]</f>
        <v>-12</v>
      </c>
      <c r="T626" s="3">
        <f>Table1[[#This Row],[Profit]]-Table1[[#This Row],[Target Profit]]</f>
        <v>-2</v>
      </c>
      <c r="U626" s="3">
        <f>Table1[[#This Row],[Cogs]]-Table1[[#This Row],[Target COGS]]</f>
        <v>-1</v>
      </c>
      <c r="V626" s="8">
        <f>YEAR(Table1[[#This Row],[Date]])</f>
        <v>2013</v>
      </c>
      <c r="W626" s="8">
        <f>DAY(Table1[[#This Row],[Date]])</f>
        <v>1</v>
      </c>
      <c r="X626" s="8">
        <f>MONTH(Table1[[#This Row],[Date]])</f>
        <v>12</v>
      </c>
      <c r="Y626" s="9">
        <f>(Table1[[#This Row],[Profit]]/Table1[[#This Row],[Sales]])</f>
        <v>0.53125</v>
      </c>
    </row>
    <row r="627" spans="1:25" ht="14.25" customHeight="1" x14ac:dyDescent="0.3">
      <c r="A627" s="1">
        <v>505</v>
      </c>
      <c r="B627" s="1">
        <v>48</v>
      </c>
      <c r="C627" s="2">
        <v>41609</v>
      </c>
      <c r="D627" s="1" t="s">
        <v>32</v>
      </c>
      <c r="E627" s="1" t="s">
        <v>23</v>
      </c>
      <c r="F627" s="1">
        <v>15</v>
      </c>
      <c r="G627" s="1" t="s">
        <v>33</v>
      </c>
      <c r="H627" s="1" t="s">
        <v>38</v>
      </c>
      <c r="I627" s="1" t="s">
        <v>45</v>
      </c>
      <c r="J627" s="19">
        <v>40</v>
      </c>
      <c r="K627" s="1">
        <v>130</v>
      </c>
      <c r="L627" s="1" t="s">
        <v>57</v>
      </c>
      <c r="M627" s="15" t="s">
        <v>88</v>
      </c>
      <c r="N627" s="1">
        <v>50</v>
      </c>
      <c r="O627" s="1">
        <v>50</v>
      </c>
      <c r="P627" s="1">
        <v>140</v>
      </c>
      <c r="Q627" s="1">
        <v>47</v>
      </c>
      <c r="R627" s="1">
        <f>SUM(Table1[[#This Row],[Cogs]],Table1[[#This Row],[Marketing]],Table1[[#This Row],[Other Expenses]])</f>
        <v>110</v>
      </c>
      <c r="S627" s="3">
        <f>Table1[[#This Row],[Sales]]-Table1[[#This Row],[Target Sales]]</f>
        <v>-10</v>
      </c>
      <c r="T627" s="3">
        <f>Table1[[#This Row],[Profit]]-Table1[[#This Row],[Target Profit]]</f>
        <v>-10</v>
      </c>
      <c r="U627" s="3">
        <f>Table1[[#This Row],[Cogs]]-Table1[[#This Row],[Target COGS]]</f>
        <v>-2</v>
      </c>
      <c r="V627" s="8">
        <f>YEAR(Table1[[#This Row],[Date]])</f>
        <v>2013</v>
      </c>
      <c r="W627" s="8">
        <f>DAY(Table1[[#This Row],[Date]])</f>
        <v>1</v>
      </c>
      <c r="X627" s="8">
        <f>MONTH(Table1[[#This Row],[Date]])</f>
        <v>12</v>
      </c>
      <c r="Y627" s="9">
        <f>(Table1[[#This Row],[Profit]]/Table1[[#This Row],[Sales]])</f>
        <v>0.30769230769230771</v>
      </c>
    </row>
    <row r="628" spans="1:25" ht="14.25" customHeight="1" x14ac:dyDescent="0.3">
      <c r="A628" s="1">
        <v>580</v>
      </c>
      <c r="B628" s="1">
        <v>81</v>
      </c>
      <c r="C628" s="2">
        <v>41609</v>
      </c>
      <c r="D628" s="1" t="s">
        <v>32</v>
      </c>
      <c r="E628" s="1" t="s">
        <v>23</v>
      </c>
      <c r="F628" s="1">
        <v>26</v>
      </c>
      <c r="G628" s="1" t="s">
        <v>33</v>
      </c>
      <c r="H628" s="1" t="s">
        <v>38</v>
      </c>
      <c r="I628" s="1" t="s">
        <v>45</v>
      </c>
      <c r="J628" s="19">
        <v>98</v>
      </c>
      <c r="K628" s="1">
        <v>197</v>
      </c>
      <c r="L628" s="1" t="s">
        <v>40</v>
      </c>
      <c r="M628" s="15" t="s">
        <v>88</v>
      </c>
      <c r="N628" s="1">
        <v>90</v>
      </c>
      <c r="O628" s="1">
        <v>100</v>
      </c>
      <c r="P628" s="1">
        <v>220</v>
      </c>
      <c r="Q628" s="1">
        <v>38</v>
      </c>
      <c r="R628" s="1">
        <f>SUM(Table1[[#This Row],[Cogs]],Table1[[#This Row],[Marketing]],Table1[[#This Row],[Other Expenses]])</f>
        <v>145</v>
      </c>
      <c r="S628" s="3">
        <f>Table1[[#This Row],[Sales]]-Table1[[#This Row],[Target Sales]]</f>
        <v>-23</v>
      </c>
      <c r="T628" s="3">
        <f>Table1[[#This Row],[Profit]]-Table1[[#This Row],[Target Profit]]</f>
        <v>-2</v>
      </c>
      <c r="U628" s="3">
        <f>Table1[[#This Row],[Cogs]]-Table1[[#This Row],[Target COGS]]</f>
        <v>-9</v>
      </c>
      <c r="V628" s="8">
        <f>YEAR(Table1[[#This Row],[Date]])</f>
        <v>2013</v>
      </c>
      <c r="W628" s="8">
        <f>DAY(Table1[[#This Row],[Date]])</f>
        <v>1</v>
      </c>
      <c r="X628" s="8">
        <f>MONTH(Table1[[#This Row],[Date]])</f>
        <v>12</v>
      </c>
      <c r="Y628" s="9">
        <f>(Table1[[#This Row],[Profit]]/Table1[[#This Row],[Sales]])</f>
        <v>0.49746192893401014</v>
      </c>
    </row>
    <row r="629" spans="1:25" ht="14.25" customHeight="1" x14ac:dyDescent="0.3">
      <c r="A629" s="1">
        <v>505</v>
      </c>
      <c r="B629" s="1">
        <v>20</v>
      </c>
      <c r="C629" s="2">
        <v>41609</v>
      </c>
      <c r="D629" s="1" t="s">
        <v>32</v>
      </c>
      <c r="E629" s="1" t="s">
        <v>23</v>
      </c>
      <c r="F629" s="1">
        <v>7</v>
      </c>
      <c r="G629" s="1" t="s">
        <v>33</v>
      </c>
      <c r="H629" s="1" t="s">
        <v>34</v>
      </c>
      <c r="I629" s="1" t="s">
        <v>47</v>
      </c>
      <c r="J629" s="19">
        <v>-22</v>
      </c>
      <c r="K629" s="1">
        <v>48</v>
      </c>
      <c r="L629" s="1" t="s">
        <v>57</v>
      </c>
      <c r="M629" s="15" t="s">
        <v>88</v>
      </c>
      <c r="N629" s="1">
        <v>10</v>
      </c>
      <c r="O629" s="1">
        <v>-10</v>
      </c>
      <c r="P629" s="1">
        <v>30</v>
      </c>
      <c r="Q629" s="1">
        <v>40</v>
      </c>
      <c r="R629" s="1">
        <f>SUM(Table1[[#This Row],[Cogs]],Table1[[#This Row],[Marketing]],Table1[[#This Row],[Other Expenses]])</f>
        <v>67</v>
      </c>
      <c r="S629" s="3">
        <f>Table1[[#This Row],[Sales]]-Table1[[#This Row],[Target Sales]]</f>
        <v>18</v>
      </c>
      <c r="T629" s="3">
        <f>Table1[[#This Row],[Profit]]-Table1[[#This Row],[Target Profit]]</f>
        <v>-12</v>
      </c>
      <c r="U629" s="3">
        <f>Table1[[#This Row],[Cogs]]-Table1[[#This Row],[Target COGS]]</f>
        <v>10</v>
      </c>
      <c r="V629" s="8">
        <f>YEAR(Table1[[#This Row],[Date]])</f>
        <v>2013</v>
      </c>
      <c r="W629" s="8">
        <f>DAY(Table1[[#This Row],[Date]])</f>
        <v>1</v>
      </c>
      <c r="X629" s="8">
        <f>MONTH(Table1[[#This Row],[Date]])</f>
        <v>12</v>
      </c>
      <c r="Y629" s="9">
        <f>(Table1[[#This Row],[Profit]]/Table1[[#This Row],[Sales]])</f>
        <v>-0.45833333333333331</v>
      </c>
    </row>
    <row r="630" spans="1:25" ht="14.25" customHeight="1" x14ac:dyDescent="0.3">
      <c r="A630" s="1">
        <v>918</v>
      </c>
      <c r="B630" s="1">
        <v>134</v>
      </c>
      <c r="C630" s="2">
        <v>41609</v>
      </c>
      <c r="D630" s="1" t="s">
        <v>32</v>
      </c>
      <c r="E630" s="1" t="s">
        <v>23</v>
      </c>
      <c r="F630" s="1">
        <v>41</v>
      </c>
      <c r="G630" s="1" t="s">
        <v>33</v>
      </c>
      <c r="H630" s="1" t="s">
        <v>34</v>
      </c>
      <c r="I630" s="1" t="s">
        <v>47</v>
      </c>
      <c r="J630" s="19">
        <v>180</v>
      </c>
      <c r="K630" s="1">
        <v>341</v>
      </c>
      <c r="L630" s="1" t="s">
        <v>40</v>
      </c>
      <c r="M630" s="15" t="s">
        <v>88</v>
      </c>
      <c r="N630" s="1">
        <v>100</v>
      </c>
      <c r="O630" s="1">
        <v>90</v>
      </c>
      <c r="P630" s="1">
        <v>240</v>
      </c>
      <c r="Q630" s="1">
        <v>65</v>
      </c>
      <c r="R630" s="1">
        <f>SUM(Table1[[#This Row],[Cogs]],Table1[[#This Row],[Marketing]],Table1[[#This Row],[Other Expenses]])</f>
        <v>240</v>
      </c>
      <c r="S630" s="3">
        <f>Table1[[#This Row],[Sales]]-Table1[[#This Row],[Target Sales]]</f>
        <v>101</v>
      </c>
      <c r="T630" s="3">
        <f>Table1[[#This Row],[Profit]]-Table1[[#This Row],[Target Profit]]</f>
        <v>90</v>
      </c>
      <c r="U630" s="3">
        <f>Table1[[#This Row],[Cogs]]-Table1[[#This Row],[Target COGS]]</f>
        <v>34</v>
      </c>
      <c r="V630" s="8">
        <f>YEAR(Table1[[#This Row],[Date]])</f>
        <v>2013</v>
      </c>
      <c r="W630" s="8">
        <f>DAY(Table1[[#This Row],[Date]])</f>
        <v>1</v>
      </c>
      <c r="X630" s="8">
        <f>MONTH(Table1[[#This Row],[Date]])</f>
        <v>12</v>
      </c>
      <c r="Y630" s="9">
        <f>(Table1[[#This Row],[Profit]]/Table1[[#This Row],[Sales]])</f>
        <v>0.52785923753665687</v>
      </c>
    </row>
    <row r="631" spans="1:25" ht="14.25" customHeight="1" x14ac:dyDescent="0.3">
      <c r="A631" s="1">
        <v>985</v>
      </c>
      <c r="B631" s="1">
        <v>94</v>
      </c>
      <c r="C631" s="2">
        <v>41609</v>
      </c>
      <c r="D631" s="1" t="s">
        <v>32</v>
      </c>
      <c r="E631" s="1" t="s">
        <v>23</v>
      </c>
      <c r="F631" s="1">
        <v>31</v>
      </c>
      <c r="G631" s="1" t="s">
        <v>18</v>
      </c>
      <c r="H631" s="1" t="s">
        <v>19</v>
      </c>
      <c r="I631" s="1" t="s">
        <v>50</v>
      </c>
      <c r="J631" s="19">
        <v>114</v>
      </c>
      <c r="K631" s="1">
        <v>228</v>
      </c>
      <c r="L631" s="1" t="s">
        <v>48</v>
      </c>
      <c r="M631" s="15" t="s">
        <v>88</v>
      </c>
      <c r="N631" s="1">
        <v>80</v>
      </c>
      <c r="O631" s="1">
        <v>70</v>
      </c>
      <c r="P631" s="1">
        <v>190</v>
      </c>
      <c r="Q631" s="1">
        <v>43</v>
      </c>
      <c r="R631" s="1">
        <f>SUM(Table1[[#This Row],[Cogs]],Table1[[#This Row],[Marketing]],Table1[[#This Row],[Other Expenses]])</f>
        <v>168</v>
      </c>
      <c r="S631" s="3">
        <f>Table1[[#This Row],[Sales]]-Table1[[#This Row],[Target Sales]]</f>
        <v>38</v>
      </c>
      <c r="T631" s="3">
        <f>Table1[[#This Row],[Profit]]-Table1[[#This Row],[Target Profit]]</f>
        <v>44</v>
      </c>
      <c r="U631" s="3">
        <f>Table1[[#This Row],[Cogs]]-Table1[[#This Row],[Target COGS]]</f>
        <v>14</v>
      </c>
      <c r="V631" s="8">
        <f>YEAR(Table1[[#This Row],[Date]])</f>
        <v>2013</v>
      </c>
      <c r="W631" s="8">
        <f>DAY(Table1[[#This Row],[Date]])</f>
        <v>1</v>
      </c>
      <c r="X631" s="8">
        <f>MONTH(Table1[[#This Row],[Date]])</f>
        <v>12</v>
      </c>
      <c r="Y631" s="9">
        <f>(Table1[[#This Row],[Profit]]/Table1[[#This Row],[Sales]])</f>
        <v>0.5</v>
      </c>
    </row>
    <row r="632" spans="1:25" ht="14.25" customHeight="1" x14ac:dyDescent="0.3">
      <c r="A632" s="1">
        <v>505</v>
      </c>
      <c r="B632" s="1">
        <v>16</v>
      </c>
      <c r="C632" s="2">
        <v>41609</v>
      </c>
      <c r="D632" s="1" t="s">
        <v>32</v>
      </c>
      <c r="E632" s="1" t="s">
        <v>23</v>
      </c>
      <c r="F632" s="1">
        <v>4</v>
      </c>
      <c r="G632" s="1" t="s">
        <v>18</v>
      </c>
      <c r="H632" s="1" t="s">
        <v>19</v>
      </c>
      <c r="I632" s="1" t="s">
        <v>50</v>
      </c>
      <c r="J632" s="19">
        <v>13</v>
      </c>
      <c r="K632" s="1">
        <v>44</v>
      </c>
      <c r="L632" s="1" t="s">
        <v>57</v>
      </c>
      <c r="M632" s="15" t="s">
        <v>88</v>
      </c>
      <c r="N632" s="1">
        <v>10</v>
      </c>
      <c r="O632" s="1">
        <v>10</v>
      </c>
      <c r="P632" s="1">
        <v>30</v>
      </c>
      <c r="Q632" s="1">
        <v>16</v>
      </c>
      <c r="R632" s="1">
        <f>SUM(Table1[[#This Row],[Cogs]],Table1[[#This Row],[Marketing]],Table1[[#This Row],[Other Expenses]])</f>
        <v>36</v>
      </c>
      <c r="S632" s="3">
        <f>Table1[[#This Row],[Sales]]-Table1[[#This Row],[Target Sales]]</f>
        <v>14</v>
      </c>
      <c r="T632" s="3">
        <f>Table1[[#This Row],[Profit]]-Table1[[#This Row],[Target Profit]]</f>
        <v>3</v>
      </c>
      <c r="U632" s="3">
        <f>Table1[[#This Row],[Cogs]]-Table1[[#This Row],[Target COGS]]</f>
        <v>6</v>
      </c>
      <c r="V632" s="8">
        <f>YEAR(Table1[[#This Row],[Date]])</f>
        <v>2013</v>
      </c>
      <c r="W632" s="8">
        <f>DAY(Table1[[#This Row],[Date]])</f>
        <v>1</v>
      </c>
      <c r="X632" s="8">
        <f>MONTH(Table1[[#This Row],[Date]])</f>
        <v>12</v>
      </c>
      <c r="Y632" s="9">
        <f>(Table1[[#This Row],[Profit]]/Table1[[#This Row],[Sales]])</f>
        <v>0.29545454545454547</v>
      </c>
    </row>
    <row r="633" spans="1:25" ht="14.25" customHeight="1" x14ac:dyDescent="0.3">
      <c r="A633" s="1">
        <v>580</v>
      </c>
      <c r="B633" s="1">
        <v>105</v>
      </c>
      <c r="C633" s="2">
        <v>41609</v>
      </c>
      <c r="D633" s="1" t="s">
        <v>32</v>
      </c>
      <c r="E633" s="1" t="s">
        <v>23</v>
      </c>
      <c r="F633" s="1">
        <v>95</v>
      </c>
      <c r="G633" s="1" t="s">
        <v>18</v>
      </c>
      <c r="H633" s="1" t="s">
        <v>19</v>
      </c>
      <c r="I633" s="1" t="s">
        <v>20</v>
      </c>
      <c r="J633" s="19">
        <v>30</v>
      </c>
      <c r="K633" s="1">
        <v>266</v>
      </c>
      <c r="L633" s="1" t="s">
        <v>40</v>
      </c>
      <c r="M633" s="15" t="s">
        <v>88</v>
      </c>
      <c r="N633" s="1">
        <v>90</v>
      </c>
      <c r="O633" s="1">
        <v>30</v>
      </c>
      <c r="P633" s="1">
        <v>230</v>
      </c>
      <c r="Q633" s="1">
        <v>125</v>
      </c>
      <c r="R633" s="1">
        <f>SUM(Table1[[#This Row],[Cogs]],Table1[[#This Row],[Marketing]],Table1[[#This Row],[Other Expenses]])</f>
        <v>325</v>
      </c>
      <c r="S633" s="3">
        <f>Table1[[#This Row],[Sales]]-Table1[[#This Row],[Target Sales]]</f>
        <v>36</v>
      </c>
      <c r="T633" s="3">
        <f>Table1[[#This Row],[Profit]]-Table1[[#This Row],[Target Profit]]</f>
        <v>0</v>
      </c>
      <c r="U633" s="3">
        <f>Table1[[#This Row],[Cogs]]-Table1[[#This Row],[Target COGS]]</f>
        <v>15</v>
      </c>
      <c r="V633" s="8">
        <f>YEAR(Table1[[#This Row],[Date]])</f>
        <v>2013</v>
      </c>
      <c r="W633" s="8">
        <f>DAY(Table1[[#This Row],[Date]])</f>
        <v>1</v>
      </c>
      <c r="X633" s="8">
        <f>MONTH(Table1[[#This Row],[Date]])</f>
        <v>12</v>
      </c>
      <c r="Y633" s="9">
        <f>(Table1[[#This Row],[Profit]]/Table1[[#This Row],[Sales]])</f>
        <v>0.11278195488721804</v>
      </c>
    </row>
    <row r="634" spans="1:25" ht="14.25" customHeight="1" x14ac:dyDescent="0.3">
      <c r="A634" s="1">
        <v>860</v>
      </c>
      <c r="B634" s="1">
        <v>125</v>
      </c>
      <c r="C634" s="2">
        <v>41183</v>
      </c>
      <c r="D634" s="1" t="s">
        <v>32</v>
      </c>
      <c r="E634" s="1" t="s">
        <v>25</v>
      </c>
      <c r="F634" s="1">
        <v>41</v>
      </c>
      <c r="G634" s="1" t="s">
        <v>33</v>
      </c>
      <c r="H634" s="1" t="s">
        <v>38</v>
      </c>
      <c r="I634" s="1" t="s">
        <v>45</v>
      </c>
      <c r="J634" s="19">
        <v>115</v>
      </c>
      <c r="K634" s="1">
        <v>313</v>
      </c>
      <c r="L634" s="1" t="s">
        <v>37</v>
      </c>
      <c r="M634" s="15" t="s">
        <v>88</v>
      </c>
      <c r="N634" s="1">
        <v>100</v>
      </c>
      <c r="O634" s="1">
        <v>130</v>
      </c>
      <c r="P634" s="1">
        <v>260</v>
      </c>
      <c r="Q634" s="1">
        <v>73</v>
      </c>
      <c r="R634" s="1">
        <f>SUM(Table1[[#This Row],[Cogs]],Table1[[#This Row],[Marketing]],Table1[[#This Row],[Other Expenses]])</f>
        <v>239</v>
      </c>
      <c r="S634" s="3">
        <f>Table1[[#This Row],[Sales]]-Table1[[#This Row],[Target Sales]]</f>
        <v>53</v>
      </c>
      <c r="T634" s="3">
        <f>Table1[[#This Row],[Profit]]-Table1[[#This Row],[Target Profit]]</f>
        <v>-15</v>
      </c>
      <c r="U634" s="3">
        <f>Table1[[#This Row],[Cogs]]-Table1[[#This Row],[Target COGS]]</f>
        <v>25</v>
      </c>
      <c r="V634" s="8">
        <f>YEAR(Table1[[#This Row],[Date]])</f>
        <v>2012</v>
      </c>
      <c r="W634" s="8">
        <f>DAY(Table1[[#This Row],[Date]])</f>
        <v>1</v>
      </c>
      <c r="X634" s="8">
        <f>MONTH(Table1[[#This Row],[Date]])</f>
        <v>10</v>
      </c>
      <c r="Y634" s="9">
        <f>(Table1[[#This Row],[Profit]]/Table1[[#This Row],[Sales]])</f>
        <v>0.36741214057507987</v>
      </c>
    </row>
    <row r="635" spans="1:25" ht="14.25" customHeight="1" x14ac:dyDescent="0.3">
      <c r="A635" s="1">
        <v>203</v>
      </c>
      <c r="B635" s="1">
        <v>60</v>
      </c>
      <c r="C635" s="2">
        <v>41183</v>
      </c>
      <c r="D635" s="1" t="s">
        <v>32</v>
      </c>
      <c r="E635" s="1" t="s">
        <v>25</v>
      </c>
      <c r="F635" s="1">
        <v>54</v>
      </c>
      <c r="G635" s="1" t="s">
        <v>33</v>
      </c>
      <c r="H635" s="1" t="s">
        <v>34</v>
      </c>
      <c r="I635" s="1" t="s">
        <v>46</v>
      </c>
      <c r="J635" s="19">
        <v>1</v>
      </c>
      <c r="K635" s="1">
        <v>144</v>
      </c>
      <c r="L635" s="1" t="s">
        <v>37</v>
      </c>
      <c r="M635" s="15" t="s">
        <v>88</v>
      </c>
      <c r="N635" s="1">
        <v>40</v>
      </c>
      <c r="O635" s="1">
        <v>40</v>
      </c>
      <c r="P635" s="1">
        <v>130</v>
      </c>
      <c r="Q635" s="1">
        <v>83</v>
      </c>
      <c r="R635" s="1">
        <f>SUM(Table1[[#This Row],[Cogs]],Table1[[#This Row],[Marketing]],Table1[[#This Row],[Other Expenses]])</f>
        <v>197</v>
      </c>
      <c r="S635" s="3">
        <f>Table1[[#This Row],[Sales]]-Table1[[#This Row],[Target Sales]]</f>
        <v>14</v>
      </c>
      <c r="T635" s="3">
        <f>Table1[[#This Row],[Profit]]-Table1[[#This Row],[Target Profit]]</f>
        <v>-39</v>
      </c>
      <c r="U635" s="3">
        <f>Table1[[#This Row],[Cogs]]-Table1[[#This Row],[Target COGS]]</f>
        <v>20</v>
      </c>
      <c r="V635" s="8">
        <f>YEAR(Table1[[#This Row],[Date]])</f>
        <v>2012</v>
      </c>
      <c r="W635" s="8">
        <f>DAY(Table1[[#This Row],[Date]])</f>
        <v>1</v>
      </c>
      <c r="X635" s="8">
        <f>MONTH(Table1[[#This Row],[Date]])</f>
        <v>10</v>
      </c>
      <c r="Y635" s="9">
        <f>(Table1[[#This Row],[Profit]]/Table1[[#This Row],[Sales]])</f>
        <v>6.9444444444444441E-3</v>
      </c>
    </row>
    <row r="636" spans="1:25" ht="14.25" customHeight="1" x14ac:dyDescent="0.3">
      <c r="A636" s="1">
        <v>203</v>
      </c>
      <c r="B636" s="1">
        <v>130</v>
      </c>
      <c r="C636" s="2">
        <v>41214</v>
      </c>
      <c r="D636" s="1" t="s">
        <v>32</v>
      </c>
      <c r="E636" s="1" t="s">
        <v>25</v>
      </c>
      <c r="F636" s="1">
        <v>42</v>
      </c>
      <c r="G636" s="1" t="s">
        <v>33</v>
      </c>
      <c r="H636" s="1" t="s">
        <v>38</v>
      </c>
      <c r="I636" s="1" t="s">
        <v>45</v>
      </c>
      <c r="J636" s="19">
        <v>122</v>
      </c>
      <c r="K636" s="1">
        <v>325</v>
      </c>
      <c r="L636" s="1" t="s">
        <v>37</v>
      </c>
      <c r="M636" s="15" t="s">
        <v>88</v>
      </c>
      <c r="N636" s="1">
        <v>110</v>
      </c>
      <c r="O636" s="1">
        <v>130</v>
      </c>
      <c r="P636" s="1">
        <v>290</v>
      </c>
      <c r="Q636" s="1">
        <v>73</v>
      </c>
      <c r="R636" s="1">
        <f>SUM(Table1[[#This Row],[Cogs]],Table1[[#This Row],[Marketing]],Table1[[#This Row],[Other Expenses]])</f>
        <v>245</v>
      </c>
      <c r="S636" s="3">
        <f>Table1[[#This Row],[Sales]]-Table1[[#This Row],[Target Sales]]</f>
        <v>35</v>
      </c>
      <c r="T636" s="3">
        <f>Table1[[#This Row],[Profit]]-Table1[[#This Row],[Target Profit]]</f>
        <v>-8</v>
      </c>
      <c r="U636" s="3">
        <f>Table1[[#This Row],[Cogs]]-Table1[[#This Row],[Target COGS]]</f>
        <v>20</v>
      </c>
      <c r="V636" s="8">
        <f>YEAR(Table1[[#This Row],[Date]])</f>
        <v>2012</v>
      </c>
      <c r="W636" s="8">
        <f>DAY(Table1[[#This Row],[Date]])</f>
        <v>1</v>
      </c>
      <c r="X636" s="8">
        <f>MONTH(Table1[[#This Row],[Date]])</f>
        <v>11</v>
      </c>
      <c r="Y636" s="9">
        <f>(Table1[[#This Row],[Profit]]/Table1[[#This Row],[Sales]])</f>
        <v>0.37538461538461537</v>
      </c>
    </row>
    <row r="637" spans="1:25" ht="14.25" customHeight="1" x14ac:dyDescent="0.3">
      <c r="A637" s="1">
        <v>203</v>
      </c>
      <c r="B637" s="1">
        <v>115</v>
      </c>
      <c r="C637" s="2">
        <v>41244</v>
      </c>
      <c r="D637" s="1" t="s">
        <v>32</v>
      </c>
      <c r="E637" s="1" t="s">
        <v>25</v>
      </c>
      <c r="F637" s="1">
        <v>37</v>
      </c>
      <c r="G637" s="1" t="s">
        <v>33</v>
      </c>
      <c r="H637" s="1" t="s">
        <v>38</v>
      </c>
      <c r="I637" s="1" t="s">
        <v>45</v>
      </c>
      <c r="J637" s="19">
        <v>105</v>
      </c>
      <c r="K637" s="1">
        <v>289</v>
      </c>
      <c r="L637" s="1" t="s">
        <v>37</v>
      </c>
      <c r="M637" s="15" t="s">
        <v>88</v>
      </c>
      <c r="N637" s="1">
        <v>100</v>
      </c>
      <c r="O637" s="1">
        <v>110</v>
      </c>
      <c r="P637" s="1">
        <v>260</v>
      </c>
      <c r="Q637" s="1">
        <v>69</v>
      </c>
      <c r="R637" s="1">
        <f>SUM(Table1[[#This Row],[Cogs]],Table1[[#This Row],[Marketing]],Table1[[#This Row],[Other Expenses]])</f>
        <v>221</v>
      </c>
      <c r="S637" s="3">
        <f>Table1[[#This Row],[Sales]]-Table1[[#This Row],[Target Sales]]</f>
        <v>29</v>
      </c>
      <c r="T637" s="3">
        <f>Table1[[#This Row],[Profit]]-Table1[[#This Row],[Target Profit]]</f>
        <v>-5</v>
      </c>
      <c r="U637" s="3">
        <f>Table1[[#This Row],[Cogs]]-Table1[[#This Row],[Target COGS]]</f>
        <v>15</v>
      </c>
      <c r="V637" s="8">
        <f>YEAR(Table1[[#This Row],[Date]])</f>
        <v>2012</v>
      </c>
      <c r="W637" s="8">
        <f>DAY(Table1[[#This Row],[Date]])</f>
        <v>1</v>
      </c>
      <c r="X637" s="8">
        <f>MONTH(Table1[[#This Row],[Date]])</f>
        <v>12</v>
      </c>
      <c r="Y637" s="9">
        <f>(Table1[[#This Row],[Profit]]/Table1[[#This Row],[Sales]])</f>
        <v>0.36332179930795849</v>
      </c>
    </row>
    <row r="638" spans="1:25" ht="14.25" customHeight="1" x14ac:dyDescent="0.3">
      <c r="A638" s="1">
        <v>203</v>
      </c>
      <c r="B638" s="1">
        <v>125</v>
      </c>
      <c r="C638" s="2">
        <v>41548</v>
      </c>
      <c r="D638" s="1" t="s">
        <v>32</v>
      </c>
      <c r="E638" s="1" t="s">
        <v>25</v>
      </c>
      <c r="F638" s="1">
        <v>41</v>
      </c>
      <c r="G638" s="1" t="s">
        <v>33</v>
      </c>
      <c r="H638" s="1" t="s">
        <v>38</v>
      </c>
      <c r="I638" s="1" t="s">
        <v>45</v>
      </c>
      <c r="J638" s="19">
        <v>171</v>
      </c>
      <c r="K638" s="1">
        <v>334</v>
      </c>
      <c r="L638" s="1" t="s">
        <v>37</v>
      </c>
      <c r="M638" s="15" t="s">
        <v>88</v>
      </c>
      <c r="N638" s="1">
        <v>100</v>
      </c>
      <c r="O638" s="1">
        <v>130</v>
      </c>
      <c r="P638" s="1">
        <v>260</v>
      </c>
      <c r="Q638" s="1">
        <v>73</v>
      </c>
      <c r="R638" s="1">
        <f>SUM(Table1[[#This Row],[Cogs]],Table1[[#This Row],[Marketing]],Table1[[#This Row],[Other Expenses]])</f>
        <v>239</v>
      </c>
      <c r="S638" s="3">
        <f>Table1[[#This Row],[Sales]]-Table1[[#This Row],[Target Sales]]</f>
        <v>74</v>
      </c>
      <c r="T638" s="3">
        <f>Table1[[#This Row],[Profit]]-Table1[[#This Row],[Target Profit]]</f>
        <v>41</v>
      </c>
      <c r="U638" s="3">
        <f>Table1[[#This Row],[Cogs]]-Table1[[#This Row],[Target COGS]]</f>
        <v>25</v>
      </c>
      <c r="V638" s="8">
        <f>YEAR(Table1[[#This Row],[Date]])</f>
        <v>2013</v>
      </c>
      <c r="W638" s="8">
        <f>DAY(Table1[[#This Row],[Date]])</f>
        <v>1</v>
      </c>
      <c r="X638" s="8">
        <f>MONTH(Table1[[#This Row],[Date]])</f>
        <v>10</v>
      </c>
      <c r="Y638" s="9">
        <f>(Table1[[#This Row],[Profit]]/Table1[[#This Row],[Sales]])</f>
        <v>0.5119760479041916</v>
      </c>
    </row>
    <row r="639" spans="1:25" ht="14.25" customHeight="1" x14ac:dyDescent="0.3">
      <c r="A639" s="1">
        <v>959</v>
      </c>
      <c r="B639" s="1">
        <v>60</v>
      </c>
      <c r="C639" s="2">
        <v>41548</v>
      </c>
      <c r="D639" s="1" t="s">
        <v>32</v>
      </c>
      <c r="E639" s="1" t="s">
        <v>25</v>
      </c>
      <c r="F639" s="1">
        <v>54</v>
      </c>
      <c r="G639" s="1" t="s">
        <v>33</v>
      </c>
      <c r="H639" s="1" t="s">
        <v>34</v>
      </c>
      <c r="I639" s="1" t="s">
        <v>46</v>
      </c>
      <c r="J639" s="19">
        <v>1</v>
      </c>
      <c r="K639" s="1">
        <v>153</v>
      </c>
      <c r="L639" s="1" t="s">
        <v>37</v>
      </c>
      <c r="M639" s="15" t="s">
        <v>88</v>
      </c>
      <c r="N639" s="1">
        <v>40</v>
      </c>
      <c r="O639" s="1">
        <v>40</v>
      </c>
      <c r="P639" s="1">
        <v>130</v>
      </c>
      <c r="Q639" s="1">
        <v>83</v>
      </c>
      <c r="R639" s="1">
        <f>SUM(Table1[[#This Row],[Cogs]],Table1[[#This Row],[Marketing]],Table1[[#This Row],[Other Expenses]])</f>
        <v>197</v>
      </c>
      <c r="S639" s="3">
        <f>Table1[[#This Row],[Sales]]-Table1[[#This Row],[Target Sales]]</f>
        <v>23</v>
      </c>
      <c r="T639" s="3">
        <f>Table1[[#This Row],[Profit]]-Table1[[#This Row],[Target Profit]]</f>
        <v>-39</v>
      </c>
      <c r="U639" s="3">
        <f>Table1[[#This Row],[Cogs]]-Table1[[#This Row],[Target COGS]]</f>
        <v>20</v>
      </c>
      <c r="V639" s="8">
        <f>YEAR(Table1[[#This Row],[Date]])</f>
        <v>2013</v>
      </c>
      <c r="W639" s="8">
        <f>DAY(Table1[[#This Row],[Date]])</f>
        <v>1</v>
      </c>
      <c r="X639" s="8">
        <f>MONTH(Table1[[#This Row],[Date]])</f>
        <v>10</v>
      </c>
      <c r="Y639" s="9">
        <f>(Table1[[#This Row],[Profit]]/Table1[[#This Row],[Sales]])</f>
        <v>6.5359477124183009E-3</v>
      </c>
    </row>
    <row r="640" spans="1:25" ht="14.25" customHeight="1" x14ac:dyDescent="0.3">
      <c r="A640" s="1">
        <v>203</v>
      </c>
      <c r="B640" s="1">
        <v>130</v>
      </c>
      <c r="C640" s="2">
        <v>41579</v>
      </c>
      <c r="D640" s="1" t="s">
        <v>32</v>
      </c>
      <c r="E640" s="1" t="s">
        <v>25</v>
      </c>
      <c r="F640" s="1">
        <v>42</v>
      </c>
      <c r="G640" s="1" t="s">
        <v>33</v>
      </c>
      <c r="H640" s="1" t="s">
        <v>38</v>
      </c>
      <c r="I640" s="1" t="s">
        <v>45</v>
      </c>
      <c r="J640" s="19">
        <v>181</v>
      </c>
      <c r="K640" s="1">
        <v>346</v>
      </c>
      <c r="L640" s="1" t="s">
        <v>37</v>
      </c>
      <c r="M640" s="15" t="s">
        <v>88</v>
      </c>
      <c r="N640" s="1">
        <v>110</v>
      </c>
      <c r="O640" s="1">
        <v>130</v>
      </c>
      <c r="P640" s="1">
        <v>290</v>
      </c>
      <c r="Q640" s="1">
        <v>73</v>
      </c>
      <c r="R640" s="1">
        <f>SUM(Table1[[#This Row],[Cogs]],Table1[[#This Row],[Marketing]],Table1[[#This Row],[Other Expenses]])</f>
        <v>245</v>
      </c>
      <c r="S640" s="3">
        <f>Table1[[#This Row],[Sales]]-Table1[[#This Row],[Target Sales]]</f>
        <v>56</v>
      </c>
      <c r="T640" s="3">
        <f>Table1[[#This Row],[Profit]]-Table1[[#This Row],[Target Profit]]</f>
        <v>51</v>
      </c>
      <c r="U640" s="3">
        <f>Table1[[#This Row],[Cogs]]-Table1[[#This Row],[Target COGS]]</f>
        <v>20</v>
      </c>
      <c r="V640" s="8">
        <f>YEAR(Table1[[#This Row],[Date]])</f>
        <v>2013</v>
      </c>
      <c r="W640" s="8">
        <f>DAY(Table1[[#This Row],[Date]])</f>
        <v>1</v>
      </c>
      <c r="X640" s="8">
        <f>MONTH(Table1[[#This Row],[Date]])</f>
        <v>11</v>
      </c>
      <c r="Y640" s="9">
        <f>(Table1[[#This Row],[Profit]]/Table1[[#This Row],[Sales]])</f>
        <v>0.52312138728323698</v>
      </c>
    </row>
    <row r="641" spans="1:25" ht="14.25" customHeight="1" x14ac:dyDescent="0.3">
      <c r="A641" s="1">
        <v>959</v>
      </c>
      <c r="B641" s="1">
        <v>115</v>
      </c>
      <c r="C641" s="2">
        <v>41609</v>
      </c>
      <c r="D641" s="1" t="s">
        <v>32</v>
      </c>
      <c r="E641" s="1" t="s">
        <v>25</v>
      </c>
      <c r="F641" s="1">
        <v>37</v>
      </c>
      <c r="G641" s="1" t="s">
        <v>33</v>
      </c>
      <c r="H641" s="1" t="s">
        <v>38</v>
      </c>
      <c r="I641" s="1" t="s">
        <v>45</v>
      </c>
      <c r="J641" s="19">
        <v>156</v>
      </c>
      <c r="K641" s="1">
        <v>308</v>
      </c>
      <c r="L641" s="1" t="s">
        <v>37</v>
      </c>
      <c r="M641" s="15" t="s">
        <v>88</v>
      </c>
      <c r="N641" s="1">
        <v>100</v>
      </c>
      <c r="O641" s="1">
        <v>110</v>
      </c>
      <c r="P641" s="1">
        <v>260</v>
      </c>
      <c r="Q641" s="1">
        <v>69</v>
      </c>
      <c r="R641" s="1">
        <f>SUM(Table1[[#This Row],[Cogs]],Table1[[#This Row],[Marketing]],Table1[[#This Row],[Other Expenses]])</f>
        <v>221</v>
      </c>
      <c r="S641" s="3">
        <f>Table1[[#This Row],[Sales]]-Table1[[#This Row],[Target Sales]]</f>
        <v>48</v>
      </c>
      <c r="T641" s="3">
        <f>Table1[[#This Row],[Profit]]-Table1[[#This Row],[Target Profit]]</f>
        <v>46</v>
      </c>
      <c r="U641" s="3">
        <f>Table1[[#This Row],[Cogs]]-Table1[[#This Row],[Target COGS]]</f>
        <v>15</v>
      </c>
      <c r="V641" s="8">
        <f>YEAR(Table1[[#This Row],[Date]])</f>
        <v>2013</v>
      </c>
      <c r="W641" s="8">
        <f>DAY(Table1[[#This Row],[Date]])</f>
        <v>1</v>
      </c>
      <c r="X641" s="8">
        <f>MONTH(Table1[[#This Row],[Date]])</f>
        <v>12</v>
      </c>
      <c r="Y641" s="9">
        <f>(Table1[[#This Row],[Profit]]/Table1[[#This Row],[Sales]])</f>
        <v>0.50649350649350644</v>
      </c>
    </row>
    <row r="642" spans="1:25" ht="14.25" customHeight="1" x14ac:dyDescent="0.3">
      <c r="A642" s="1">
        <v>561</v>
      </c>
      <c r="B642" s="1">
        <v>91</v>
      </c>
      <c r="C642" s="2">
        <v>41183</v>
      </c>
      <c r="D642" s="1" t="s">
        <v>16</v>
      </c>
      <c r="E642" s="1" t="s">
        <v>25</v>
      </c>
      <c r="F642" s="1">
        <v>28</v>
      </c>
      <c r="G642" s="1" t="s">
        <v>33</v>
      </c>
      <c r="H642" s="1" t="s">
        <v>38</v>
      </c>
      <c r="I642" s="1" t="s">
        <v>39</v>
      </c>
      <c r="J642" s="19">
        <v>76</v>
      </c>
      <c r="K642" s="1">
        <v>218</v>
      </c>
      <c r="L642" s="1" t="s">
        <v>28</v>
      </c>
      <c r="M642" s="15" t="s">
        <v>88</v>
      </c>
      <c r="N642" s="1">
        <v>70</v>
      </c>
      <c r="O642" s="1">
        <v>90</v>
      </c>
      <c r="P642" s="1">
        <v>180</v>
      </c>
      <c r="Q642" s="1">
        <v>51</v>
      </c>
      <c r="R642" s="1">
        <f>SUM(Table1[[#This Row],[Cogs]],Table1[[#This Row],[Marketing]],Table1[[#This Row],[Other Expenses]])</f>
        <v>170</v>
      </c>
      <c r="S642" s="3">
        <f>Table1[[#This Row],[Sales]]-Table1[[#This Row],[Target Sales]]</f>
        <v>38</v>
      </c>
      <c r="T642" s="3">
        <f>Table1[[#This Row],[Profit]]-Table1[[#This Row],[Target Profit]]</f>
        <v>-14</v>
      </c>
      <c r="U642" s="3">
        <f>Table1[[#This Row],[Cogs]]-Table1[[#This Row],[Target COGS]]</f>
        <v>21</v>
      </c>
      <c r="V642" s="8">
        <f>YEAR(Table1[[#This Row],[Date]])</f>
        <v>2012</v>
      </c>
      <c r="W642" s="8">
        <f>DAY(Table1[[#This Row],[Date]])</f>
        <v>1</v>
      </c>
      <c r="X642" s="8">
        <f>MONTH(Table1[[#This Row],[Date]])</f>
        <v>10</v>
      </c>
      <c r="Y642" s="9">
        <f>(Table1[[#This Row],[Profit]]/Table1[[#This Row],[Sales]])</f>
        <v>0.34862385321100919</v>
      </c>
    </row>
    <row r="643" spans="1:25" ht="14.25" customHeight="1" x14ac:dyDescent="0.3">
      <c r="A643" s="1">
        <v>239</v>
      </c>
      <c r="B643" s="1">
        <v>86</v>
      </c>
      <c r="C643" s="2">
        <v>41183</v>
      </c>
      <c r="D643" s="1" t="s">
        <v>16</v>
      </c>
      <c r="E643" s="1" t="s">
        <v>25</v>
      </c>
      <c r="F643" s="1">
        <v>28</v>
      </c>
      <c r="G643" s="1" t="s">
        <v>33</v>
      </c>
      <c r="H643" s="1" t="s">
        <v>34</v>
      </c>
      <c r="I643" s="1" t="s">
        <v>35</v>
      </c>
      <c r="J643" s="19">
        <v>60</v>
      </c>
      <c r="K643" s="1">
        <v>202</v>
      </c>
      <c r="L643" s="1" t="s">
        <v>28</v>
      </c>
      <c r="M643" s="15" t="s">
        <v>88</v>
      </c>
      <c r="N643" s="1">
        <v>70</v>
      </c>
      <c r="O643" s="1">
        <v>90</v>
      </c>
      <c r="P643" s="1">
        <v>180</v>
      </c>
      <c r="Q643" s="1">
        <v>56</v>
      </c>
      <c r="R643" s="1">
        <f>SUM(Table1[[#This Row],[Cogs]],Table1[[#This Row],[Marketing]],Table1[[#This Row],[Other Expenses]])</f>
        <v>170</v>
      </c>
      <c r="S643" s="3">
        <f>Table1[[#This Row],[Sales]]-Table1[[#This Row],[Target Sales]]</f>
        <v>22</v>
      </c>
      <c r="T643" s="3">
        <f>Table1[[#This Row],[Profit]]-Table1[[#This Row],[Target Profit]]</f>
        <v>-30</v>
      </c>
      <c r="U643" s="3">
        <f>Table1[[#This Row],[Cogs]]-Table1[[#This Row],[Target COGS]]</f>
        <v>16</v>
      </c>
      <c r="V643" s="8">
        <f>YEAR(Table1[[#This Row],[Date]])</f>
        <v>2012</v>
      </c>
      <c r="W643" s="8">
        <f>DAY(Table1[[#This Row],[Date]])</f>
        <v>1</v>
      </c>
      <c r="X643" s="8">
        <f>MONTH(Table1[[#This Row],[Date]])</f>
        <v>10</v>
      </c>
      <c r="Y643" s="9">
        <f>(Table1[[#This Row],[Profit]]/Table1[[#This Row],[Sales]])</f>
        <v>0.29702970297029702</v>
      </c>
    </row>
    <row r="644" spans="1:25" ht="14.25" customHeight="1" x14ac:dyDescent="0.3">
      <c r="A644" s="1">
        <v>407</v>
      </c>
      <c r="B644" s="1">
        <v>82</v>
      </c>
      <c r="C644" s="2">
        <v>41183</v>
      </c>
      <c r="D644" s="1" t="s">
        <v>16</v>
      </c>
      <c r="E644" s="1" t="s">
        <v>25</v>
      </c>
      <c r="F644" s="1">
        <v>27</v>
      </c>
      <c r="G644" s="1" t="s">
        <v>33</v>
      </c>
      <c r="H644" s="1" t="s">
        <v>38</v>
      </c>
      <c r="I644" s="1" t="s">
        <v>45</v>
      </c>
      <c r="J644" s="19">
        <v>64</v>
      </c>
      <c r="K644" s="1">
        <v>205</v>
      </c>
      <c r="L644" s="1" t="s">
        <v>28</v>
      </c>
      <c r="M644" s="15" t="s">
        <v>88</v>
      </c>
      <c r="N644" s="1">
        <v>60</v>
      </c>
      <c r="O644" s="1">
        <v>90</v>
      </c>
      <c r="P644" s="1">
        <v>170</v>
      </c>
      <c r="Q644" s="1">
        <v>59</v>
      </c>
      <c r="R644" s="1">
        <f>SUM(Table1[[#This Row],[Cogs]],Table1[[#This Row],[Marketing]],Table1[[#This Row],[Other Expenses]])</f>
        <v>168</v>
      </c>
      <c r="S644" s="3">
        <f>Table1[[#This Row],[Sales]]-Table1[[#This Row],[Target Sales]]</f>
        <v>35</v>
      </c>
      <c r="T644" s="3">
        <f>Table1[[#This Row],[Profit]]-Table1[[#This Row],[Target Profit]]</f>
        <v>-26</v>
      </c>
      <c r="U644" s="3">
        <f>Table1[[#This Row],[Cogs]]-Table1[[#This Row],[Target COGS]]</f>
        <v>22</v>
      </c>
      <c r="V644" s="8">
        <f>YEAR(Table1[[#This Row],[Date]])</f>
        <v>2012</v>
      </c>
      <c r="W644" s="8">
        <f>DAY(Table1[[#This Row],[Date]])</f>
        <v>1</v>
      </c>
      <c r="X644" s="8">
        <f>MONTH(Table1[[#This Row],[Date]])</f>
        <v>10</v>
      </c>
      <c r="Y644" s="9">
        <f>(Table1[[#This Row],[Profit]]/Table1[[#This Row],[Sales]])</f>
        <v>0.31219512195121951</v>
      </c>
    </row>
    <row r="645" spans="1:25" ht="14.25" customHeight="1" x14ac:dyDescent="0.3">
      <c r="A645" s="1">
        <v>857</v>
      </c>
      <c r="B645" s="1">
        <v>72</v>
      </c>
      <c r="C645" s="2">
        <v>41183</v>
      </c>
      <c r="D645" s="1" t="s">
        <v>16</v>
      </c>
      <c r="E645" s="1" t="s">
        <v>25</v>
      </c>
      <c r="F645" s="1">
        <v>23</v>
      </c>
      <c r="G645" s="1" t="s">
        <v>33</v>
      </c>
      <c r="H645" s="1" t="s">
        <v>38</v>
      </c>
      <c r="I645" s="1" t="s">
        <v>45</v>
      </c>
      <c r="J645" s="19">
        <v>348</v>
      </c>
      <c r="K645" s="1">
        <v>474</v>
      </c>
      <c r="L645" s="1" t="s">
        <v>55</v>
      </c>
      <c r="M645" s="15" t="s">
        <v>88</v>
      </c>
      <c r="N645" s="1">
        <v>50</v>
      </c>
      <c r="O645" s="1">
        <v>330</v>
      </c>
      <c r="P645" s="1">
        <v>400</v>
      </c>
      <c r="Q645" s="1">
        <v>54</v>
      </c>
      <c r="R645" s="1">
        <f>SUM(Table1[[#This Row],[Cogs]],Table1[[#This Row],[Marketing]],Table1[[#This Row],[Other Expenses]])</f>
        <v>149</v>
      </c>
      <c r="S645" s="3">
        <f>Table1[[#This Row],[Sales]]-Table1[[#This Row],[Target Sales]]</f>
        <v>74</v>
      </c>
      <c r="T645" s="3">
        <f>Table1[[#This Row],[Profit]]-Table1[[#This Row],[Target Profit]]</f>
        <v>18</v>
      </c>
      <c r="U645" s="3">
        <f>Table1[[#This Row],[Cogs]]-Table1[[#This Row],[Target COGS]]</f>
        <v>22</v>
      </c>
      <c r="V645" s="8">
        <f>YEAR(Table1[[#This Row],[Date]])</f>
        <v>2012</v>
      </c>
      <c r="W645" s="8">
        <f>DAY(Table1[[#This Row],[Date]])</f>
        <v>1</v>
      </c>
      <c r="X645" s="8">
        <f>MONTH(Table1[[#This Row],[Date]])</f>
        <v>10</v>
      </c>
      <c r="Y645" s="9">
        <f>(Table1[[#This Row],[Profit]]/Table1[[#This Row],[Sales]])</f>
        <v>0.73417721518987344</v>
      </c>
    </row>
    <row r="646" spans="1:25" ht="14.25" customHeight="1" x14ac:dyDescent="0.3">
      <c r="A646" s="1">
        <v>315</v>
      </c>
      <c r="B646" s="1">
        <v>260</v>
      </c>
      <c r="C646" s="2">
        <v>41183</v>
      </c>
      <c r="D646" s="1" t="s">
        <v>16</v>
      </c>
      <c r="E646" s="1" t="s">
        <v>25</v>
      </c>
      <c r="F646" s="1">
        <v>91</v>
      </c>
      <c r="G646" s="1" t="s">
        <v>33</v>
      </c>
      <c r="H646" s="1" t="s">
        <v>38</v>
      </c>
      <c r="I646" s="1" t="s">
        <v>45</v>
      </c>
      <c r="J646" s="19">
        <v>247</v>
      </c>
      <c r="K646" s="1">
        <v>650</v>
      </c>
      <c r="L646" s="1" t="s">
        <v>60</v>
      </c>
      <c r="M646" s="15" t="s">
        <v>88</v>
      </c>
      <c r="N646" s="1">
        <v>210</v>
      </c>
      <c r="O646" s="1">
        <v>230</v>
      </c>
      <c r="P646" s="1">
        <v>540</v>
      </c>
      <c r="Q646" s="1">
        <v>143</v>
      </c>
      <c r="R646" s="1">
        <f>SUM(Table1[[#This Row],[Cogs]],Table1[[#This Row],[Marketing]],Table1[[#This Row],[Other Expenses]])</f>
        <v>494</v>
      </c>
      <c r="S646" s="3">
        <f>Table1[[#This Row],[Sales]]-Table1[[#This Row],[Target Sales]]</f>
        <v>110</v>
      </c>
      <c r="T646" s="3">
        <f>Table1[[#This Row],[Profit]]-Table1[[#This Row],[Target Profit]]</f>
        <v>17</v>
      </c>
      <c r="U646" s="3">
        <f>Table1[[#This Row],[Cogs]]-Table1[[#This Row],[Target COGS]]</f>
        <v>50</v>
      </c>
      <c r="V646" s="8">
        <f>YEAR(Table1[[#This Row],[Date]])</f>
        <v>2012</v>
      </c>
      <c r="W646" s="8">
        <f>DAY(Table1[[#This Row],[Date]])</f>
        <v>1</v>
      </c>
      <c r="X646" s="8">
        <f>MONTH(Table1[[#This Row],[Date]])</f>
        <v>10</v>
      </c>
      <c r="Y646" s="9">
        <f>(Table1[[#This Row],[Profit]]/Table1[[#This Row],[Sales]])</f>
        <v>0.38</v>
      </c>
    </row>
    <row r="647" spans="1:25" ht="14.25" customHeight="1" x14ac:dyDescent="0.3">
      <c r="A647" s="1">
        <v>239</v>
      </c>
      <c r="B647" s="1">
        <v>96</v>
      </c>
      <c r="C647" s="2">
        <v>41183</v>
      </c>
      <c r="D647" s="1" t="s">
        <v>16</v>
      </c>
      <c r="E647" s="1" t="s">
        <v>25</v>
      </c>
      <c r="F647" s="1">
        <v>87</v>
      </c>
      <c r="G647" s="1" t="s">
        <v>33</v>
      </c>
      <c r="H647" s="1" t="s">
        <v>34</v>
      </c>
      <c r="I647" s="1" t="s">
        <v>46</v>
      </c>
      <c r="J647" s="19">
        <v>18</v>
      </c>
      <c r="K647" s="1">
        <v>230</v>
      </c>
      <c r="L647" s="1" t="s">
        <v>28</v>
      </c>
      <c r="M647" s="15" t="s">
        <v>88</v>
      </c>
      <c r="N647" s="1">
        <v>80</v>
      </c>
      <c r="O647" s="1">
        <v>50</v>
      </c>
      <c r="P647" s="1">
        <v>210</v>
      </c>
      <c r="Q647" s="1">
        <v>116</v>
      </c>
      <c r="R647" s="1">
        <f>SUM(Table1[[#This Row],[Cogs]],Table1[[#This Row],[Marketing]],Table1[[#This Row],[Other Expenses]])</f>
        <v>299</v>
      </c>
      <c r="S647" s="3">
        <f>Table1[[#This Row],[Sales]]-Table1[[#This Row],[Target Sales]]</f>
        <v>20</v>
      </c>
      <c r="T647" s="3">
        <f>Table1[[#This Row],[Profit]]-Table1[[#This Row],[Target Profit]]</f>
        <v>-32</v>
      </c>
      <c r="U647" s="3">
        <f>Table1[[#This Row],[Cogs]]-Table1[[#This Row],[Target COGS]]</f>
        <v>16</v>
      </c>
      <c r="V647" s="8">
        <f>YEAR(Table1[[#This Row],[Date]])</f>
        <v>2012</v>
      </c>
      <c r="W647" s="8">
        <f>DAY(Table1[[#This Row],[Date]])</f>
        <v>1</v>
      </c>
      <c r="X647" s="8">
        <f>MONTH(Table1[[#This Row],[Date]])</f>
        <v>10</v>
      </c>
      <c r="Y647" s="9">
        <f>(Table1[[#This Row],[Profit]]/Table1[[#This Row],[Sales]])</f>
        <v>7.8260869565217397E-2</v>
      </c>
    </row>
    <row r="648" spans="1:25" ht="14.25" customHeight="1" x14ac:dyDescent="0.3">
      <c r="A648" s="1">
        <v>845</v>
      </c>
      <c r="B648" s="1">
        <v>125</v>
      </c>
      <c r="C648" s="2">
        <v>41183</v>
      </c>
      <c r="D648" s="1" t="s">
        <v>16</v>
      </c>
      <c r="E648" s="1" t="s">
        <v>25</v>
      </c>
      <c r="F648" s="1">
        <v>113</v>
      </c>
      <c r="G648" s="1" t="s">
        <v>33</v>
      </c>
      <c r="H648" s="1" t="s">
        <v>34</v>
      </c>
      <c r="I648" s="1" t="s">
        <v>46</v>
      </c>
      <c r="J648" s="19">
        <v>-202</v>
      </c>
      <c r="K648" s="1">
        <v>69</v>
      </c>
      <c r="L648" s="1" t="s">
        <v>60</v>
      </c>
      <c r="M648" s="15" t="s">
        <v>88</v>
      </c>
      <c r="N648" s="1">
        <v>110</v>
      </c>
      <c r="O648" s="1">
        <v>-170</v>
      </c>
      <c r="P648" s="1">
        <v>50</v>
      </c>
      <c r="Q648" s="1">
        <v>146</v>
      </c>
      <c r="R648" s="1">
        <f>SUM(Table1[[#This Row],[Cogs]],Table1[[#This Row],[Marketing]],Table1[[#This Row],[Other Expenses]])</f>
        <v>384</v>
      </c>
      <c r="S648" s="3">
        <f>Table1[[#This Row],[Sales]]-Table1[[#This Row],[Target Sales]]</f>
        <v>19</v>
      </c>
      <c r="T648" s="3">
        <f>Table1[[#This Row],[Profit]]-Table1[[#This Row],[Target Profit]]</f>
        <v>-32</v>
      </c>
      <c r="U648" s="3">
        <f>Table1[[#This Row],[Cogs]]-Table1[[#This Row],[Target COGS]]</f>
        <v>15</v>
      </c>
      <c r="V648" s="8">
        <f>YEAR(Table1[[#This Row],[Date]])</f>
        <v>2012</v>
      </c>
      <c r="W648" s="8">
        <f>DAY(Table1[[#This Row],[Date]])</f>
        <v>1</v>
      </c>
      <c r="X648" s="8">
        <f>MONTH(Table1[[#This Row],[Date]])</f>
        <v>10</v>
      </c>
      <c r="Y648" s="9">
        <f>(Table1[[#This Row],[Profit]]/Table1[[#This Row],[Sales]])</f>
        <v>-2.9275362318840581</v>
      </c>
    </row>
    <row r="649" spans="1:25" ht="14.25" customHeight="1" x14ac:dyDescent="0.3">
      <c r="A649" s="1">
        <v>781</v>
      </c>
      <c r="B649" s="1">
        <v>161</v>
      </c>
      <c r="C649" s="2">
        <v>41183</v>
      </c>
      <c r="D649" s="1" t="s">
        <v>16</v>
      </c>
      <c r="E649" s="1" t="s">
        <v>25</v>
      </c>
      <c r="F649" s="1">
        <v>45</v>
      </c>
      <c r="G649" s="1" t="s">
        <v>33</v>
      </c>
      <c r="H649" s="1" t="s">
        <v>34</v>
      </c>
      <c r="I649" s="1" t="s">
        <v>59</v>
      </c>
      <c r="J649" s="19">
        <v>92</v>
      </c>
      <c r="K649" s="1">
        <v>322</v>
      </c>
      <c r="L649" s="1" t="s">
        <v>55</v>
      </c>
      <c r="M649" s="15" t="s">
        <v>88</v>
      </c>
      <c r="N649" s="1">
        <v>140</v>
      </c>
      <c r="O649" s="1">
        <v>120</v>
      </c>
      <c r="P649" s="1">
        <v>300</v>
      </c>
      <c r="Q649" s="1">
        <v>69</v>
      </c>
      <c r="R649" s="1">
        <f>SUM(Table1[[#This Row],[Cogs]],Table1[[#This Row],[Marketing]],Table1[[#This Row],[Other Expenses]])</f>
        <v>275</v>
      </c>
      <c r="S649" s="3">
        <f>Table1[[#This Row],[Sales]]-Table1[[#This Row],[Target Sales]]</f>
        <v>22</v>
      </c>
      <c r="T649" s="3">
        <f>Table1[[#This Row],[Profit]]-Table1[[#This Row],[Target Profit]]</f>
        <v>-28</v>
      </c>
      <c r="U649" s="3">
        <f>Table1[[#This Row],[Cogs]]-Table1[[#This Row],[Target COGS]]</f>
        <v>21</v>
      </c>
      <c r="V649" s="8">
        <f>YEAR(Table1[[#This Row],[Date]])</f>
        <v>2012</v>
      </c>
      <c r="W649" s="8">
        <f>DAY(Table1[[#This Row],[Date]])</f>
        <v>1</v>
      </c>
      <c r="X649" s="8">
        <f>MONTH(Table1[[#This Row],[Date]])</f>
        <v>10</v>
      </c>
      <c r="Y649" s="9">
        <f>(Table1[[#This Row],[Profit]]/Table1[[#This Row],[Sales]])</f>
        <v>0.2857142857142857</v>
      </c>
    </row>
    <row r="650" spans="1:25" ht="14.25" customHeight="1" x14ac:dyDescent="0.3">
      <c r="A650" s="1">
        <v>718</v>
      </c>
      <c r="B650" s="1">
        <v>239</v>
      </c>
      <c r="C650" s="2">
        <v>41183</v>
      </c>
      <c r="D650" s="1" t="s">
        <v>16</v>
      </c>
      <c r="E650" s="1" t="s">
        <v>25</v>
      </c>
      <c r="F650" s="1">
        <v>66</v>
      </c>
      <c r="G650" s="1" t="s">
        <v>33</v>
      </c>
      <c r="H650" s="1" t="s">
        <v>34</v>
      </c>
      <c r="I650" s="1" t="s">
        <v>59</v>
      </c>
      <c r="J650" s="19">
        <v>435</v>
      </c>
      <c r="K650" s="1">
        <v>765</v>
      </c>
      <c r="L650" s="1" t="s">
        <v>60</v>
      </c>
      <c r="M650" s="15" t="s">
        <v>88</v>
      </c>
      <c r="N650" s="1">
        <v>210</v>
      </c>
      <c r="O650" s="1">
        <v>450</v>
      </c>
      <c r="P650" s="1">
        <v>720</v>
      </c>
      <c r="Q650" s="1">
        <v>91</v>
      </c>
      <c r="R650" s="1">
        <f>SUM(Table1[[#This Row],[Cogs]],Table1[[#This Row],[Marketing]],Table1[[#This Row],[Other Expenses]])</f>
        <v>396</v>
      </c>
      <c r="S650" s="3">
        <f>Table1[[#This Row],[Sales]]-Table1[[#This Row],[Target Sales]]</f>
        <v>45</v>
      </c>
      <c r="T650" s="3">
        <f>Table1[[#This Row],[Profit]]-Table1[[#This Row],[Target Profit]]</f>
        <v>-15</v>
      </c>
      <c r="U650" s="3">
        <f>Table1[[#This Row],[Cogs]]-Table1[[#This Row],[Target COGS]]</f>
        <v>29</v>
      </c>
      <c r="V650" s="8">
        <f>YEAR(Table1[[#This Row],[Date]])</f>
        <v>2012</v>
      </c>
      <c r="W650" s="8">
        <f>DAY(Table1[[#This Row],[Date]])</f>
        <v>1</v>
      </c>
      <c r="X650" s="8">
        <f>MONTH(Table1[[#This Row],[Date]])</f>
        <v>10</v>
      </c>
      <c r="Y650" s="9">
        <f>(Table1[[#This Row],[Profit]]/Table1[[#This Row],[Sales]])</f>
        <v>0.56862745098039214</v>
      </c>
    </row>
    <row r="651" spans="1:25" ht="14.25" customHeight="1" x14ac:dyDescent="0.3">
      <c r="A651" s="1">
        <v>386</v>
      </c>
      <c r="B651" s="1">
        <v>22</v>
      </c>
      <c r="C651" s="2">
        <v>41183</v>
      </c>
      <c r="D651" s="1" t="s">
        <v>16</v>
      </c>
      <c r="E651" s="1" t="s">
        <v>25</v>
      </c>
      <c r="F651" s="1">
        <v>7</v>
      </c>
      <c r="G651" s="1" t="s">
        <v>18</v>
      </c>
      <c r="H651" s="1" t="s">
        <v>19</v>
      </c>
      <c r="I651" s="1" t="s">
        <v>50</v>
      </c>
      <c r="J651" s="19">
        <v>10</v>
      </c>
      <c r="K651" s="1">
        <v>51</v>
      </c>
      <c r="L651" s="1" t="s">
        <v>28</v>
      </c>
      <c r="M651" s="15" t="s">
        <v>88</v>
      </c>
      <c r="N651" s="1">
        <v>0</v>
      </c>
      <c r="O651" s="1">
        <v>20</v>
      </c>
      <c r="P651" s="1">
        <v>20</v>
      </c>
      <c r="Q651" s="1">
        <v>19</v>
      </c>
      <c r="R651" s="1">
        <f>SUM(Table1[[#This Row],[Cogs]],Table1[[#This Row],[Marketing]],Table1[[#This Row],[Other Expenses]])</f>
        <v>48</v>
      </c>
      <c r="S651" s="3">
        <f>Table1[[#This Row],[Sales]]-Table1[[#This Row],[Target Sales]]</f>
        <v>31</v>
      </c>
      <c r="T651" s="3">
        <f>Table1[[#This Row],[Profit]]-Table1[[#This Row],[Target Profit]]</f>
        <v>-10</v>
      </c>
      <c r="U651" s="3">
        <f>Table1[[#This Row],[Cogs]]-Table1[[#This Row],[Target COGS]]</f>
        <v>22</v>
      </c>
      <c r="V651" s="8">
        <f>YEAR(Table1[[#This Row],[Date]])</f>
        <v>2012</v>
      </c>
      <c r="W651" s="8">
        <f>DAY(Table1[[#This Row],[Date]])</f>
        <v>1</v>
      </c>
      <c r="X651" s="8">
        <f>MONTH(Table1[[#This Row],[Date]])</f>
        <v>10</v>
      </c>
      <c r="Y651" s="9">
        <f>(Table1[[#This Row],[Profit]]/Table1[[#This Row],[Sales]])</f>
        <v>0.19607843137254902</v>
      </c>
    </row>
    <row r="652" spans="1:25" ht="14.25" customHeight="1" x14ac:dyDescent="0.3">
      <c r="A652" s="1">
        <v>845</v>
      </c>
      <c r="B652" s="1">
        <v>255</v>
      </c>
      <c r="C652" s="2">
        <v>41183</v>
      </c>
      <c r="D652" s="1" t="s">
        <v>16</v>
      </c>
      <c r="E652" s="1" t="s">
        <v>25</v>
      </c>
      <c r="F652" s="1">
        <v>96</v>
      </c>
      <c r="G652" s="1" t="s">
        <v>18</v>
      </c>
      <c r="H652" s="1" t="s">
        <v>19</v>
      </c>
      <c r="I652" s="1" t="s">
        <v>20</v>
      </c>
      <c r="J652" s="19">
        <v>129</v>
      </c>
      <c r="K652" s="1">
        <v>513</v>
      </c>
      <c r="L652" s="1" t="s">
        <v>60</v>
      </c>
      <c r="M652" s="15" t="s">
        <v>88</v>
      </c>
      <c r="N652" s="1">
        <v>140</v>
      </c>
      <c r="O652" s="1">
        <v>70</v>
      </c>
      <c r="P652" s="1">
        <v>290</v>
      </c>
      <c r="Q652" s="1">
        <v>129</v>
      </c>
      <c r="R652" s="1">
        <f>SUM(Table1[[#This Row],[Cogs]],Table1[[#This Row],[Marketing]],Table1[[#This Row],[Other Expenses]])</f>
        <v>480</v>
      </c>
      <c r="S652" s="3">
        <f>Table1[[#This Row],[Sales]]-Table1[[#This Row],[Target Sales]]</f>
        <v>223</v>
      </c>
      <c r="T652" s="3">
        <f>Table1[[#This Row],[Profit]]-Table1[[#This Row],[Target Profit]]</f>
        <v>59</v>
      </c>
      <c r="U652" s="3">
        <f>Table1[[#This Row],[Cogs]]-Table1[[#This Row],[Target COGS]]</f>
        <v>115</v>
      </c>
      <c r="V652" s="8">
        <f>YEAR(Table1[[#This Row],[Date]])</f>
        <v>2012</v>
      </c>
      <c r="W652" s="8">
        <f>DAY(Table1[[#This Row],[Date]])</f>
        <v>1</v>
      </c>
      <c r="X652" s="8">
        <f>MONTH(Table1[[#This Row],[Date]])</f>
        <v>10</v>
      </c>
      <c r="Y652" s="9">
        <f>(Table1[[#This Row],[Profit]]/Table1[[#This Row],[Sales]])</f>
        <v>0.25146198830409355</v>
      </c>
    </row>
    <row r="653" spans="1:25" ht="14.25" customHeight="1" x14ac:dyDescent="0.3">
      <c r="A653" s="1">
        <v>315</v>
      </c>
      <c r="B653" s="1">
        <v>239</v>
      </c>
      <c r="C653" s="2">
        <v>41183</v>
      </c>
      <c r="D653" s="1" t="s">
        <v>16</v>
      </c>
      <c r="E653" s="1" t="s">
        <v>25</v>
      </c>
      <c r="F653" s="1">
        <v>74</v>
      </c>
      <c r="G653" s="1" t="s">
        <v>18</v>
      </c>
      <c r="H653" s="1" t="s">
        <v>19</v>
      </c>
      <c r="I653" s="1" t="s">
        <v>22</v>
      </c>
      <c r="J653" s="19">
        <v>-170</v>
      </c>
      <c r="K653" s="1">
        <v>164</v>
      </c>
      <c r="L653" s="1" t="s">
        <v>60</v>
      </c>
      <c r="M653" s="15" t="s">
        <v>88</v>
      </c>
      <c r="N653" s="1">
        <v>130</v>
      </c>
      <c r="O653" s="1">
        <v>-100</v>
      </c>
      <c r="P653" s="1">
        <v>80</v>
      </c>
      <c r="Q653" s="1">
        <v>95</v>
      </c>
      <c r="R653" s="1">
        <f>SUM(Table1[[#This Row],[Cogs]],Table1[[#This Row],[Marketing]],Table1[[#This Row],[Other Expenses]])</f>
        <v>408</v>
      </c>
      <c r="S653" s="3">
        <f>Table1[[#This Row],[Sales]]-Table1[[#This Row],[Target Sales]]</f>
        <v>84</v>
      </c>
      <c r="T653" s="3">
        <f>Table1[[#This Row],[Profit]]-Table1[[#This Row],[Target Profit]]</f>
        <v>-70</v>
      </c>
      <c r="U653" s="3">
        <f>Table1[[#This Row],[Cogs]]-Table1[[#This Row],[Target COGS]]</f>
        <v>109</v>
      </c>
      <c r="V653" s="8">
        <f>YEAR(Table1[[#This Row],[Date]])</f>
        <v>2012</v>
      </c>
      <c r="W653" s="8">
        <f>DAY(Table1[[#This Row],[Date]])</f>
        <v>1</v>
      </c>
      <c r="X653" s="8">
        <f>MONTH(Table1[[#This Row],[Date]])</f>
        <v>10</v>
      </c>
      <c r="Y653" s="9">
        <f>(Table1[[#This Row],[Profit]]/Table1[[#This Row],[Sales]])</f>
        <v>-1.0365853658536586</v>
      </c>
    </row>
    <row r="654" spans="1:25" ht="14.25" customHeight="1" x14ac:dyDescent="0.3">
      <c r="A654" s="1">
        <v>516</v>
      </c>
      <c r="B654" s="1">
        <v>108</v>
      </c>
      <c r="C654" s="2">
        <v>41183</v>
      </c>
      <c r="D654" s="1" t="s">
        <v>16</v>
      </c>
      <c r="E654" s="1" t="s">
        <v>25</v>
      </c>
      <c r="F654" s="1">
        <v>30</v>
      </c>
      <c r="G654" s="1" t="s">
        <v>18</v>
      </c>
      <c r="H654" s="1" t="s">
        <v>26</v>
      </c>
      <c r="I654" s="1" t="s">
        <v>27</v>
      </c>
      <c r="J654" s="19">
        <v>115</v>
      </c>
      <c r="K654" s="1">
        <v>265</v>
      </c>
      <c r="L654" s="1" t="s">
        <v>60</v>
      </c>
      <c r="M654" s="15" t="s">
        <v>88</v>
      </c>
      <c r="N654" s="1">
        <v>110</v>
      </c>
      <c r="O654" s="1">
        <v>140</v>
      </c>
      <c r="P654" s="1">
        <v>280</v>
      </c>
      <c r="Q654" s="1">
        <v>42</v>
      </c>
      <c r="R654" s="1">
        <f>SUM(Table1[[#This Row],[Cogs]],Table1[[#This Row],[Marketing]],Table1[[#This Row],[Other Expenses]])</f>
        <v>180</v>
      </c>
      <c r="S654" s="3">
        <f>Table1[[#This Row],[Sales]]-Table1[[#This Row],[Target Sales]]</f>
        <v>-15</v>
      </c>
      <c r="T654" s="3">
        <f>Table1[[#This Row],[Profit]]-Table1[[#This Row],[Target Profit]]</f>
        <v>-25</v>
      </c>
      <c r="U654" s="3">
        <f>Table1[[#This Row],[Cogs]]-Table1[[#This Row],[Target COGS]]</f>
        <v>-2</v>
      </c>
      <c r="V654" s="8">
        <f>YEAR(Table1[[#This Row],[Date]])</f>
        <v>2012</v>
      </c>
      <c r="W654" s="8">
        <f>DAY(Table1[[#This Row],[Date]])</f>
        <v>1</v>
      </c>
      <c r="X654" s="8">
        <f>MONTH(Table1[[#This Row],[Date]])</f>
        <v>10</v>
      </c>
      <c r="Y654" s="9">
        <f>(Table1[[#This Row],[Profit]]/Table1[[#This Row],[Sales]])</f>
        <v>0.43396226415094341</v>
      </c>
    </row>
    <row r="655" spans="1:25" ht="14.25" customHeight="1" x14ac:dyDescent="0.3">
      <c r="A655" s="1">
        <v>716</v>
      </c>
      <c r="B655" s="1">
        <v>123</v>
      </c>
      <c r="C655" s="2">
        <v>41183</v>
      </c>
      <c r="D655" s="1" t="s">
        <v>16</v>
      </c>
      <c r="E655" s="1" t="s">
        <v>25</v>
      </c>
      <c r="F655" s="1">
        <v>34</v>
      </c>
      <c r="G655" s="1" t="s">
        <v>18</v>
      </c>
      <c r="H655" s="1" t="s">
        <v>26</v>
      </c>
      <c r="I655" s="1" t="s">
        <v>54</v>
      </c>
      <c r="J655" s="19">
        <v>134</v>
      </c>
      <c r="K655" s="1">
        <v>302</v>
      </c>
      <c r="L655" s="1" t="s">
        <v>60</v>
      </c>
      <c r="M655" s="15" t="s">
        <v>88</v>
      </c>
      <c r="N655" s="1">
        <v>130</v>
      </c>
      <c r="O655" s="1">
        <v>160</v>
      </c>
      <c r="P655" s="1">
        <v>320</v>
      </c>
      <c r="Q655" s="1">
        <v>45</v>
      </c>
      <c r="R655" s="1">
        <f>SUM(Table1[[#This Row],[Cogs]],Table1[[#This Row],[Marketing]],Table1[[#This Row],[Other Expenses]])</f>
        <v>202</v>
      </c>
      <c r="S655" s="3">
        <f>Table1[[#This Row],[Sales]]-Table1[[#This Row],[Target Sales]]</f>
        <v>-18</v>
      </c>
      <c r="T655" s="3">
        <f>Table1[[#This Row],[Profit]]-Table1[[#This Row],[Target Profit]]</f>
        <v>-26</v>
      </c>
      <c r="U655" s="3">
        <f>Table1[[#This Row],[Cogs]]-Table1[[#This Row],[Target COGS]]</f>
        <v>-7</v>
      </c>
      <c r="V655" s="8">
        <f>YEAR(Table1[[#This Row],[Date]])</f>
        <v>2012</v>
      </c>
      <c r="W655" s="8">
        <f>DAY(Table1[[#This Row],[Date]])</f>
        <v>1</v>
      </c>
      <c r="X655" s="8">
        <f>MONTH(Table1[[#This Row],[Date]])</f>
        <v>10</v>
      </c>
      <c r="Y655" s="9">
        <f>(Table1[[#This Row],[Profit]]/Table1[[#This Row],[Sales]])</f>
        <v>0.44370860927152317</v>
      </c>
    </row>
    <row r="656" spans="1:25" ht="14.25" customHeight="1" x14ac:dyDescent="0.3">
      <c r="A656" s="1">
        <v>518</v>
      </c>
      <c r="B656" s="1">
        <v>76</v>
      </c>
      <c r="C656" s="2">
        <v>41183</v>
      </c>
      <c r="D656" s="1" t="s">
        <v>16</v>
      </c>
      <c r="E656" s="1" t="s">
        <v>25</v>
      </c>
      <c r="F656" s="1">
        <v>21</v>
      </c>
      <c r="G656" s="1" t="s">
        <v>18</v>
      </c>
      <c r="H656" s="1" t="s">
        <v>26</v>
      </c>
      <c r="I656" s="1" t="s">
        <v>30</v>
      </c>
      <c r="J656" s="19">
        <v>78</v>
      </c>
      <c r="K656" s="1">
        <v>187</v>
      </c>
      <c r="L656" s="1" t="s">
        <v>60</v>
      </c>
      <c r="M656" s="15" t="s">
        <v>88</v>
      </c>
      <c r="N656" s="1">
        <v>80</v>
      </c>
      <c r="O656" s="1">
        <v>100</v>
      </c>
      <c r="P656" s="1">
        <v>200</v>
      </c>
      <c r="Q656" s="1">
        <v>33</v>
      </c>
      <c r="R656" s="1">
        <f>SUM(Table1[[#This Row],[Cogs]],Table1[[#This Row],[Marketing]],Table1[[#This Row],[Other Expenses]])</f>
        <v>130</v>
      </c>
      <c r="S656" s="3">
        <f>Table1[[#This Row],[Sales]]-Table1[[#This Row],[Target Sales]]</f>
        <v>-13</v>
      </c>
      <c r="T656" s="3">
        <f>Table1[[#This Row],[Profit]]-Table1[[#This Row],[Target Profit]]</f>
        <v>-22</v>
      </c>
      <c r="U656" s="3">
        <f>Table1[[#This Row],[Cogs]]-Table1[[#This Row],[Target COGS]]</f>
        <v>-4</v>
      </c>
      <c r="V656" s="8">
        <f>YEAR(Table1[[#This Row],[Date]])</f>
        <v>2012</v>
      </c>
      <c r="W656" s="8">
        <f>DAY(Table1[[#This Row],[Date]])</f>
        <v>1</v>
      </c>
      <c r="X656" s="8">
        <f>MONTH(Table1[[#This Row],[Date]])</f>
        <v>10</v>
      </c>
      <c r="Y656" s="9">
        <f>(Table1[[#This Row],[Profit]]/Table1[[#This Row],[Sales]])</f>
        <v>0.41711229946524064</v>
      </c>
    </row>
    <row r="657" spans="1:25" ht="14.25" customHeight="1" x14ac:dyDescent="0.3">
      <c r="A657" s="1">
        <v>772</v>
      </c>
      <c r="B657" s="1">
        <v>102</v>
      </c>
      <c r="C657" s="2">
        <v>41214</v>
      </c>
      <c r="D657" s="1" t="s">
        <v>16</v>
      </c>
      <c r="E657" s="1" t="s">
        <v>25</v>
      </c>
      <c r="F657" s="1">
        <v>31</v>
      </c>
      <c r="G657" s="1" t="s">
        <v>33</v>
      </c>
      <c r="H657" s="1" t="s">
        <v>38</v>
      </c>
      <c r="I657" s="1" t="s">
        <v>39</v>
      </c>
      <c r="J657" s="19">
        <v>89</v>
      </c>
      <c r="K657" s="1">
        <v>245</v>
      </c>
      <c r="L657" s="1" t="s">
        <v>28</v>
      </c>
      <c r="M657" s="15" t="s">
        <v>88</v>
      </c>
      <c r="N657" s="1">
        <v>90</v>
      </c>
      <c r="O657" s="1">
        <v>90</v>
      </c>
      <c r="P657" s="1">
        <v>220</v>
      </c>
      <c r="Q657" s="1">
        <v>54</v>
      </c>
      <c r="R657" s="1">
        <f>SUM(Table1[[#This Row],[Cogs]],Table1[[#This Row],[Marketing]],Table1[[#This Row],[Other Expenses]])</f>
        <v>187</v>
      </c>
      <c r="S657" s="3">
        <f>Table1[[#This Row],[Sales]]-Table1[[#This Row],[Target Sales]]</f>
        <v>25</v>
      </c>
      <c r="T657" s="3">
        <f>Table1[[#This Row],[Profit]]-Table1[[#This Row],[Target Profit]]</f>
        <v>-1</v>
      </c>
      <c r="U657" s="3">
        <f>Table1[[#This Row],[Cogs]]-Table1[[#This Row],[Target COGS]]</f>
        <v>12</v>
      </c>
      <c r="V657" s="8">
        <f>YEAR(Table1[[#This Row],[Date]])</f>
        <v>2012</v>
      </c>
      <c r="W657" s="8">
        <f>DAY(Table1[[#This Row],[Date]])</f>
        <v>1</v>
      </c>
      <c r="X657" s="8">
        <f>MONTH(Table1[[#This Row],[Date]])</f>
        <v>11</v>
      </c>
      <c r="Y657" s="9">
        <f>(Table1[[#This Row],[Profit]]/Table1[[#This Row],[Sales]])</f>
        <v>0.36326530612244901</v>
      </c>
    </row>
    <row r="658" spans="1:25" ht="14.25" customHeight="1" x14ac:dyDescent="0.3">
      <c r="A658" s="1">
        <v>561</v>
      </c>
      <c r="B658" s="1">
        <v>77</v>
      </c>
      <c r="C658" s="2">
        <v>41214</v>
      </c>
      <c r="D658" s="1" t="s">
        <v>16</v>
      </c>
      <c r="E658" s="1" t="s">
        <v>25</v>
      </c>
      <c r="F658" s="1">
        <v>25</v>
      </c>
      <c r="G658" s="1" t="s">
        <v>33</v>
      </c>
      <c r="H658" s="1" t="s">
        <v>34</v>
      </c>
      <c r="I658" s="1" t="s">
        <v>35</v>
      </c>
      <c r="J658" s="19">
        <v>51</v>
      </c>
      <c r="K658" s="1">
        <v>180</v>
      </c>
      <c r="L658" s="1" t="s">
        <v>28</v>
      </c>
      <c r="M658" s="15" t="s">
        <v>88</v>
      </c>
      <c r="N658" s="1">
        <v>70</v>
      </c>
      <c r="O658" s="1">
        <v>60</v>
      </c>
      <c r="P658" s="1">
        <v>170</v>
      </c>
      <c r="Q658" s="1">
        <v>52</v>
      </c>
      <c r="R658" s="1">
        <f>SUM(Table1[[#This Row],[Cogs]],Table1[[#This Row],[Marketing]],Table1[[#This Row],[Other Expenses]])</f>
        <v>154</v>
      </c>
      <c r="S658" s="3">
        <f>Table1[[#This Row],[Sales]]-Table1[[#This Row],[Target Sales]]</f>
        <v>10</v>
      </c>
      <c r="T658" s="3">
        <f>Table1[[#This Row],[Profit]]-Table1[[#This Row],[Target Profit]]</f>
        <v>-9</v>
      </c>
      <c r="U658" s="3">
        <f>Table1[[#This Row],[Cogs]]-Table1[[#This Row],[Target COGS]]</f>
        <v>7</v>
      </c>
      <c r="V658" s="8">
        <f>YEAR(Table1[[#This Row],[Date]])</f>
        <v>2012</v>
      </c>
      <c r="W658" s="8">
        <f>DAY(Table1[[#This Row],[Date]])</f>
        <v>1</v>
      </c>
      <c r="X658" s="8">
        <f>MONTH(Table1[[#This Row],[Date]])</f>
        <v>11</v>
      </c>
      <c r="Y658" s="9">
        <f>(Table1[[#This Row],[Profit]]/Table1[[#This Row],[Sales]])</f>
        <v>0.28333333333333333</v>
      </c>
    </row>
    <row r="659" spans="1:25" ht="14.25" customHeight="1" x14ac:dyDescent="0.3">
      <c r="A659" s="1">
        <v>754</v>
      </c>
      <c r="B659" s="1">
        <v>78</v>
      </c>
      <c r="C659" s="2">
        <v>41214</v>
      </c>
      <c r="D659" s="1" t="s">
        <v>16</v>
      </c>
      <c r="E659" s="1" t="s">
        <v>25</v>
      </c>
      <c r="F659" s="1">
        <v>25</v>
      </c>
      <c r="G659" s="1" t="s">
        <v>33</v>
      </c>
      <c r="H659" s="1" t="s">
        <v>38</v>
      </c>
      <c r="I659" s="1" t="s">
        <v>45</v>
      </c>
      <c r="J659" s="19">
        <v>63</v>
      </c>
      <c r="K659" s="1">
        <v>197</v>
      </c>
      <c r="L659" s="1" t="s">
        <v>28</v>
      </c>
      <c r="M659" s="15" t="s">
        <v>88</v>
      </c>
      <c r="N659" s="1">
        <v>70</v>
      </c>
      <c r="O659" s="1">
        <v>60</v>
      </c>
      <c r="P659" s="1">
        <v>170</v>
      </c>
      <c r="Q659" s="1">
        <v>56</v>
      </c>
      <c r="R659" s="1">
        <f>SUM(Table1[[#This Row],[Cogs]],Table1[[#This Row],[Marketing]],Table1[[#This Row],[Other Expenses]])</f>
        <v>159</v>
      </c>
      <c r="S659" s="3">
        <f>Table1[[#This Row],[Sales]]-Table1[[#This Row],[Target Sales]]</f>
        <v>27</v>
      </c>
      <c r="T659" s="3">
        <f>Table1[[#This Row],[Profit]]-Table1[[#This Row],[Target Profit]]</f>
        <v>3</v>
      </c>
      <c r="U659" s="3">
        <f>Table1[[#This Row],[Cogs]]-Table1[[#This Row],[Target COGS]]</f>
        <v>8</v>
      </c>
      <c r="V659" s="8">
        <f>YEAR(Table1[[#This Row],[Date]])</f>
        <v>2012</v>
      </c>
      <c r="W659" s="8">
        <f>DAY(Table1[[#This Row],[Date]])</f>
        <v>1</v>
      </c>
      <c r="X659" s="8">
        <f>MONTH(Table1[[#This Row],[Date]])</f>
        <v>11</v>
      </c>
      <c r="Y659" s="9">
        <f>(Table1[[#This Row],[Profit]]/Table1[[#This Row],[Sales]])</f>
        <v>0.31979695431472083</v>
      </c>
    </row>
    <row r="660" spans="1:25" ht="14.25" customHeight="1" x14ac:dyDescent="0.3">
      <c r="A660" s="1">
        <v>978</v>
      </c>
      <c r="B660" s="1">
        <v>75</v>
      </c>
      <c r="C660" s="2">
        <v>41214</v>
      </c>
      <c r="D660" s="1" t="s">
        <v>16</v>
      </c>
      <c r="E660" s="1" t="s">
        <v>25</v>
      </c>
      <c r="F660" s="1">
        <v>24</v>
      </c>
      <c r="G660" s="1" t="s">
        <v>33</v>
      </c>
      <c r="H660" s="1" t="s">
        <v>38</v>
      </c>
      <c r="I660" s="1" t="s">
        <v>45</v>
      </c>
      <c r="J660" s="19">
        <v>324</v>
      </c>
      <c r="K660" s="1">
        <v>454</v>
      </c>
      <c r="L660" s="1" t="s">
        <v>55</v>
      </c>
      <c r="M660" s="15" t="s">
        <v>88</v>
      </c>
      <c r="N660" s="1">
        <v>60</v>
      </c>
      <c r="O660" s="1">
        <v>300</v>
      </c>
      <c r="P660" s="1">
        <v>400</v>
      </c>
      <c r="Q660" s="1">
        <v>55</v>
      </c>
      <c r="R660" s="1">
        <f>SUM(Table1[[#This Row],[Cogs]],Table1[[#This Row],[Marketing]],Table1[[#This Row],[Other Expenses]])</f>
        <v>154</v>
      </c>
      <c r="S660" s="3">
        <f>Table1[[#This Row],[Sales]]-Table1[[#This Row],[Target Sales]]</f>
        <v>54</v>
      </c>
      <c r="T660" s="3">
        <f>Table1[[#This Row],[Profit]]-Table1[[#This Row],[Target Profit]]</f>
        <v>24</v>
      </c>
      <c r="U660" s="3">
        <f>Table1[[#This Row],[Cogs]]-Table1[[#This Row],[Target COGS]]</f>
        <v>15</v>
      </c>
      <c r="V660" s="8">
        <f>YEAR(Table1[[#This Row],[Date]])</f>
        <v>2012</v>
      </c>
      <c r="W660" s="8">
        <f>DAY(Table1[[#This Row],[Date]])</f>
        <v>1</v>
      </c>
      <c r="X660" s="8">
        <f>MONTH(Table1[[#This Row],[Date]])</f>
        <v>11</v>
      </c>
      <c r="Y660" s="9">
        <f>(Table1[[#This Row],[Profit]]/Table1[[#This Row],[Sales]])</f>
        <v>0.71365638766519823</v>
      </c>
    </row>
    <row r="661" spans="1:25" ht="14.25" customHeight="1" x14ac:dyDescent="0.3">
      <c r="A661" s="1">
        <v>347</v>
      </c>
      <c r="B661" s="1">
        <v>249</v>
      </c>
      <c r="C661" s="2">
        <v>41214</v>
      </c>
      <c r="D661" s="1" t="s">
        <v>16</v>
      </c>
      <c r="E661" s="1" t="s">
        <v>25</v>
      </c>
      <c r="F661" s="1">
        <v>87</v>
      </c>
      <c r="G661" s="1" t="s">
        <v>33</v>
      </c>
      <c r="H661" s="1" t="s">
        <v>38</v>
      </c>
      <c r="I661" s="1" t="s">
        <v>45</v>
      </c>
      <c r="J661" s="19">
        <v>236</v>
      </c>
      <c r="K661" s="1">
        <v>623</v>
      </c>
      <c r="L661" s="1" t="s">
        <v>60</v>
      </c>
      <c r="M661" s="15" t="s">
        <v>88</v>
      </c>
      <c r="N661" s="1">
        <v>220</v>
      </c>
      <c r="O661" s="1">
        <v>230</v>
      </c>
      <c r="P661" s="1">
        <v>560</v>
      </c>
      <c r="Q661" s="1">
        <v>138</v>
      </c>
      <c r="R661" s="1">
        <f>SUM(Table1[[#This Row],[Cogs]],Table1[[#This Row],[Marketing]],Table1[[#This Row],[Other Expenses]])</f>
        <v>474</v>
      </c>
      <c r="S661" s="3">
        <f>Table1[[#This Row],[Sales]]-Table1[[#This Row],[Target Sales]]</f>
        <v>63</v>
      </c>
      <c r="T661" s="3">
        <f>Table1[[#This Row],[Profit]]-Table1[[#This Row],[Target Profit]]</f>
        <v>6</v>
      </c>
      <c r="U661" s="3">
        <f>Table1[[#This Row],[Cogs]]-Table1[[#This Row],[Target COGS]]</f>
        <v>29</v>
      </c>
      <c r="V661" s="8">
        <f>YEAR(Table1[[#This Row],[Date]])</f>
        <v>2012</v>
      </c>
      <c r="W661" s="8">
        <f>DAY(Table1[[#This Row],[Date]])</f>
        <v>1</v>
      </c>
      <c r="X661" s="8">
        <f>MONTH(Table1[[#This Row],[Date]])</f>
        <v>11</v>
      </c>
      <c r="Y661" s="9">
        <f>(Table1[[#This Row],[Profit]]/Table1[[#This Row],[Sales]])</f>
        <v>0.37881219903691815</v>
      </c>
    </row>
    <row r="662" spans="1:25" ht="14.25" customHeight="1" x14ac:dyDescent="0.3">
      <c r="A662" s="1">
        <v>754</v>
      </c>
      <c r="B662" s="1">
        <v>94</v>
      </c>
      <c r="C662" s="2">
        <v>41214</v>
      </c>
      <c r="D662" s="1" t="s">
        <v>16</v>
      </c>
      <c r="E662" s="1" t="s">
        <v>25</v>
      </c>
      <c r="F662" s="1">
        <v>85</v>
      </c>
      <c r="G662" s="1" t="s">
        <v>33</v>
      </c>
      <c r="H662" s="1" t="s">
        <v>34</v>
      </c>
      <c r="I662" s="1" t="s">
        <v>46</v>
      </c>
      <c r="J662" s="19">
        <v>15</v>
      </c>
      <c r="K662" s="1">
        <v>224</v>
      </c>
      <c r="L662" s="1" t="s">
        <v>28</v>
      </c>
      <c r="M662" s="15" t="s">
        <v>88</v>
      </c>
      <c r="N662" s="1">
        <v>90</v>
      </c>
      <c r="O662" s="1">
        <v>20</v>
      </c>
      <c r="P662" s="1">
        <v>210</v>
      </c>
      <c r="Q662" s="1">
        <v>115</v>
      </c>
      <c r="R662" s="1">
        <f>SUM(Table1[[#This Row],[Cogs]],Table1[[#This Row],[Marketing]],Table1[[#This Row],[Other Expenses]])</f>
        <v>294</v>
      </c>
      <c r="S662" s="3">
        <f>Table1[[#This Row],[Sales]]-Table1[[#This Row],[Target Sales]]</f>
        <v>14</v>
      </c>
      <c r="T662" s="3">
        <f>Table1[[#This Row],[Profit]]-Table1[[#This Row],[Target Profit]]</f>
        <v>-5</v>
      </c>
      <c r="U662" s="3">
        <f>Table1[[#This Row],[Cogs]]-Table1[[#This Row],[Target COGS]]</f>
        <v>4</v>
      </c>
      <c r="V662" s="8">
        <f>YEAR(Table1[[#This Row],[Date]])</f>
        <v>2012</v>
      </c>
      <c r="W662" s="8">
        <f>DAY(Table1[[#This Row],[Date]])</f>
        <v>1</v>
      </c>
      <c r="X662" s="8">
        <f>MONTH(Table1[[#This Row],[Date]])</f>
        <v>11</v>
      </c>
      <c r="Y662" s="9">
        <f>(Table1[[#This Row],[Profit]]/Table1[[#This Row],[Sales]])</f>
        <v>6.6964285714285712E-2</v>
      </c>
    </row>
    <row r="663" spans="1:25" ht="14.25" customHeight="1" x14ac:dyDescent="0.3">
      <c r="A663" s="1">
        <v>347</v>
      </c>
      <c r="B663" s="1">
        <v>121</v>
      </c>
      <c r="C663" s="2">
        <v>41214</v>
      </c>
      <c r="D663" s="1" t="s">
        <v>16</v>
      </c>
      <c r="E663" s="1" t="s">
        <v>25</v>
      </c>
      <c r="F663" s="1">
        <v>109</v>
      </c>
      <c r="G663" s="1" t="s">
        <v>33</v>
      </c>
      <c r="H663" s="1" t="s">
        <v>34</v>
      </c>
      <c r="I663" s="1" t="s">
        <v>46</v>
      </c>
      <c r="J663" s="19">
        <v>-202</v>
      </c>
      <c r="K663" s="1">
        <v>61</v>
      </c>
      <c r="L663" s="1" t="s">
        <v>60</v>
      </c>
      <c r="M663" s="15" t="s">
        <v>88</v>
      </c>
      <c r="N663" s="1">
        <v>110</v>
      </c>
      <c r="O663" s="1">
        <v>-190</v>
      </c>
      <c r="P663" s="1">
        <v>50</v>
      </c>
      <c r="Q663" s="1">
        <v>142</v>
      </c>
      <c r="R663" s="1">
        <f>SUM(Table1[[#This Row],[Cogs]],Table1[[#This Row],[Marketing]],Table1[[#This Row],[Other Expenses]])</f>
        <v>372</v>
      </c>
      <c r="S663" s="3">
        <f>Table1[[#This Row],[Sales]]-Table1[[#This Row],[Target Sales]]</f>
        <v>11</v>
      </c>
      <c r="T663" s="3">
        <f>Table1[[#This Row],[Profit]]-Table1[[#This Row],[Target Profit]]</f>
        <v>-12</v>
      </c>
      <c r="U663" s="3">
        <f>Table1[[#This Row],[Cogs]]-Table1[[#This Row],[Target COGS]]</f>
        <v>11</v>
      </c>
      <c r="V663" s="8">
        <f>YEAR(Table1[[#This Row],[Date]])</f>
        <v>2012</v>
      </c>
      <c r="W663" s="8">
        <f>DAY(Table1[[#This Row],[Date]])</f>
        <v>1</v>
      </c>
      <c r="X663" s="8">
        <f>MONTH(Table1[[#This Row],[Date]])</f>
        <v>11</v>
      </c>
      <c r="Y663" s="9">
        <f>(Table1[[#This Row],[Profit]]/Table1[[#This Row],[Sales]])</f>
        <v>-3.3114754098360657</v>
      </c>
    </row>
    <row r="664" spans="1:25" ht="14.25" customHeight="1" x14ac:dyDescent="0.3">
      <c r="A664" s="1">
        <v>508</v>
      </c>
      <c r="B664" s="1">
        <v>181</v>
      </c>
      <c r="C664" s="2">
        <v>41214</v>
      </c>
      <c r="D664" s="1" t="s">
        <v>16</v>
      </c>
      <c r="E664" s="1" t="s">
        <v>25</v>
      </c>
      <c r="F664" s="1">
        <v>50</v>
      </c>
      <c r="G664" s="1" t="s">
        <v>33</v>
      </c>
      <c r="H664" s="1" t="s">
        <v>34</v>
      </c>
      <c r="I664" s="1" t="s">
        <v>59</v>
      </c>
      <c r="J664" s="19">
        <v>108</v>
      </c>
      <c r="K664" s="1">
        <v>363</v>
      </c>
      <c r="L664" s="1" t="s">
        <v>55</v>
      </c>
      <c r="M664" s="15" t="s">
        <v>88</v>
      </c>
      <c r="N664" s="1">
        <v>170</v>
      </c>
      <c r="O664" s="1">
        <v>120</v>
      </c>
      <c r="P664" s="1">
        <v>350</v>
      </c>
      <c r="Q664" s="1">
        <v>74</v>
      </c>
      <c r="R664" s="1">
        <f>SUM(Table1[[#This Row],[Cogs]],Table1[[#This Row],[Marketing]],Table1[[#This Row],[Other Expenses]])</f>
        <v>305</v>
      </c>
      <c r="S664" s="3">
        <f>Table1[[#This Row],[Sales]]-Table1[[#This Row],[Target Sales]]</f>
        <v>13</v>
      </c>
      <c r="T664" s="3">
        <f>Table1[[#This Row],[Profit]]-Table1[[#This Row],[Target Profit]]</f>
        <v>-12</v>
      </c>
      <c r="U664" s="3">
        <f>Table1[[#This Row],[Cogs]]-Table1[[#This Row],[Target COGS]]</f>
        <v>11</v>
      </c>
      <c r="V664" s="8">
        <f>YEAR(Table1[[#This Row],[Date]])</f>
        <v>2012</v>
      </c>
      <c r="W664" s="8">
        <f>DAY(Table1[[#This Row],[Date]])</f>
        <v>1</v>
      </c>
      <c r="X664" s="8">
        <f>MONTH(Table1[[#This Row],[Date]])</f>
        <v>11</v>
      </c>
      <c r="Y664" s="9">
        <f>(Table1[[#This Row],[Profit]]/Table1[[#This Row],[Sales]])</f>
        <v>0.2975206611570248</v>
      </c>
    </row>
    <row r="665" spans="1:25" ht="14.25" customHeight="1" x14ac:dyDescent="0.3">
      <c r="A665" s="1">
        <v>646</v>
      </c>
      <c r="B665" s="1">
        <v>211</v>
      </c>
      <c r="C665" s="2">
        <v>41214</v>
      </c>
      <c r="D665" s="1" t="s">
        <v>16</v>
      </c>
      <c r="E665" s="1" t="s">
        <v>25</v>
      </c>
      <c r="F665" s="1">
        <v>59</v>
      </c>
      <c r="G665" s="1" t="s">
        <v>33</v>
      </c>
      <c r="H665" s="1" t="s">
        <v>34</v>
      </c>
      <c r="I665" s="1" t="s">
        <v>59</v>
      </c>
      <c r="J665" s="19">
        <v>381</v>
      </c>
      <c r="K665" s="1">
        <v>675</v>
      </c>
      <c r="L665" s="1" t="s">
        <v>60</v>
      </c>
      <c r="M665" s="15" t="s">
        <v>88</v>
      </c>
      <c r="N665" s="1">
        <v>200</v>
      </c>
      <c r="O665" s="1">
        <v>390</v>
      </c>
      <c r="P665" s="1">
        <v>660</v>
      </c>
      <c r="Q665" s="1">
        <v>83</v>
      </c>
      <c r="R665" s="1">
        <f>SUM(Table1[[#This Row],[Cogs]],Table1[[#This Row],[Marketing]],Table1[[#This Row],[Other Expenses]])</f>
        <v>353</v>
      </c>
      <c r="S665" s="3">
        <f>Table1[[#This Row],[Sales]]-Table1[[#This Row],[Target Sales]]</f>
        <v>15</v>
      </c>
      <c r="T665" s="3">
        <f>Table1[[#This Row],[Profit]]-Table1[[#This Row],[Target Profit]]</f>
        <v>-9</v>
      </c>
      <c r="U665" s="3">
        <f>Table1[[#This Row],[Cogs]]-Table1[[#This Row],[Target COGS]]</f>
        <v>11</v>
      </c>
      <c r="V665" s="8">
        <f>YEAR(Table1[[#This Row],[Date]])</f>
        <v>2012</v>
      </c>
      <c r="W665" s="8">
        <f>DAY(Table1[[#This Row],[Date]])</f>
        <v>1</v>
      </c>
      <c r="X665" s="8">
        <f>MONTH(Table1[[#This Row],[Date]])</f>
        <v>11</v>
      </c>
      <c r="Y665" s="9">
        <f>(Table1[[#This Row],[Profit]]/Table1[[#This Row],[Sales]])</f>
        <v>0.56444444444444442</v>
      </c>
    </row>
    <row r="666" spans="1:25" ht="14.25" customHeight="1" x14ac:dyDescent="0.3">
      <c r="A666" s="1">
        <v>561</v>
      </c>
      <c r="B666" s="1">
        <v>22</v>
      </c>
      <c r="C666" s="2">
        <v>41214</v>
      </c>
      <c r="D666" s="1" t="s">
        <v>16</v>
      </c>
      <c r="E666" s="1" t="s">
        <v>25</v>
      </c>
      <c r="F666" s="1">
        <v>7</v>
      </c>
      <c r="G666" s="1" t="s">
        <v>18</v>
      </c>
      <c r="H666" s="1" t="s">
        <v>19</v>
      </c>
      <c r="I666" s="1" t="s">
        <v>50</v>
      </c>
      <c r="J666" s="19">
        <v>11</v>
      </c>
      <c r="K666" s="1">
        <v>52</v>
      </c>
      <c r="L666" s="1" t="s">
        <v>28</v>
      </c>
      <c r="M666" s="15" t="s">
        <v>88</v>
      </c>
      <c r="N666" s="1">
        <v>10</v>
      </c>
      <c r="O666" s="1">
        <v>10</v>
      </c>
      <c r="P666" s="1">
        <v>30</v>
      </c>
      <c r="Q666" s="1">
        <v>19</v>
      </c>
      <c r="R666" s="1">
        <f>SUM(Table1[[#This Row],[Cogs]],Table1[[#This Row],[Marketing]],Table1[[#This Row],[Other Expenses]])</f>
        <v>48</v>
      </c>
      <c r="S666" s="3">
        <f>Table1[[#This Row],[Sales]]-Table1[[#This Row],[Target Sales]]</f>
        <v>22</v>
      </c>
      <c r="T666" s="3">
        <f>Table1[[#This Row],[Profit]]-Table1[[#This Row],[Target Profit]]</f>
        <v>1</v>
      </c>
      <c r="U666" s="3">
        <f>Table1[[#This Row],[Cogs]]-Table1[[#This Row],[Target COGS]]</f>
        <v>12</v>
      </c>
      <c r="V666" s="8">
        <f>YEAR(Table1[[#This Row],[Date]])</f>
        <v>2012</v>
      </c>
      <c r="W666" s="8">
        <f>DAY(Table1[[#This Row],[Date]])</f>
        <v>1</v>
      </c>
      <c r="X666" s="8">
        <f>MONTH(Table1[[#This Row],[Date]])</f>
        <v>11</v>
      </c>
      <c r="Y666" s="9">
        <f>(Table1[[#This Row],[Profit]]/Table1[[#This Row],[Sales]])</f>
        <v>0.21153846153846154</v>
      </c>
    </row>
    <row r="667" spans="1:25" ht="14.25" customHeight="1" x14ac:dyDescent="0.3">
      <c r="A667" s="1">
        <v>631</v>
      </c>
      <c r="B667" s="1">
        <v>245</v>
      </c>
      <c r="C667" s="2">
        <v>41214</v>
      </c>
      <c r="D667" s="1" t="s">
        <v>16</v>
      </c>
      <c r="E667" s="1" t="s">
        <v>25</v>
      </c>
      <c r="F667" s="1">
        <v>93</v>
      </c>
      <c r="G667" s="1" t="s">
        <v>18</v>
      </c>
      <c r="H667" s="1" t="s">
        <v>19</v>
      </c>
      <c r="I667" s="1" t="s">
        <v>20</v>
      </c>
      <c r="J667" s="19">
        <v>204</v>
      </c>
      <c r="K667" s="1">
        <v>576</v>
      </c>
      <c r="L667" s="1" t="s">
        <v>60</v>
      </c>
      <c r="M667" s="15" t="s">
        <v>88</v>
      </c>
      <c r="N667" s="1">
        <v>180</v>
      </c>
      <c r="O667" s="1">
        <v>140</v>
      </c>
      <c r="P667" s="1">
        <v>420</v>
      </c>
      <c r="Q667" s="1">
        <v>127</v>
      </c>
      <c r="R667" s="1">
        <f>SUM(Table1[[#This Row],[Cogs]],Table1[[#This Row],[Marketing]],Table1[[#This Row],[Other Expenses]])</f>
        <v>465</v>
      </c>
      <c r="S667" s="3">
        <f>Table1[[#This Row],[Sales]]-Table1[[#This Row],[Target Sales]]</f>
        <v>156</v>
      </c>
      <c r="T667" s="3">
        <f>Table1[[#This Row],[Profit]]-Table1[[#This Row],[Target Profit]]</f>
        <v>64</v>
      </c>
      <c r="U667" s="3">
        <f>Table1[[#This Row],[Cogs]]-Table1[[#This Row],[Target COGS]]</f>
        <v>65</v>
      </c>
      <c r="V667" s="8">
        <f>YEAR(Table1[[#This Row],[Date]])</f>
        <v>2012</v>
      </c>
      <c r="W667" s="8">
        <f>DAY(Table1[[#This Row],[Date]])</f>
        <v>1</v>
      </c>
      <c r="X667" s="8">
        <f>MONTH(Table1[[#This Row],[Date]])</f>
        <v>11</v>
      </c>
      <c r="Y667" s="9">
        <f>(Table1[[#This Row],[Profit]]/Table1[[#This Row],[Sales]])</f>
        <v>0.35416666666666669</v>
      </c>
    </row>
    <row r="668" spans="1:25" ht="14.25" customHeight="1" x14ac:dyDescent="0.3">
      <c r="A668" s="1">
        <v>914</v>
      </c>
      <c r="B668" s="1">
        <v>225</v>
      </c>
      <c r="C668" s="2">
        <v>41214</v>
      </c>
      <c r="D668" s="1" t="s">
        <v>16</v>
      </c>
      <c r="E668" s="1" t="s">
        <v>25</v>
      </c>
      <c r="F668" s="1">
        <v>69</v>
      </c>
      <c r="G668" s="1" t="s">
        <v>18</v>
      </c>
      <c r="H668" s="1" t="s">
        <v>19</v>
      </c>
      <c r="I668" s="1" t="s">
        <v>22</v>
      </c>
      <c r="J668" s="19">
        <v>-156</v>
      </c>
      <c r="K668" s="1">
        <v>160</v>
      </c>
      <c r="L668" s="1" t="s">
        <v>60</v>
      </c>
      <c r="M668" s="15" t="s">
        <v>88</v>
      </c>
      <c r="N668" s="1">
        <v>160</v>
      </c>
      <c r="O668" s="1">
        <v>-120</v>
      </c>
      <c r="P668" s="1">
        <v>110</v>
      </c>
      <c r="Q668" s="1">
        <v>91</v>
      </c>
      <c r="R668" s="1">
        <f>SUM(Table1[[#This Row],[Cogs]],Table1[[#This Row],[Marketing]],Table1[[#This Row],[Other Expenses]])</f>
        <v>385</v>
      </c>
      <c r="S668" s="3">
        <f>Table1[[#This Row],[Sales]]-Table1[[#This Row],[Target Sales]]</f>
        <v>50</v>
      </c>
      <c r="T668" s="3">
        <f>Table1[[#This Row],[Profit]]-Table1[[#This Row],[Target Profit]]</f>
        <v>-36</v>
      </c>
      <c r="U668" s="3">
        <f>Table1[[#This Row],[Cogs]]-Table1[[#This Row],[Target COGS]]</f>
        <v>65</v>
      </c>
      <c r="V668" s="8">
        <f>YEAR(Table1[[#This Row],[Date]])</f>
        <v>2012</v>
      </c>
      <c r="W668" s="8">
        <f>DAY(Table1[[#This Row],[Date]])</f>
        <v>1</v>
      </c>
      <c r="X668" s="8">
        <f>MONTH(Table1[[#This Row],[Date]])</f>
        <v>11</v>
      </c>
      <c r="Y668" s="9">
        <f>(Table1[[#This Row],[Profit]]/Table1[[#This Row],[Sales]])</f>
        <v>-0.97499999999999998</v>
      </c>
    </row>
    <row r="669" spans="1:25" ht="14.25" customHeight="1" x14ac:dyDescent="0.3">
      <c r="A669" s="1">
        <v>518</v>
      </c>
      <c r="B669" s="1">
        <v>81</v>
      </c>
      <c r="C669" s="2">
        <v>41214</v>
      </c>
      <c r="D669" s="1" t="s">
        <v>16</v>
      </c>
      <c r="E669" s="1" t="s">
        <v>25</v>
      </c>
      <c r="F669" s="1">
        <v>22</v>
      </c>
      <c r="G669" s="1" t="s">
        <v>18</v>
      </c>
      <c r="H669" s="1" t="s">
        <v>26</v>
      </c>
      <c r="I669" s="1" t="s">
        <v>27</v>
      </c>
      <c r="J669" s="19">
        <v>84</v>
      </c>
      <c r="K669" s="1">
        <v>198</v>
      </c>
      <c r="L669" s="1" t="s">
        <v>60</v>
      </c>
      <c r="M669" s="15" t="s">
        <v>88</v>
      </c>
      <c r="N669" s="1">
        <v>80</v>
      </c>
      <c r="O669" s="1">
        <v>90</v>
      </c>
      <c r="P669" s="1">
        <v>200</v>
      </c>
      <c r="Q669" s="1">
        <v>33</v>
      </c>
      <c r="R669" s="1">
        <f>SUM(Table1[[#This Row],[Cogs]],Table1[[#This Row],[Marketing]],Table1[[#This Row],[Other Expenses]])</f>
        <v>136</v>
      </c>
      <c r="S669" s="3">
        <f>Table1[[#This Row],[Sales]]-Table1[[#This Row],[Target Sales]]</f>
        <v>-2</v>
      </c>
      <c r="T669" s="3">
        <f>Table1[[#This Row],[Profit]]-Table1[[#This Row],[Target Profit]]</f>
        <v>-6</v>
      </c>
      <c r="U669" s="3">
        <f>Table1[[#This Row],[Cogs]]-Table1[[#This Row],[Target COGS]]</f>
        <v>1</v>
      </c>
      <c r="V669" s="8">
        <f>YEAR(Table1[[#This Row],[Date]])</f>
        <v>2012</v>
      </c>
      <c r="W669" s="8">
        <f>DAY(Table1[[#This Row],[Date]])</f>
        <v>1</v>
      </c>
      <c r="X669" s="8">
        <f>MONTH(Table1[[#This Row],[Date]])</f>
        <v>11</v>
      </c>
      <c r="Y669" s="9">
        <f>(Table1[[#This Row],[Profit]]/Table1[[#This Row],[Sales]])</f>
        <v>0.42424242424242425</v>
      </c>
    </row>
    <row r="670" spans="1:25" ht="14.25" customHeight="1" x14ac:dyDescent="0.3">
      <c r="A670" s="1">
        <v>315</v>
      </c>
      <c r="B670" s="1">
        <v>118</v>
      </c>
      <c r="C670" s="2">
        <v>41214</v>
      </c>
      <c r="D670" s="1" t="s">
        <v>16</v>
      </c>
      <c r="E670" s="1" t="s">
        <v>25</v>
      </c>
      <c r="F670" s="1">
        <v>33</v>
      </c>
      <c r="G670" s="1" t="s">
        <v>18</v>
      </c>
      <c r="H670" s="1" t="s">
        <v>26</v>
      </c>
      <c r="I670" s="1" t="s">
        <v>54</v>
      </c>
      <c r="J670" s="19">
        <v>127</v>
      </c>
      <c r="K670" s="1">
        <v>290</v>
      </c>
      <c r="L670" s="1" t="s">
        <v>60</v>
      </c>
      <c r="M670" s="15" t="s">
        <v>88</v>
      </c>
      <c r="N670" s="1">
        <v>120</v>
      </c>
      <c r="O670" s="1">
        <v>130</v>
      </c>
      <c r="P670" s="1">
        <v>290</v>
      </c>
      <c r="Q670" s="1">
        <v>45</v>
      </c>
      <c r="R670" s="1">
        <f>SUM(Table1[[#This Row],[Cogs]],Table1[[#This Row],[Marketing]],Table1[[#This Row],[Other Expenses]])</f>
        <v>196</v>
      </c>
      <c r="S670" s="3">
        <f>Table1[[#This Row],[Sales]]-Table1[[#This Row],[Target Sales]]</f>
        <v>0</v>
      </c>
      <c r="T670" s="3">
        <f>Table1[[#This Row],[Profit]]-Table1[[#This Row],[Target Profit]]</f>
        <v>-3</v>
      </c>
      <c r="U670" s="3">
        <f>Table1[[#This Row],[Cogs]]-Table1[[#This Row],[Target COGS]]</f>
        <v>-2</v>
      </c>
      <c r="V670" s="8">
        <f>YEAR(Table1[[#This Row],[Date]])</f>
        <v>2012</v>
      </c>
      <c r="W670" s="8">
        <f>DAY(Table1[[#This Row],[Date]])</f>
        <v>1</v>
      </c>
      <c r="X670" s="8">
        <f>MONTH(Table1[[#This Row],[Date]])</f>
        <v>11</v>
      </c>
      <c r="Y670" s="9">
        <f>(Table1[[#This Row],[Profit]]/Table1[[#This Row],[Sales]])</f>
        <v>0.43793103448275861</v>
      </c>
    </row>
    <row r="671" spans="1:25" ht="14.25" customHeight="1" x14ac:dyDescent="0.3">
      <c r="A671" s="1">
        <v>813</v>
      </c>
      <c r="B671" s="1">
        <v>134</v>
      </c>
      <c r="C671" s="2">
        <v>41244</v>
      </c>
      <c r="D671" s="1" t="s">
        <v>16</v>
      </c>
      <c r="E671" s="1" t="s">
        <v>25</v>
      </c>
      <c r="F671" s="1">
        <v>41</v>
      </c>
      <c r="G671" s="1" t="s">
        <v>33</v>
      </c>
      <c r="H671" s="1" t="s">
        <v>38</v>
      </c>
      <c r="I671" s="1" t="s">
        <v>39</v>
      </c>
      <c r="J671" s="19">
        <v>122</v>
      </c>
      <c r="K671" s="1">
        <v>320</v>
      </c>
      <c r="L671" s="1" t="s">
        <v>28</v>
      </c>
      <c r="M671" s="15" t="s">
        <v>88</v>
      </c>
      <c r="N671" s="1">
        <v>120</v>
      </c>
      <c r="O671" s="1">
        <v>110</v>
      </c>
      <c r="P671" s="1">
        <v>280</v>
      </c>
      <c r="Q671" s="1">
        <v>64</v>
      </c>
      <c r="R671" s="1">
        <f>SUM(Table1[[#This Row],[Cogs]],Table1[[#This Row],[Marketing]],Table1[[#This Row],[Other Expenses]])</f>
        <v>239</v>
      </c>
      <c r="S671" s="3">
        <f>Table1[[#This Row],[Sales]]-Table1[[#This Row],[Target Sales]]</f>
        <v>40</v>
      </c>
      <c r="T671" s="3">
        <f>Table1[[#This Row],[Profit]]-Table1[[#This Row],[Target Profit]]</f>
        <v>12</v>
      </c>
      <c r="U671" s="3">
        <f>Table1[[#This Row],[Cogs]]-Table1[[#This Row],[Target COGS]]</f>
        <v>14</v>
      </c>
      <c r="V671" s="8">
        <f>YEAR(Table1[[#This Row],[Date]])</f>
        <v>2012</v>
      </c>
      <c r="W671" s="8">
        <f>DAY(Table1[[#This Row],[Date]])</f>
        <v>1</v>
      </c>
      <c r="X671" s="8">
        <f>MONTH(Table1[[#This Row],[Date]])</f>
        <v>12</v>
      </c>
      <c r="Y671" s="9">
        <f>(Table1[[#This Row],[Profit]]/Table1[[#This Row],[Sales]])</f>
        <v>0.38124999999999998</v>
      </c>
    </row>
    <row r="672" spans="1:25" ht="14.25" customHeight="1" x14ac:dyDescent="0.3">
      <c r="A672" s="1">
        <v>407</v>
      </c>
      <c r="B672" s="1">
        <v>83</v>
      </c>
      <c r="C672" s="2">
        <v>41244</v>
      </c>
      <c r="D672" s="1" t="s">
        <v>16</v>
      </c>
      <c r="E672" s="1" t="s">
        <v>25</v>
      </c>
      <c r="F672" s="1">
        <v>27</v>
      </c>
      <c r="G672" s="1" t="s">
        <v>33</v>
      </c>
      <c r="H672" s="1" t="s">
        <v>34</v>
      </c>
      <c r="I672" s="1" t="s">
        <v>35</v>
      </c>
      <c r="J672" s="19">
        <v>58</v>
      </c>
      <c r="K672" s="1">
        <v>195</v>
      </c>
      <c r="L672" s="1" t="s">
        <v>28</v>
      </c>
      <c r="M672" s="15" t="s">
        <v>88</v>
      </c>
      <c r="N672" s="1">
        <v>80</v>
      </c>
      <c r="O672" s="1">
        <v>70</v>
      </c>
      <c r="P672" s="1">
        <v>190</v>
      </c>
      <c r="Q672" s="1">
        <v>54</v>
      </c>
      <c r="R672" s="1">
        <f>SUM(Table1[[#This Row],[Cogs]],Table1[[#This Row],[Marketing]],Table1[[#This Row],[Other Expenses]])</f>
        <v>164</v>
      </c>
      <c r="S672" s="3">
        <f>Table1[[#This Row],[Sales]]-Table1[[#This Row],[Target Sales]]</f>
        <v>5</v>
      </c>
      <c r="T672" s="3">
        <f>Table1[[#This Row],[Profit]]-Table1[[#This Row],[Target Profit]]</f>
        <v>-12</v>
      </c>
      <c r="U672" s="3">
        <f>Table1[[#This Row],[Cogs]]-Table1[[#This Row],[Target COGS]]</f>
        <v>3</v>
      </c>
      <c r="V672" s="8">
        <f>YEAR(Table1[[#This Row],[Date]])</f>
        <v>2012</v>
      </c>
      <c r="W672" s="8">
        <f>DAY(Table1[[#This Row],[Date]])</f>
        <v>1</v>
      </c>
      <c r="X672" s="8">
        <f>MONTH(Table1[[#This Row],[Date]])</f>
        <v>12</v>
      </c>
      <c r="Y672" s="9">
        <f>(Table1[[#This Row],[Profit]]/Table1[[#This Row],[Sales]])</f>
        <v>0.29743589743589743</v>
      </c>
    </row>
    <row r="673" spans="1:25" ht="14.25" customHeight="1" x14ac:dyDescent="0.3">
      <c r="A673" s="1">
        <v>754</v>
      </c>
      <c r="B673" s="1">
        <v>88</v>
      </c>
      <c r="C673" s="2">
        <v>41244</v>
      </c>
      <c r="D673" s="1" t="s">
        <v>16</v>
      </c>
      <c r="E673" s="1" t="s">
        <v>25</v>
      </c>
      <c r="F673" s="1">
        <v>29</v>
      </c>
      <c r="G673" s="1" t="s">
        <v>33</v>
      </c>
      <c r="H673" s="1" t="s">
        <v>38</v>
      </c>
      <c r="I673" s="1" t="s">
        <v>45</v>
      </c>
      <c r="J673" s="19">
        <v>73</v>
      </c>
      <c r="K673" s="1">
        <v>221</v>
      </c>
      <c r="L673" s="1" t="s">
        <v>28</v>
      </c>
      <c r="M673" s="15" t="s">
        <v>88</v>
      </c>
      <c r="N673" s="1">
        <v>70</v>
      </c>
      <c r="O673" s="1">
        <v>80</v>
      </c>
      <c r="P673" s="1">
        <v>190</v>
      </c>
      <c r="Q673" s="1">
        <v>60</v>
      </c>
      <c r="R673" s="1">
        <f>SUM(Table1[[#This Row],[Cogs]],Table1[[#This Row],[Marketing]],Table1[[#This Row],[Other Expenses]])</f>
        <v>177</v>
      </c>
      <c r="S673" s="3">
        <f>Table1[[#This Row],[Sales]]-Table1[[#This Row],[Target Sales]]</f>
        <v>31</v>
      </c>
      <c r="T673" s="3">
        <f>Table1[[#This Row],[Profit]]-Table1[[#This Row],[Target Profit]]</f>
        <v>-7</v>
      </c>
      <c r="U673" s="3">
        <f>Table1[[#This Row],[Cogs]]-Table1[[#This Row],[Target COGS]]</f>
        <v>18</v>
      </c>
      <c r="V673" s="8">
        <f>YEAR(Table1[[#This Row],[Date]])</f>
        <v>2012</v>
      </c>
      <c r="W673" s="8">
        <f>DAY(Table1[[#This Row],[Date]])</f>
        <v>1</v>
      </c>
      <c r="X673" s="8">
        <f>MONTH(Table1[[#This Row],[Date]])</f>
        <v>12</v>
      </c>
      <c r="Y673" s="9">
        <f>(Table1[[#This Row],[Profit]]/Table1[[#This Row],[Sales]])</f>
        <v>0.33031674208144796</v>
      </c>
    </row>
    <row r="674" spans="1:25" ht="14.25" customHeight="1" x14ac:dyDescent="0.3">
      <c r="A674" s="1">
        <v>351</v>
      </c>
      <c r="B674" s="1">
        <v>67</v>
      </c>
      <c r="C674" s="2">
        <v>41244</v>
      </c>
      <c r="D674" s="1" t="s">
        <v>16</v>
      </c>
      <c r="E674" s="1" t="s">
        <v>25</v>
      </c>
      <c r="F674" s="1">
        <v>22</v>
      </c>
      <c r="G674" s="1" t="s">
        <v>33</v>
      </c>
      <c r="H674" s="1" t="s">
        <v>38</v>
      </c>
      <c r="I674" s="1" t="s">
        <v>45</v>
      </c>
      <c r="J674" s="19">
        <v>390</v>
      </c>
      <c r="K674" s="1">
        <v>510</v>
      </c>
      <c r="L674" s="1" t="s">
        <v>55</v>
      </c>
      <c r="M674" s="15" t="s">
        <v>88</v>
      </c>
      <c r="N674" s="1">
        <v>60</v>
      </c>
      <c r="O674" s="1">
        <v>360</v>
      </c>
      <c r="P674" s="1">
        <v>450</v>
      </c>
      <c r="Q674" s="1">
        <v>53</v>
      </c>
      <c r="R674" s="1">
        <f>SUM(Table1[[#This Row],[Cogs]],Table1[[#This Row],[Marketing]],Table1[[#This Row],[Other Expenses]])</f>
        <v>142</v>
      </c>
      <c r="S674" s="3">
        <f>Table1[[#This Row],[Sales]]-Table1[[#This Row],[Target Sales]]</f>
        <v>60</v>
      </c>
      <c r="T674" s="3">
        <f>Table1[[#This Row],[Profit]]-Table1[[#This Row],[Target Profit]]</f>
        <v>30</v>
      </c>
      <c r="U674" s="3">
        <f>Table1[[#This Row],[Cogs]]-Table1[[#This Row],[Target COGS]]</f>
        <v>7</v>
      </c>
      <c r="V674" s="8">
        <f>YEAR(Table1[[#This Row],[Date]])</f>
        <v>2012</v>
      </c>
      <c r="W674" s="8">
        <f>DAY(Table1[[#This Row],[Date]])</f>
        <v>1</v>
      </c>
      <c r="X674" s="8">
        <f>MONTH(Table1[[#This Row],[Date]])</f>
        <v>12</v>
      </c>
      <c r="Y674" s="9">
        <f>(Table1[[#This Row],[Profit]]/Table1[[#This Row],[Sales]])</f>
        <v>0.76470588235294112</v>
      </c>
    </row>
    <row r="675" spans="1:25" ht="14.25" customHeight="1" x14ac:dyDescent="0.3">
      <c r="A675" s="1">
        <v>845</v>
      </c>
      <c r="B675" s="1">
        <v>279</v>
      </c>
      <c r="C675" s="2">
        <v>41244</v>
      </c>
      <c r="D675" s="1" t="s">
        <v>16</v>
      </c>
      <c r="E675" s="1" t="s">
        <v>25</v>
      </c>
      <c r="F675" s="1">
        <v>97</v>
      </c>
      <c r="G675" s="1" t="s">
        <v>33</v>
      </c>
      <c r="H675" s="1" t="s">
        <v>38</v>
      </c>
      <c r="I675" s="1" t="s">
        <v>45</v>
      </c>
      <c r="J675" s="19">
        <v>271</v>
      </c>
      <c r="K675" s="1">
        <v>699</v>
      </c>
      <c r="L675" s="1" t="s">
        <v>60</v>
      </c>
      <c r="M675" s="15" t="s">
        <v>88</v>
      </c>
      <c r="N675" s="1">
        <v>250</v>
      </c>
      <c r="O675" s="1">
        <v>250</v>
      </c>
      <c r="P675" s="1">
        <v>620</v>
      </c>
      <c r="Q675" s="1">
        <v>149</v>
      </c>
      <c r="R675" s="1">
        <f>SUM(Table1[[#This Row],[Cogs]],Table1[[#This Row],[Marketing]],Table1[[#This Row],[Other Expenses]])</f>
        <v>525</v>
      </c>
      <c r="S675" s="3">
        <f>Table1[[#This Row],[Sales]]-Table1[[#This Row],[Target Sales]]</f>
        <v>79</v>
      </c>
      <c r="T675" s="3">
        <f>Table1[[#This Row],[Profit]]-Table1[[#This Row],[Target Profit]]</f>
        <v>21</v>
      </c>
      <c r="U675" s="3">
        <f>Table1[[#This Row],[Cogs]]-Table1[[#This Row],[Target COGS]]</f>
        <v>29</v>
      </c>
      <c r="V675" s="8">
        <f>YEAR(Table1[[#This Row],[Date]])</f>
        <v>2012</v>
      </c>
      <c r="W675" s="8">
        <f>DAY(Table1[[#This Row],[Date]])</f>
        <v>1</v>
      </c>
      <c r="X675" s="8">
        <f>MONTH(Table1[[#This Row],[Date]])</f>
        <v>12</v>
      </c>
      <c r="Y675" s="9">
        <f>(Table1[[#This Row],[Profit]]/Table1[[#This Row],[Sales]])</f>
        <v>0.38769670958512159</v>
      </c>
    </row>
    <row r="676" spans="1:25" ht="14.25" customHeight="1" x14ac:dyDescent="0.3">
      <c r="A676" s="1">
        <v>305</v>
      </c>
      <c r="B676" s="1">
        <v>105</v>
      </c>
      <c r="C676" s="2">
        <v>41244</v>
      </c>
      <c r="D676" s="1" t="s">
        <v>16</v>
      </c>
      <c r="E676" s="1" t="s">
        <v>25</v>
      </c>
      <c r="F676" s="1">
        <v>95</v>
      </c>
      <c r="G676" s="1" t="s">
        <v>33</v>
      </c>
      <c r="H676" s="1" t="s">
        <v>34</v>
      </c>
      <c r="I676" s="1" t="s">
        <v>46</v>
      </c>
      <c r="J676" s="19">
        <v>21</v>
      </c>
      <c r="K676" s="1">
        <v>250</v>
      </c>
      <c r="L676" s="1" t="s">
        <v>28</v>
      </c>
      <c r="M676" s="15" t="s">
        <v>88</v>
      </c>
      <c r="N676" s="1">
        <v>100</v>
      </c>
      <c r="O676" s="1">
        <v>30</v>
      </c>
      <c r="P676" s="1">
        <v>240</v>
      </c>
      <c r="Q676" s="1">
        <v>124</v>
      </c>
      <c r="R676" s="1">
        <f>SUM(Table1[[#This Row],[Cogs]],Table1[[#This Row],[Marketing]],Table1[[#This Row],[Other Expenses]])</f>
        <v>324</v>
      </c>
      <c r="S676" s="3">
        <f>Table1[[#This Row],[Sales]]-Table1[[#This Row],[Target Sales]]</f>
        <v>10</v>
      </c>
      <c r="T676" s="3">
        <f>Table1[[#This Row],[Profit]]-Table1[[#This Row],[Target Profit]]</f>
        <v>-9</v>
      </c>
      <c r="U676" s="3">
        <f>Table1[[#This Row],[Cogs]]-Table1[[#This Row],[Target COGS]]</f>
        <v>5</v>
      </c>
      <c r="V676" s="8">
        <f>YEAR(Table1[[#This Row],[Date]])</f>
        <v>2012</v>
      </c>
      <c r="W676" s="8">
        <f>DAY(Table1[[#This Row],[Date]])</f>
        <v>1</v>
      </c>
      <c r="X676" s="8">
        <f>MONTH(Table1[[#This Row],[Date]])</f>
        <v>12</v>
      </c>
      <c r="Y676" s="9">
        <f>(Table1[[#This Row],[Profit]]/Table1[[#This Row],[Sales]])</f>
        <v>8.4000000000000005E-2</v>
      </c>
    </row>
    <row r="677" spans="1:25" ht="14.25" customHeight="1" x14ac:dyDescent="0.3">
      <c r="A677" s="1">
        <v>212</v>
      </c>
      <c r="B677" s="1">
        <v>135</v>
      </c>
      <c r="C677" s="2">
        <v>41244</v>
      </c>
      <c r="D677" s="1" t="s">
        <v>16</v>
      </c>
      <c r="E677" s="1" t="s">
        <v>25</v>
      </c>
      <c r="F677" s="1">
        <v>122</v>
      </c>
      <c r="G677" s="1" t="s">
        <v>33</v>
      </c>
      <c r="H677" s="1" t="s">
        <v>34</v>
      </c>
      <c r="I677" s="1" t="s">
        <v>46</v>
      </c>
      <c r="J677" s="19">
        <v>-224</v>
      </c>
      <c r="K677" s="1">
        <v>66</v>
      </c>
      <c r="L677" s="1" t="s">
        <v>60</v>
      </c>
      <c r="M677" s="15" t="s">
        <v>88</v>
      </c>
      <c r="N677" s="1">
        <v>130</v>
      </c>
      <c r="O677" s="1">
        <v>-210</v>
      </c>
      <c r="P677" s="1">
        <v>60</v>
      </c>
      <c r="Q677" s="1">
        <v>155</v>
      </c>
      <c r="R677" s="1">
        <f>SUM(Table1[[#This Row],[Cogs]],Table1[[#This Row],[Marketing]],Table1[[#This Row],[Other Expenses]])</f>
        <v>412</v>
      </c>
      <c r="S677" s="3">
        <f>Table1[[#This Row],[Sales]]-Table1[[#This Row],[Target Sales]]</f>
        <v>6</v>
      </c>
      <c r="T677" s="3">
        <f>Table1[[#This Row],[Profit]]-Table1[[#This Row],[Target Profit]]</f>
        <v>-14</v>
      </c>
      <c r="U677" s="3">
        <f>Table1[[#This Row],[Cogs]]-Table1[[#This Row],[Target COGS]]</f>
        <v>5</v>
      </c>
      <c r="V677" s="8">
        <f>YEAR(Table1[[#This Row],[Date]])</f>
        <v>2012</v>
      </c>
      <c r="W677" s="8">
        <f>DAY(Table1[[#This Row],[Date]])</f>
        <v>1</v>
      </c>
      <c r="X677" s="8">
        <f>MONTH(Table1[[#This Row],[Date]])</f>
        <v>12</v>
      </c>
      <c r="Y677" s="9">
        <f>(Table1[[#This Row],[Profit]]/Table1[[#This Row],[Sales]])</f>
        <v>-3.393939393939394</v>
      </c>
    </row>
    <row r="678" spans="1:25" ht="14.25" customHeight="1" x14ac:dyDescent="0.3">
      <c r="A678" s="1">
        <v>351</v>
      </c>
      <c r="B678" s="1">
        <v>153</v>
      </c>
      <c r="C678" s="2">
        <v>41244</v>
      </c>
      <c r="D678" s="1" t="s">
        <v>16</v>
      </c>
      <c r="E678" s="1" t="s">
        <v>25</v>
      </c>
      <c r="F678" s="1">
        <v>42</v>
      </c>
      <c r="G678" s="1" t="s">
        <v>33</v>
      </c>
      <c r="H678" s="1" t="s">
        <v>34</v>
      </c>
      <c r="I678" s="1" t="s">
        <v>59</v>
      </c>
      <c r="J678" s="19">
        <v>87</v>
      </c>
      <c r="K678" s="1">
        <v>306</v>
      </c>
      <c r="L678" s="1" t="s">
        <v>55</v>
      </c>
      <c r="M678" s="15" t="s">
        <v>88</v>
      </c>
      <c r="N678" s="1">
        <v>150</v>
      </c>
      <c r="O678" s="1">
        <v>80</v>
      </c>
      <c r="P678" s="1">
        <v>290</v>
      </c>
      <c r="Q678" s="1">
        <v>66</v>
      </c>
      <c r="R678" s="1">
        <f>SUM(Table1[[#This Row],[Cogs]],Table1[[#This Row],[Marketing]],Table1[[#This Row],[Other Expenses]])</f>
        <v>261</v>
      </c>
      <c r="S678" s="3">
        <f>Table1[[#This Row],[Sales]]-Table1[[#This Row],[Target Sales]]</f>
        <v>16</v>
      </c>
      <c r="T678" s="3">
        <f>Table1[[#This Row],[Profit]]-Table1[[#This Row],[Target Profit]]</f>
        <v>7</v>
      </c>
      <c r="U678" s="3">
        <f>Table1[[#This Row],[Cogs]]-Table1[[#This Row],[Target COGS]]</f>
        <v>3</v>
      </c>
      <c r="V678" s="8">
        <f>YEAR(Table1[[#This Row],[Date]])</f>
        <v>2012</v>
      </c>
      <c r="W678" s="8">
        <f>DAY(Table1[[#This Row],[Date]])</f>
        <v>1</v>
      </c>
      <c r="X678" s="8">
        <f>MONTH(Table1[[#This Row],[Date]])</f>
        <v>12</v>
      </c>
      <c r="Y678" s="9">
        <f>(Table1[[#This Row],[Profit]]/Table1[[#This Row],[Sales]])</f>
        <v>0.28431372549019607</v>
      </c>
    </row>
    <row r="679" spans="1:25" ht="14.25" customHeight="1" x14ac:dyDescent="0.3">
      <c r="A679" s="1">
        <v>718</v>
      </c>
      <c r="B679" s="1">
        <v>250</v>
      </c>
      <c r="C679" s="2">
        <v>41244</v>
      </c>
      <c r="D679" s="1" t="s">
        <v>16</v>
      </c>
      <c r="E679" s="1" t="s">
        <v>25</v>
      </c>
      <c r="F679" s="1">
        <v>70</v>
      </c>
      <c r="G679" s="1" t="s">
        <v>33</v>
      </c>
      <c r="H679" s="1" t="s">
        <v>34</v>
      </c>
      <c r="I679" s="1" t="s">
        <v>59</v>
      </c>
      <c r="J679" s="19">
        <v>312</v>
      </c>
      <c r="K679" s="1">
        <v>657</v>
      </c>
      <c r="L679" s="1" t="s">
        <v>60</v>
      </c>
      <c r="M679" s="15" t="s">
        <v>88</v>
      </c>
      <c r="N679" s="1">
        <v>240</v>
      </c>
      <c r="O679" s="1">
        <v>320</v>
      </c>
      <c r="P679" s="1">
        <v>640</v>
      </c>
      <c r="Q679" s="1">
        <v>95</v>
      </c>
      <c r="R679" s="1">
        <f>SUM(Table1[[#This Row],[Cogs]],Table1[[#This Row],[Marketing]],Table1[[#This Row],[Other Expenses]])</f>
        <v>415</v>
      </c>
      <c r="S679" s="3">
        <f>Table1[[#This Row],[Sales]]-Table1[[#This Row],[Target Sales]]</f>
        <v>17</v>
      </c>
      <c r="T679" s="3">
        <f>Table1[[#This Row],[Profit]]-Table1[[#This Row],[Target Profit]]</f>
        <v>-8</v>
      </c>
      <c r="U679" s="3">
        <f>Table1[[#This Row],[Cogs]]-Table1[[#This Row],[Target COGS]]</f>
        <v>10</v>
      </c>
      <c r="V679" s="8">
        <f>YEAR(Table1[[#This Row],[Date]])</f>
        <v>2012</v>
      </c>
      <c r="W679" s="8">
        <f>DAY(Table1[[#This Row],[Date]])</f>
        <v>1</v>
      </c>
      <c r="X679" s="8">
        <f>MONTH(Table1[[#This Row],[Date]])</f>
        <v>12</v>
      </c>
      <c r="Y679" s="9">
        <f>(Table1[[#This Row],[Profit]]/Table1[[#This Row],[Sales]])</f>
        <v>0.47488584474885842</v>
      </c>
    </row>
    <row r="680" spans="1:25" ht="14.25" customHeight="1" x14ac:dyDescent="0.3">
      <c r="A680" s="1">
        <v>607</v>
      </c>
      <c r="B680" s="1">
        <v>294</v>
      </c>
      <c r="C680" s="2">
        <v>41244</v>
      </c>
      <c r="D680" s="1" t="s">
        <v>16</v>
      </c>
      <c r="E680" s="1" t="s">
        <v>25</v>
      </c>
      <c r="F680" s="1">
        <v>111</v>
      </c>
      <c r="G680" s="1" t="s">
        <v>18</v>
      </c>
      <c r="H680" s="1" t="s">
        <v>19</v>
      </c>
      <c r="I680" s="1" t="s">
        <v>20</v>
      </c>
      <c r="J680" s="19">
        <v>309</v>
      </c>
      <c r="K680" s="1">
        <v>747</v>
      </c>
      <c r="L680" s="1" t="s">
        <v>60</v>
      </c>
      <c r="M680" s="15" t="s">
        <v>88</v>
      </c>
      <c r="N680" s="1">
        <v>220</v>
      </c>
      <c r="O680" s="1">
        <v>210</v>
      </c>
      <c r="P680" s="1">
        <v>540</v>
      </c>
      <c r="Q680" s="1">
        <v>144</v>
      </c>
      <c r="R680" s="1">
        <f>SUM(Table1[[#This Row],[Cogs]],Table1[[#This Row],[Marketing]],Table1[[#This Row],[Other Expenses]])</f>
        <v>549</v>
      </c>
      <c r="S680" s="3">
        <f>Table1[[#This Row],[Sales]]-Table1[[#This Row],[Target Sales]]</f>
        <v>207</v>
      </c>
      <c r="T680" s="3">
        <f>Table1[[#This Row],[Profit]]-Table1[[#This Row],[Target Profit]]</f>
        <v>99</v>
      </c>
      <c r="U680" s="3">
        <f>Table1[[#This Row],[Cogs]]-Table1[[#This Row],[Target COGS]]</f>
        <v>74</v>
      </c>
      <c r="V680" s="8">
        <f>YEAR(Table1[[#This Row],[Date]])</f>
        <v>2012</v>
      </c>
      <c r="W680" s="8">
        <f>DAY(Table1[[#This Row],[Date]])</f>
        <v>1</v>
      </c>
      <c r="X680" s="8">
        <f>MONTH(Table1[[#This Row],[Date]])</f>
        <v>12</v>
      </c>
      <c r="Y680" s="9">
        <f>(Table1[[#This Row],[Profit]]/Table1[[#This Row],[Sales]])</f>
        <v>0.41365461847389556</v>
      </c>
    </row>
    <row r="681" spans="1:25" ht="14.25" customHeight="1" x14ac:dyDescent="0.3">
      <c r="A681" s="1">
        <v>716</v>
      </c>
      <c r="B681" s="1">
        <v>241</v>
      </c>
      <c r="C681" s="2">
        <v>41244</v>
      </c>
      <c r="D681" s="1" t="s">
        <v>16</v>
      </c>
      <c r="E681" s="1" t="s">
        <v>25</v>
      </c>
      <c r="F681" s="1">
        <v>74</v>
      </c>
      <c r="G681" s="1" t="s">
        <v>18</v>
      </c>
      <c r="H681" s="1" t="s">
        <v>19</v>
      </c>
      <c r="I681" s="1" t="s">
        <v>22</v>
      </c>
      <c r="J681" s="19">
        <v>-189</v>
      </c>
      <c r="K681" s="1">
        <v>148</v>
      </c>
      <c r="L681" s="1" t="s">
        <v>60</v>
      </c>
      <c r="M681" s="15" t="s">
        <v>88</v>
      </c>
      <c r="N681" s="1">
        <v>180</v>
      </c>
      <c r="O681" s="1">
        <v>-150</v>
      </c>
      <c r="P681" s="1">
        <v>100</v>
      </c>
      <c r="Q681" s="1">
        <v>96</v>
      </c>
      <c r="R681" s="1">
        <f>SUM(Table1[[#This Row],[Cogs]],Table1[[#This Row],[Marketing]],Table1[[#This Row],[Other Expenses]])</f>
        <v>411</v>
      </c>
      <c r="S681" s="3">
        <f>Table1[[#This Row],[Sales]]-Table1[[#This Row],[Target Sales]]</f>
        <v>48</v>
      </c>
      <c r="T681" s="3">
        <f>Table1[[#This Row],[Profit]]-Table1[[#This Row],[Target Profit]]</f>
        <v>-39</v>
      </c>
      <c r="U681" s="3">
        <f>Table1[[#This Row],[Cogs]]-Table1[[#This Row],[Target COGS]]</f>
        <v>61</v>
      </c>
      <c r="V681" s="8">
        <f>YEAR(Table1[[#This Row],[Date]])</f>
        <v>2012</v>
      </c>
      <c r="W681" s="8">
        <f>DAY(Table1[[#This Row],[Date]])</f>
        <v>1</v>
      </c>
      <c r="X681" s="8">
        <f>MONTH(Table1[[#This Row],[Date]])</f>
        <v>12</v>
      </c>
      <c r="Y681" s="9">
        <f>(Table1[[#This Row],[Profit]]/Table1[[#This Row],[Sales]])</f>
        <v>-1.277027027027027</v>
      </c>
    </row>
    <row r="682" spans="1:25" ht="14.25" customHeight="1" x14ac:dyDescent="0.3">
      <c r="A682" s="1">
        <v>716</v>
      </c>
      <c r="B682" s="1">
        <v>86</v>
      </c>
      <c r="C682" s="2">
        <v>41244</v>
      </c>
      <c r="D682" s="1" t="s">
        <v>16</v>
      </c>
      <c r="E682" s="1" t="s">
        <v>25</v>
      </c>
      <c r="F682" s="1">
        <v>24</v>
      </c>
      <c r="G682" s="1" t="s">
        <v>18</v>
      </c>
      <c r="H682" s="1" t="s">
        <v>26</v>
      </c>
      <c r="I682" s="1" t="s">
        <v>27</v>
      </c>
      <c r="J682" s="19">
        <v>89</v>
      </c>
      <c r="K682" s="1">
        <v>210</v>
      </c>
      <c r="L682" s="1" t="s">
        <v>60</v>
      </c>
      <c r="M682" s="15" t="s">
        <v>88</v>
      </c>
      <c r="N682" s="1">
        <v>90</v>
      </c>
      <c r="O682" s="1">
        <v>90</v>
      </c>
      <c r="P682" s="1">
        <v>210</v>
      </c>
      <c r="Q682" s="1">
        <v>35</v>
      </c>
      <c r="R682" s="1">
        <f>SUM(Table1[[#This Row],[Cogs]],Table1[[#This Row],[Marketing]],Table1[[#This Row],[Other Expenses]])</f>
        <v>145</v>
      </c>
      <c r="S682" s="3">
        <f>Table1[[#This Row],[Sales]]-Table1[[#This Row],[Target Sales]]</f>
        <v>0</v>
      </c>
      <c r="T682" s="3">
        <f>Table1[[#This Row],[Profit]]-Table1[[#This Row],[Target Profit]]</f>
        <v>-1</v>
      </c>
      <c r="U682" s="3">
        <f>Table1[[#This Row],[Cogs]]-Table1[[#This Row],[Target COGS]]</f>
        <v>-4</v>
      </c>
      <c r="V682" s="8">
        <f>YEAR(Table1[[#This Row],[Date]])</f>
        <v>2012</v>
      </c>
      <c r="W682" s="8">
        <f>DAY(Table1[[#This Row],[Date]])</f>
        <v>1</v>
      </c>
      <c r="X682" s="8">
        <f>MONTH(Table1[[#This Row],[Date]])</f>
        <v>12</v>
      </c>
      <c r="Y682" s="9">
        <f>(Table1[[#This Row],[Profit]]/Table1[[#This Row],[Sales]])</f>
        <v>0.4238095238095238</v>
      </c>
    </row>
    <row r="683" spans="1:25" ht="14.25" customHeight="1" x14ac:dyDescent="0.3">
      <c r="A683" s="1">
        <v>718</v>
      </c>
      <c r="B683" s="1">
        <v>123</v>
      </c>
      <c r="C683" s="2">
        <v>41244</v>
      </c>
      <c r="D683" s="1" t="s">
        <v>16</v>
      </c>
      <c r="E683" s="1" t="s">
        <v>25</v>
      </c>
      <c r="F683" s="1">
        <v>34</v>
      </c>
      <c r="G683" s="1" t="s">
        <v>18</v>
      </c>
      <c r="H683" s="1" t="s">
        <v>26</v>
      </c>
      <c r="I683" s="1" t="s">
        <v>54</v>
      </c>
      <c r="J683" s="19">
        <v>133</v>
      </c>
      <c r="K683" s="1">
        <v>302</v>
      </c>
      <c r="L683" s="1" t="s">
        <v>60</v>
      </c>
      <c r="M683" s="15" t="s">
        <v>88</v>
      </c>
      <c r="N683" s="1">
        <v>120</v>
      </c>
      <c r="O683" s="1">
        <v>150</v>
      </c>
      <c r="P683" s="1">
        <v>310</v>
      </c>
      <c r="Q683" s="1">
        <v>46</v>
      </c>
      <c r="R683" s="1">
        <f>SUM(Table1[[#This Row],[Cogs]],Table1[[#This Row],[Marketing]],Table1[[#This Row],[Other Expenses]])</f>
        <v>203</v>
      </c>
      <c r="S683" s="3">
        <f>Table1[[#This Row],[Sales]]-Table1[[#This Row],[Target Sales]]</f>
        <v>-8</v>
      </c>
      <c r="T683" s="3">
        <f>Table1[[#This Row],[Profit]]-Table1[[#This Row],[Target Profit]]</f>
        <v>-17</v>
      </c>
      <c r="U683" s="3">
        <f>Table1[[#This Row],[Cogs]]-Table1[[#This Row],[Target COGS]]</f>
        <v>3</v>
      </c>
      <c r="V683" s="8">
        <f>YEAR(Table1[[#This Row],[Date]])</f>
        <v>2012</v>
      </c>
      <c r="W683" s="8">
        <f>DAY(Table1[[#This Row],[Date]])</f>
        <v>1</v>
      </c>
      <c r="X683" s="8">
        <f>MONTH(Table1[[#This Row],[Date]])</f>
        <v>12</v>
      </c>
      <c r="Y683" s="9">
        <f>(Table1[[#This Row],[Profit]]/Table1[[#This Row],[Sales]])</f>
        <v>0.44039735099337746</v>
      </c>
    </row>
    <row r="684" spans="1:25" ht="14.25" customHeight="1" x14ac:dyDescent="0.3">
      <c r="A684" s="1">
        <v>772</v>
      </c>
      <c r="B684" s="1">
        <v>91</v>
      </c>
      <c r="C684" s="2">
        <v>41548</v>
      </c>
      <c r="D684" s="1" t="s">
        <v>16</v>
      </c>
      <c r="E684" s="1" t="s">
        <v>25</v>
      </c>
      <c r="F684" s="1">
        <v>28</v>
      </c>
      <c r="G684" s="1" t="s">
        <v>33</v>
      </c>
      <c r="H684" s="1" t="s">
        <v>38</v>
      </c>
      <c r="I684" s="1" t="s">
        <v>39</v>
      </c>
      <c r="J684" s="19">
        <v>113</v>
      </c>
      <c r="K684" s="1">
        <v>232</v>
      </c>
      <c r="L684" s="1" t="s">
        <v>28</v>
      </c>
      <c r="M684" s="15" t="s">
        <v>88</v>
      </c>
      <c r="N684" s="1">
        <v>70</v>
      </c>
      <c r="O684" s="1">
        <v>90</v>
      </c>
      <c r="P684" s="1">
        <v>180</v>
      </c>
      <c r="Q684" s="1">
        <v>51</v>
      </c>
      <c r="R684" s="1">
        <f>SUM(Table1[[#This Row],[Cogs]],Table1[[#This Row],[Marketing]],Table1[[#This Row],[Other Expenses]])</f>
        <v>170</v>
      </c>
      <c r="S684" s="3">
        <f>Table1[[#This Row],[Sales]]-Table1[[#This Row],[Target Sales]]</f>
        <v>52</v>
      </c>
      <c r="T684" s="3">
        <f>Table1[[#This Row],[Profit]]-Table1[[#This Row],[Target Profit]]</f>
        <v>23</v>
      </c>
      <c r="U684" s="3">
        <f>Table1[[#This Row],[Cogs]]-Table1[[#This Row],[Target COGS]]</f>
        <v>21</v>
      </c>
      <c r="V684" s="8">
        <f>YEAR(Table1[[#This Row],[Date]])</f>
        <v>2013</v>
      </c>
      <c r="W684" s="8">
        <f>DAY(Table1[[#This Row],[Date]])</f>
        <v>1</v>
      </c>
      <c r="X684" s="8">
        <f>MONTH(Table1[[#This Row],[Date]])</f>
        <v>10</v>
      </c>
      <c r="Y684" s="9">
        <f>(Table1[[#This Row],[Profit]]/Table1[[#This Row],[Sales]])</f>
        <v>0.48706896551724138</v>
      </c>
    </row>
    <row r="685" spans="1:25" ht="14.25" customHeight="1" x14ac:dyDescent="0.3">
      <c r="A685" s="1">
        <v>321</v>
      </c>
      <c r="B685" s="1">
        <v>86</v>
      </c>
      <c r="C685" s="2">
        <v>41548</v>
      </c>
      <c r="D685" s="1" t="s">
        <v>16</v>
      </c>
      <c r="E685" s="1" t="s">
        <v>25</v>
      </c>
      <c r="F685" s="1">
        <v>28</v>
      </c>
      <c r="G685" s="1" t="s">
        <v>33</v>
      </c>
      <c r="H685" s="1" t="s">
        <v>34</v>
      </c>
      <c r="I685" s="1" t="s">
        <v>35</v>
      </c>
      <c r="J685" s="19">
        <v>89</v>
      </c>
      <c r="K685" s="1">
        <v>215</v>
      </c>
      <c r="L685" s="1" t="s">
        <v>28</v>
      </c>
      <c r="M685" s="15" t="s">
        <v>88</v>
      </c>
      <c r="N685" s="1">
        <v>70</v>
      </c>
      <c r="O685" s="1">
        <v>90</v>
      </c>
      <c r="P685" s="1">
        <v>180</v>
      </c>
      <c r="Q685" s="1">
        <v>56</v>
      </c>
      <c r="R685" s="1">
        <f>SUM(Table1[[#This Row],[Cogs]],Table1[[#This Row],[Marketing]],Table1[[#This Row],[Other Expenses]])</f>
        <v>170</v>
      </c>
      <c r="S685" s="3">
        <f>Table1[[#This Row],[Sales]]-Table1[[#This Row],[Target Sales]]</f>
        <v>35</v>
      </c>
      <c r="T685" s="3">
        <f>Table1[[#This Row],[Profit]]-Table1[[#This Row],[Target Profit]]</f>
        <v>-1</v>
      </c>
      <c r="U685" s="3">
        <f>Table1[[#This Row],[Cogs]]-Table1[[#This Row],[Target COGS]]</f>
        <v>16</v>
      </c>
      <c r="V685" s="8">
        <f>YEAR(Table1[[#This Row],[Date]])</f>
        <v>2013</v>
      </c>
      <c r="W685" s="8">
        <f>DAY(Table1[[#This Row],[Date]])</f>
        <v>1</v>
      </c>
      <c r="X685" s="8">
        <f>MONTH(Table1[[#This Row],[Date]])</f>
        <v>10</v>
      </c>
      <c r="Y685" s="9">
        <f>(Table1[[#This Row],[Profit]]/Table1[[#This Row],[Sales]])</f>
        <v>0.413953488372093</v>
      </c>
    </row>
    <row r="686" spans="1:25" ht="14.25" customHeight="1" x14ac:dyDescent="0.3">
      <c r="A686" s="1">
        <v>954</v>
      </c>
      <c r="B686" s="1">
        <v>82</v>
      </c>
      <c r="C686" s="2">
        <v>41548</v>
      </c>
      <c r="D686" s="1" t="s">
        <v>16</v>
      </c>
      <c r="E686" s="1" t="s">
        <v>25</v>
      </c>
      <c r="F686" s="1">
        <v>27</v>
      </c>
      <c r="G686" s="1" t="s">
        <v>33</v>
      </c>
      <c r="H686" s="1" t="s">
        <v>38</v>
      </c>
      <c r="I686" s="1" t="s">
        <v>45</v>
      </c>
      <c r="J686" s="19">
        <v>95</v>
      </c>
      <c r="K686" s="1">
        <v>218</v>
      </c>
      <c r="L686" s="1" t="s">
        <v>28</v>
      </c>
      <c r="M686" s="15" t="s">
        <v>88</v>
      </c>
      <c r="N686" s="1">
        <v>60</v>
      </c>
      <c r="O686" s="1">
        <v>90</v>
      </c>
      <c r="P686" s="1">
        <v>170</v>
      </c>
      <c r="Q686" s="1">
        <v>59</v>
      </c>
      <c r="R686" s="1">
        <f>SUM(Table1[[#This Row],[Cogs]],Table1[[#This Row],[Marketing]],Table1[[#This Row],[Other Expenses]])</f>
        <v>168</v>
      </c>
      <c r="S686" s="3">
        <f>Table1[[#This Row],[Sales]]-Table1[[#This Row],[Target Sales]]</f>
        <v>48</v>
      </c>
      <c r="T686" s="3">
        <f>Table1[[#This Row],[Profit]]-Table1[[#This Row],[Target Profit]]</f>
        <v>5</v>
      </c>
      <c r="U686" s="3">
        <f>Table1[[#This Row],[Cogs]]-Table1[[#This Row],[Target COGS]]</f>
        <v>22</v>
      </c>
      <c r="V686" s="8">
        <f>YEAR(Table1[[#This Row],[Date]])</f>
        <v>2013</v>
      </c>
      <c r="W686" s="8">
        <f>DAY(Table1[[#This Row],[Date]])</f>
        <v>1</v>
      </c>
      <c r="X686" s="8">
        <f>MONTH(Table1[[#This Row],[Date]])</f>
        <v>10</v>
      </c>
      <c r="Y686" s="9">
        <f>(Table1[[#This Row],[Profit]]/Table1[[#This Row],[Sales]])</f>
        <v>0.43577981651376146</v>
      </c>
    </row>
    <row r="687" spans="1:25" ht="14.25" customHeight="1" x14ac:dyDescent="0.3">
      <c r="A687" s="1">
        <v>857</v>
      </c>
      <c r="B687" s="1">
        <v>72</v>
      </c>
      <c r="C687" s="2">
        <v>41548</v>
      </c>
      <c r="D687" s="1" t="s">
        <v>16</v>
      </c>
      <c r="E687" s="1" t="s">
        <v>25</v>
      </c>
      <c r="F687" s="1">
        <v>23</v>
      </c>
      <c r="G687" s="1" t="s">
        <v>33</v>
      </c>
      <c r="H687" s="1" t="s">
        <v>38</v>
      </c>
      <c r="I687" s="1" t="s">
        <v>45</v>
      </c>
      <c r="J687" s="19">
        <v>516</v>
      </c>
      <c r="K687" s="1">
        <v>505</v>
      </c>
      <c r="L687" s="1" t="s">
        <v>55</v>
      </c>
      <c r="M687" s="15" t="s">
        <v>88</v>
      </c>
      <c r="N687" s="1">
        <v>50</v>
      </c>
      <c r="O687" s="1">
        <v>330</v>
      </c>
      <c r="P687" s="1">
        <v>400</v>
      </c>
      <c r="Q687" s="1">
        <v>54</v>
      </c>
      <c r="R687" s="1">
        <f>SUM(Table1[[#This Row],[Cogs]],Table1[[#This Row],[Marketing]],Table1[[#This Row],[Other Expenses]])</f>
        <v>149</v>
      </c>
      <c r="S687" s="3">
        <f>Table1[[#This Row],[Sales]]-Table1[[#This Row],[Target Sales]]</f>
        <v>105</v>
      </c>
      <c r="T687" s="3">
        <f>Table1[[#This Row],[Profit]]-Table1[[#This Row],[Target Profit]]</f>
        <v>186</v>
      </c>
      <c r="U687" s="3">
        <f>Table1[[#This Row],[Cogs]]-Table1[[#This Row],[Target COGS]]</f>
        <v>22</v>
      </c>
      <c r="V687" s="8">
        <f>YEAR(Table1[[#This Row],[Date]])</f>
        <v>2013</v>
      </c>
      <c r="W687" s="8">
        <f>DAY(Table1[[#This Row],[Date]])</f>
        <v>1</v>
      </c>
      <c r="X687" s="8">
        <f>MONTH(Table1[[#This Row],[Date]])</f>
        <v>10</v>
      </c>
      <c r="Y687" s="9">
        <f>(Table1[[#This Row],[Profit]]/Table1[[#This Row],[Sales]])</f>
        <v>1.0217821782178218</v>
      </c>
    </row>
    <row r="688" spans="1:25" ht="14.25" customHeight="1" x14ac:dyDescent="0.3">
      <c r="A688" s="1">
        <v>716</v>
      </c>
      <c r="B688" s="1">
        <v>260</v>
      </c>
      <c r="C688" s="2">
        <v>41548</v>
      </c>
      <c r="D688" s="1" t="s">
        <v>16</v>
      </c>
      <c r="E688" s="1" t="s">
        <v>25</v>
      </c>
      <c r="F688" s="1">
        <v>91</v>
      </c>
      <c r="G688" s="1" t="s">
        <v>33</v>
      </c>
      <c r="H688" s="1" t="s">
        <v>38</v>
      </c>
      <c r="I688" s="1" t="s">
        <v>45</v>
      </c>
      <c r="J688" s="19">
        <v>367</v>
      </c>
      <c r="K688" s="1">
        <v>693</v>
      </c>
      <c r="L688" s="1" t="s">
        <v>60</v>
      </c>
      <c r="M688" s="15" t="s">
        <v>88</v>
      </c>
      <c r="N688" s="1">
        <v>210</v>
      </c>
      <c r="O688" s="1">
        <v>230</v>
      </c>
      <c r="P688" s="1">
        <v>540</v>
      </c>
      <c r="Q688" s="1">
        <v>143</v>
      </c>
      <c r="R688" s="1">
        <f>SUM(Table1[[#This Row],[Cogs]],Table1[[#This Row],[Marketing]],Table1[[#This Row],[Other Expenses]])</f>
        <v>494</v>
      </c>
      <c r="S688" s="3">
        <f>Table1[[#This Row],[Sales]]-Table1[[#This Row],[Target Sales]]</f>
        <v>153</v>
      </c>
      <c r="T688" s="3">
        <f>Table1[[#This Row],[Profit]]-Table1[[#This Row],[Target Profit]]</f>
        <v>137</v>
      </c>
      <c r="U688" s="3">
        <f>Table1[[#This Row],[Cogs]]-Table1[[#This Row],[Target COGS]]</f>
        <v>50</v>
      </c>
      <c r="V688" s="8">
        <f>YEAR(Table1[[#This Row],[Date]])</f>
        <v>2013</v>
      </c>
      <c r="W688" s="8">
        <f>DAY(Table1[[#This Row],[Date]])</f>
        <v>1</v>
      </c>
      <c r="X688" s="8">
        <f>MONTH(Table1[[#This Row],[Date]])</f>
        <v>10</v>
      </c>
      <c r="Y688" s="9">
        <f>(Table1[[#This Row],[Profit]]/Table1[[#This Row],[Sales]])</f>
        <v>0.5295815295815296</v>
      </c>
    </row>
    <row r="689" spans="1:25" ht="14.25" customHeight="1" x14ac:dyDescent="0.3">
      <c r="A689" s="1">
        <v>727</v>
      </c>
      <c r="B689" s="1">
        <v>96</v>
      </c>
      <c r="C689" s="2">
        <v>41548</v>
      </c>
      <c r="D689" s="1" t="s">
        <v>16</v>
      </c>
      <c r="E689" s="1" t="s">
        <v>25</v>
      </c>
      <c r="F689" s="1">
        <v>87</v>
      </c>
      <c r="G689" s="1" t="s">
        <v>33</v>
      </c>
      <c r="H689" s="1" t="s">
        <v>34</v>
      </c>
      <c r="I689" s="1" t="s">
        <v>46</v>
      </c>
      <c r="J689" s="19">
        <v>27</v>
      </c>
      <c r="K689" s="1">
        <v>245</v>
      </c>
      <c r="L689" s="1" t="s">
        <v>28</v>
      </c>
      <c r="M689" s="15" t="s">
        <v>88</v>
      </c>
      <c r="N689" s="1">
        <v>80</v>
      </c>
      <c r="O689" s="1">
        <v>50</v>
      </c>
      <c r="P689" s="1">
        <v>210</v>
      </c>
      <c r="Q689" s="1">
        <v>116</v>
      </c>
      <c r="R689" s="1">
        <f>SUM(Table1[[#This Row],[Cogs]],Table1[[#This Row],[Marketing]],Table1[[#This Row],[Other Expenses]])</f>
        <v>299</v>
      </c>
      <c r="S689" s="3">
        <f>Table1[[#This Row],[Sales]]-Table1[[#This Row],[Target Sales]]</f>
        <v>35</v>
      </c>
      <c r="T689" s="3">
        <f>Table1[[#This Row],[Profit]]-Table1[[#This Row],[Target Profit]]</f>
        <v>-23</v>
      </c>
      <c r="U689" s="3">
        <f>Table1[[#This Row],[Cogs]]-Table1[[#This Row],[Target COGS]]</f>
        <v>16</v>
      </c>
      <c r="V689" s="8">
        <f>YEAR(Table1[[#This Row],[Date]])</f>
        <v>2013</v>
      </c>
      <c r="W689" s="8">
        <f>DAY(Table1[[#This Row],[Date]])</f>
        <v>1</v>
      </c>
      <c r="X689" s="8">
        <f>MONTH(Table1[[#This Row],[Date]])</f>
        <v>10</v>
      </c>
      <c r="Y689" s="9">
        <f>(Table1[[#This Row],[Profit]]/Table1[[#This Row],[Sales]])</f>
        <v>0.11020408163265306</v>
      </c>
    </row>
    <row r="690" spans="1:25" ht="14.25" customHeight="1" x14ac:dyDescent="0.3">
      <c r="A690" s="1">
        <v>914</v>
      </c>
      <c r="B690" s="1">
        <v>125</v>
      </c>
      <c r="C690" s="2">
        <v>41548</v>
      </c>
      <c r="D690" s="1" t="s">
        <v>16</v>
      </c>
      <c r="E690" s="1" t="s">
        <v>25</v>
      </c>
      <c r="F690" s="1">
        <v>113</v>
      </c>
      <c r="G690" s="1" t="s">
        <v>33</v>
      </c>
      <c r="H690" s="1" t="s">
        <v>34</v>
      </c>
      <c r="I690" s="1" t="s">
        <v>46</v>
      </c>
      <c r="J690" s="19">
        <v>-300</v>
      </c>
      <c r="K690" s="1">
        <v>74</v>
      </c>
      <c r="L690" s="1" t="s">
        <v>60</v>
      </c>
      <c r="M690" s="15" t="s">
        <v>88</v>
      </c>
      <c r="N690" s="1">
        <v>110</v>
      </c>
      <c r="O690" s="1">
        <v>-170</v>
      </c>
      <c r="P690" s="1">
        <v>50</v>
      </c>
      <c r="Q690" s="1">
        <v>146</v>
      </c>
      <c r="R690" s="1">
        <f>SUM(Table1[[#This Row],[Cogs]],Table1[[#This Row],[Marketing]],Table1[[#This Row],[Other Expenses]])</f>
        <v>384</v>
      </c>
      <c r="S690" s="3">
        <f>Table1[[#This Row],[Sales]]-Table1[[#This Row],[Target Sales]]</f>
        <v>24</v>
      </c>
      <c r="T690" s="3">
        <f>Table1[[#This Row],[Profit]]-Table1[[#This Row],[Target Profit]]</f>
        <v>-130</v>
      </c>
      <c r="U690" s="3">
        <f>Table1[[#This Row],[Cogs]]-Table1[[#This Row],[Target COGS]]</f>
        <v>15</v>
      </c>
      <c r="V690" s="8">
        <f>YEAR(Table1[[#This Row],[Date]])</f>
        <v>2013</v>
      </c>
      <c r="W690" s="8">
        <f>DAY(Table1[[#This Row],[Date]])</f>
        <v>1</v>
      </c>
      <c r="X690" s="8">
        <f>MONTH(Table1[[#This Row],[Date]])</f>
        <v>10</v>
      </c>
      <c r="Y690" s="9">
        <f>(Table1[[#This Row],[Profit]]/Table1[[#This Row],[Sales]])</f>
        <v>-4.0540540540540544</v>
      </c>
    </row>
    <row r="691" spans="1:25" ht="14.25" customHeight="1" x14ac:dyDescent="0.3">
      <c r="A691" s="1">
        <v>508</v>
      </c>
      <c r="B691" s="1">
        <v>161</v>
      </c>
      <c r="C691" s="2">
        <v>41548</v>
      </c>
      <c r="D691" s="1" t="s">
        <v>16</v>
      </c>
      <c r="E691" s="1" t="s">
        <v>25</v>
      </c>
      <c r="F691" s="1">
        <v>45</v>
      </c>
      <c r="G691" s="1" t="s">
        <v>33</v>
      </c>
      <c r="H691" s="1" t="s">
        <v>34</v>
      </c>
      <c r="I691" s="1" t="s">
        <v>59</v>
      </c>
      <c r="J691" s="19">
        <v>137</v>
      </c>
      <c r="K691" s="1">
        <v>343</v>
      </c>
      <c r="L691" s="1" t="s">
        <v>55</v>
      </c>
      <c r="M691" s="15" t="s">
        <v>88</v>
      </c>
      <c r="N691" s="1">
        <v>140</v>
      </c>
      <c r="O691" s="1">
        <v>120</v>
      </c>
      <c r="P691" s="1">
        <v>300</v>
      </c>
      <c r="Q691" s="1">
        <v>69</v>
      </c>
      <c r="R691" s="1">
        <f>SUM(Table1[[#This Row],[Cogs]],Table1[[#This Row],[Marketing]],Table1[[#This Row],[Other Expenses]])</f>
        <v>275</v>
      </c>
      <c r="S691" s="3">
        <f>Table1[[#This Row],[Sales]]-Table1[[#This Row],[Target Sales]]</f>
        <v>43</v>
      </c>
      <c r="T691" s="3">
        <f>Table1[[#This Row],[Profit]]-Table1[[#This Row],[Target Profit]]</f>
        <v>17</v>
      </c>
      <c r="U691" s="3">
        <f>Table1[[#This Row],[Cogs]]-Table1[[#This Row],[Target COGS]]</f>
        <v>21</v>
      </c>
      <c r="V691" s="8">
        <f>YEAR(Table1[[#This Row],[Date]])</f>
        <v>2013</v>
      </c>
      <c r="W691" s="8">
        <f>DAY(Table1[[#This Row],[Date]])</f>
        <v>1</v>
      </c>
      <c r="X691" s="8">
        <f>MONTH(Table1[[#This Row],[Date]])</f>
        <v>10</v>
      </c>
      <c r="Y691" s="9">
        <f>(Table1[[#This Row],[Profit]]/Table1[[#This Row],[Sales]])</f>
        <v>0.39941690962099125</v>
      </c>
    </row>
    <row r="692" spans="1:25" ht="14.25" customHeight="1" x14ac:dyDescent="0.3">
      <c r="A692" s="1">
        <v>212</v>
      </c>
      <c r="B692" s="1">
        <v>239</v>
      </c>
      <c r="C692" s="2">
        <v>41548</v>
      </c>
      <c r="D692" s="1" t="s">
        <v>16</v>
      </c>
      <c r="E692" s="1" t="s">
        <v>25</v>
      </c>
      <c r="F692" s="1">
        <v>66</v>
      </c>
      <c r="G692" s="1" t="s">
        <v>33</v>
      </c>
      <c r="H692" s="1" t="s">
        <v>34</v>
      </c>
      <c r="I692" s="1" t="s">
        <v>59</v>
      </c>
      <c r="J692" s="19">
        <v>646</v>
      </c>
      <c r="K692" s="1">
        <v>815</v>
      </c>
      <c r="L692" s="1" t="s">
        <v>60</v>
      </c>
      <c r="M692" s="15" t="s">
        <v>88</v>
      </c>
      <c r="N692" s="1">
        <v>210</v>
      </c>
      <c r="O692" s="1">
        <v>450</v>
      </c>
      <c r="P692" s="1">
        <v>720</v>
      </c>
      <c r="Q692" s="1">
        <v>91</v>
      </c>
      <c r="R692" s="1">
        <f>SUM(Table1[[#This Row],[Cogs]],Table1[[#This Row],[Marketing]],Table1[[#This Row],[Other Expenses]])</f>
        <v>396</v>
      </c>
      <c r="S692" s="3">
        <f>Table1[[#This Row],[Sales]]-Table1[[#This Row],[Target Sales]]</f>
        <v>95</v>
      </c>
      <c r="T692" s="3">
        <f>Table1[[#This Row],[Profit]]-Table1[[#This Row],[Target Profit]]</f>
        <v>196</v>
      </c>
      <c r="U692" s="3">
        <f>Table1[[#This Row],[Cogs]]-Table1[[#This Row],[Target COGS]]</f>
        <v>29</v>
      </c>
      <c r="V692" s="8">
        <f>YEAR(Table1[[#This Row],[Date]])</f>
        <v>2013</v>
      </c>
      <c r="W692" s="8">
        <f>DAY(Table1[[#This Row],[Date]])</f>
        <v>1</v>
      </c>
      <c r="X692" s="8">
        <f>MONTH(Table1[[#This Row],[Date]])</f>
        <v>10</v>
      </c>
      <c r="Y692" s="9">
        <f>(Table1[[#This Row],[Profit]]/Table1[[#This Row],[Sales]])</f>
        <v>0.79263803680981593</v>
      </c>
    </row>
    <row r="693" spans="1:25" ht="14.25" customHeight="1" x14ac:dyDescent="0.3">
      <c r="A693" s="1">
        <v>904</v>
      </c>
      <c r="B693" s="1">
        <v>22</v>
      </c>
      <c r="C693" s="2">
        <v>41548</v>
      </c>
      <c r="D693" s="1" t="s">
        <v>16</v>
      </c>
      <c r="E693" s="1" t="s">
        <v>25</v>
      </c>
      <c r="F693" s="1">
        <v>7</v>
      </c>
      <c r="G693" s="1" t="s">
        <v>18</v>
      </c>
      <c r="H693" s="1" t="s">
        <v>19</v>
      </c>
      <c r="I693" s="1" t="s">
        <v>50</v>
      </c>
      <c r="J693" s="19">
        <v>15</v>
      </c>
      <c r="K693" s="1">
        <v>54</v>
      </c>
      <c r="L693" s="1" t="s">
        <v>28</v>
      </c>
      <c r="M693" s="15" t="s">
        <v>88</v>
      </c>
      <c r="N693" s="1">
        <v>0</v>
      </c>
      <c r="O693" s="1">
        <v>20</v>
      </c>
      <c r="P693" s="1">
        <v>20</v>
      </c>
      <c r="Q693" s="1">
        <v>19</v>
      </c>
      <c r="R693" s="1">
        <f>SUM(Table1[[#This Row],[Cogs]],Table1[[#This Row],[Marketing]],Table1[[#This Row],[Other Expenses]])</f>
        <v>48</v>
      </c>
      <c r="S693" s="3">
        <f>Table1[[#This Row],[Sales]]-Table1[[#This Row],[Target Sales]]</f>
        <v>34</v>
      </c>
      <c r="T693" s="3">
        <f>Table1[[#This Row],[Profit]]-Table1[[#This Row],[Target Profit]]</f>
        <v>-5</v>
      </c>
      <c r="U693" s="3">
        <f>Table1[[#This Row],[Cogs]]-Table1[[#This Row],[Target COGS]]</f>
        <v>22</v>
      </c>
      <c r="V693" s="8">
        <f>YEAR(Table1[[#This Row],[Date]])</f>
        <v>2013</v>
      </c>
      <c r="W693" s="8">
        <f>DAY(Table1[[#This Row],[Date]])</f>
        <v>1</v>
      </c>
      <c r="X693" s="8">
        <f>MONTH(Table1[[#This Row],[Date]])</f>
        <v>10</v>
      </c>
      <c r="Y693" s="9">
        <f>(Table1[[#This Row],[Profit]]/Table1[[#This Row],[Sales]])</f>
        <v>0.27777777777777779</v>
      </c>
    </row>
    <row r="694" spans="1:25" ht="14.25" customHeight="1" x14ac:dyDescent="0.3">
      <c r="A694" s="1">
        <v>585</v>
      </c>
      <c r="B694" s="1">
        <v>255</v>
      </c>
      <c r="C694" s="2">
        <v>41548</v>
      </c>
      <c r="D694" s="1" t="s">
        <v>16</v>
      </c>
      <c r="E694" s="1" t="s">
        <v>25</v>
      </c>
      <c r="F694" s="1">
        <v>96</v>
      </c>
      <c r="G694" s="1" t="s">
        <v>18</v>
      </c>
      <c r="H694" s="1" t="s">
        <v>19</v>
      </c>
      <c r="I694" s="1" t="s">
        <v>20</v>
      </c>
      <c r="J694" s="19">
        <v>191</v>
      </c>
      <c r="K694" s="1">
        <v>547</v>
      </c>
      <c r="L694" s="1" t="s">
        <v>60</v>
      </c>
      <c r="M694" s="15" t="s">
        <v>88</v>
      </c>
      <c r="N694" s="1">
        <v>140</v>
      </c>
      <c r="O694" s="1">
        <v>70</v>
      </c>
      <c r="P694" s="1">
        <v>290</v>
      </c>
      <c r="Q694" s="1">
        <v>129</v>
      </c>
      <c r="R694" s="1">
        <f>SUM(Table1[[#This Row],[Cogs]],Table1[[#This Row],[Marketing]],Table1[[#This Row],[Other Expenses]])</f>
        <v>480</v>
      </c>
      <c r="S694" s="3">
        <f>Table1[[#This Row],[Sales]]-Table1[[#This Row],[Target Sales]]</f>
        <v>257</v>
      </c>
      <c r="T694" s="3">
        <f>Table1[[#This Row],[Profit]]-Table1[[#This Row],[Target Profit]]</f>
        <v>121</v>
      </c>
      <c r="U694" s="3">
        <f>Table1[[#This Row],[Cogs]]-Table1[[#This Row],[Target COGS]]</f>
        <v>115</v>
      </c>
      <c r="V694" s="8">
        <f>YEAR(Table1[[#This Row],[Date]])</f>
        <v>2013</v>
      </c>
      <c r="W694" s="8">
        <f>DAY(Table1[[#This Row],[Date]])</f>
        <v>1</v>
      </c>
      <c r="X694" s="8">
        <f>MONTH(Table1[[#This Row],[Date]])</f>
        <v>10</v>
      </c>
      <c r="Y694" s="9">
        <f>(Table1[[#This Row],[Profit]]/Table1[[#This Row],[Sales]])</f>
        <v>0.34917733089579522</v>
      </c>
    </row>
    <row r="695" spans="1:25" ht="14.25" customHeight="1" x14ac:dyDescent="0.3">
      <c r="A695" s="1">
        <v>631</v>
      </c>
      <c r="B695" s="1">
        <v>239</v>
      </c>
      <c r="C695" s="2">
        <v>41548</v>
      </c>
      <c r="D695" s="1" t="s">
        <v>16</v>
      </c>
      <c r="E695" s="1" t="s">
        <v>25</v>
      </c>
      <c r="F695" s="1">
        <v>74</v>
      </c>
      <c r="G695" s="1" t="s">
        <v>18</v>
      </c>
      <c r="H695" s="1" t="s">
        <v>19</v>
      </c>
      <c r="I695" s="1" t="s">
        <v>22</v>
      </c>
      <c r="J695" s="19">
        <v>-252</v>
      </c>
      <c r="K695" s="1">
        <v>175</v>
      </c>
      <c r="L695" s="1" t="s">
        <v>60</v>
      </c>
      <c r="M695" s="15" t="s">
        <v>88</v>
      </c>
      <c r="N695" s="1">
        <v>130</v>
      </c>
      <c r="O695" s="1">
        <v>-100</v>
      </c>
      <c r="P695" s="1">
        <v>80</v>
      </c>
      <c r="Q695" s="1">
        <v>95</v>
      </c>
      <c r="R695" s="1">
        <f>SUM(Table1[[#This Row],[Cogs]],Table1[[#This Row],[Marketing]],Table1[[#This Row],[Other Expenses]])</f>
        <v>408</v>
      </c>
      <c r="S695" s="3">
        <f>Table1[[#This Row],[Sales]]-Table1[[#This Row],[Target Sales]]</f>
        <v>95</v>
      </c>
      <c r="T695" s="3">
        <f>Table1[[#This Row],[Profit]]-Table1[[#This Row],[Target Profit]]</f>
        <v>-152</v>
      </c>
      <c r="U695" s="3">
        <f>Table1[[#This Row],[Cogs]]-Table1[[#This Row],[Target COGS]]</f>
        <v>109</v>
      </c>
      <c r="V695" s="8">
        <f>YEAR(Table1[[#This Row],[Date]])</f>
        <v>2013</v>
      </c>
      <c r="W695" s="8">
        <f>DAY(Table1[[#This Row],[Date]])</f>
        <v>1</v>
      </c>
      <c r="X695" s="8">
        <f>MONTH(Table1[[#This Row],[Date]])</f>
        <v>10</v>
      </c>
      <c r="Y695" s="9">
        <f>(Table1[[#This Row],[Profit]]/Table1[[#This Row],[Sales]])</f>
        <v>-1.44</v>
      </c>
    </row>
    <row r="696" spans="1:25" ht="14.25" customHeight="1" x14ac:dyDescent="0.3">
      <c r="A696" s="1">
        <v>585</v>
      </c>
      <c r="B696" s="1">
        <v>108</v>
      </c>
      <c r="C696" s="2">
        <v>41548</v>
      </c>
      <c r="D696" s="1" t="s">
        <v>16</v>
      </c>
      <c r="E696" s="1" t="s">
        <v>25</v>
      </c>
      <c r="F696" s="1">
        <v>30</v>
      </c>
      <c r="G696" s="1" t="s">
        <v>18</v>
      </c>
      <c r="H696" s="1" t="s">
        <v>26</v>
      </c>
      <c r="I696" s="1" t="s">
        <v>27</v>
      </c>
      <c r="J696" s="19">
        <v>171</v>
      </c>
      <c r="K696" s="1">
        <v>282</v>
      </c>
      <c r="L696" s="1" t="s">
        <v>60</v>
      </c>
      <c r="M696" s="15" t="s">
        <v>88</v>
      </c>
      <c r="N696" s="1">
        <v>110</v>
      </c>
      <c r="O696" s="1">
        <v>140</v>
      </c>
      <c r="P696" s="1">
        <v>280</v>
      </c>
      <c r="Q696" s="1">
        <v>42</v>
      </c>
      <c r="R696" s="1">
        <f>SUM(Table1[[#This Row],[Cogs]],Table1[[#This Row],[Marketing]],Table1[[#This Row],[Other Expenses]])</f>
        <v>180</v>
      </c>
      <c r="S696" s="3">
        <f>Table1[[#This Row],[Sales]]-Table1[[#This Row],[Target Sales]]</f>
        <v>2</v>
      </c>
      <c r="T696" s="3">
        <f>Table1[[#This Row],[Profit]]-Table1[[#This Row],[Target Profit]]</f>
        <v>31</v>
      </c>
      <c r="U696" s="3">
        <f>Table1[[#This Row],[Cogs]]-Table1[[#This Row],[Target COGS]]</f>
        <v>-2</v>
      </c>
      <c r="V696" s="8">
        <f>YEAR(Table1[[#This Row],[Date]])</f>
        <v>2013</v>
      </c>
      <c r="W696" s="8">
        <f>DAY(Table1[[#This Row],[Date]])</f>
        <v>1</v>
      </c>
      <c r="X696" s="8">
        <f>MONTH(Table1[[#This Row],[Date]])</f>
        <v>10</v>
      </c>
      <c r="Y696" s="9">
        <f>(Table1[[#This Row],[Profit]]/Table1[[#This Row],[Sales]])</f>
        <v>0.6063829787234043</v>
      </c>
    </row>
    <row r="697" spans="1:25" ht="14.25" customHeight="1" x14ac:dyDescent="0.3">
      <c r="A697" s="1">
        <v>718</v>
      </c>
      <c r="B697" s="1">
        <v>123</v>
      </c>
      <c r="C697" s="2">
        <v>41548</v>
      </c>
      <c r="D697" s="1" t="s">
        <v>16</v>
      </c>
      <c r="E697" s="1" t="s">
        <v>25</v>
      </c>
      <c r="F697" s="1">
        <v>34</v>
      </c>
      <c r="G697" s="1" t="s">
        <v>18</v>
      </c>
      <c r="H697" s="1" t="s">
        <v>26</v>
      </c>
      <c r="I697" s="1" t="s">
        <v>54</v>
      </c>
      <c r="J697" s="19">
        <v>199</v>
      </c>
      <c r="K697" s="1">
        <v>322</v>
      </c>
      <c r="L697" s="1" t="s">
        <v>60</v>
      </c>
      <c r="M697" s="15" t="s">
        <v>88</v>
      </c>
      <c r="N697" s="1">
        <v>130</v>
      </c>
      <c r="O697" s="1">
        <v>160</v>
      </c>
      <c r="P697" s="1">
        <v>320</v>
      </c>
      <c r="Q697" s="1">
        <v>45</v>
      </c>
      <c r="R697" s="1">
        <f>SUM(Table1[[#This Row],[Cogs]],Table1[[#This Row],[Marketing]],Table1[[#This Row],[Other Expenses]])</f>
        <v>202</v>
      </c>
      <c r="S697" s="3">
        <f>Table1[[#This Row],[Sales]]-Table1[[#This Row],[Target Sales]]</f>
        <v>2</v>
      </c>
      <c r="T697" s="3">
        <f>Table1[[#This Row],[Profit]]-Table1[[#This Row],[Target Profit]]</f>
        <v>39</v>
      </c>
      <c r="U697" s="3">
        <f>Table1[[#This Row],[Cogs]]-Table1[[#This Row],[Target COGS]]</f>
        <v>-7</v>
      </c>
      <c r="V697" s="8">
        <f>YEAR(Table1[[#This Row],[Date]])</f>
        <v>2013</v>
      </c>
      <c r="W697" s="8">
        <f>DAY(Table1[[#This Row],[Date]])</f>
        <v>1</v>
      </c>
      <c r="X697" s="8">
        <f>MONTH(Table1[[#This Row],[Date]])</f>
        <v>10</v>
      </c>
      <c r="Y697" s="9">
        <f>(Table1[[#This Row],[Profit]]/Table1[[#This Row],[Sales]])</f>
        <v>0.61801242236024845</v>
      </c>
    </row>
    <row r="698" spans="1:25" ht="14.25" customHeight="1" x14ac:dyDescent="0.3">
      <c r="A698" s="1">
        <v>607</v>
      </c>
      <c r="B698" s="1">
        <v>76</v>
      </c>
      <c r="C698" s="2">
        <v>41548</v>
      </c>
      <c r="D698" s="1" t="s">
        <v>16</v>
      </c>
      <c r="E698" s="1" t="s">
        <v>25</v>
      </c>
      <c r="F698" s="1">
        <v>21</v>
      </c>
      <c r="G698" s="1" t="s">
        <v>18</v>
      </c>
      <c r="H698" s="1" t="s">
        <v>26</v>
      </c>
      <c r="I698" s="1" t="s">
        <v>30</v>
      </c>
      <c r="J698" s="19">
        <v>116</v>
      </c>
      <c r="K698" s="1">
        <v>199</v>
      </c>
      <c r="L698" s="1" t="s">
        <v>60</v>
      </c>
      <c r="M698" s="15" t="s">
        <v>88</v>
      </c>
      <c r="N698" s="1">
        <v>80</v>
      </c>
      <c r="O698" s="1">
        <v>100</v>
      </c>
      <c r="P698" s="1">
        <v>200</v>
      </c>
      <c r="Q698" s="1">
        <v>33</v>
      </c>
      <c r="R698" s="1">
        <f>SUM(Table1[[#This Row],[Cogs]],Table1[[#This Row],[Marketing]],Table1[[#This Row],[Other Expenses]])</f>
        <v>130</v>
      </c>
      <c r="S698" s="3">
        <f>Table1[[#This Row],[Sales]]-Table1[[#This Row],[Target Sales]]</f>
        <v>-1</v>
      </c>
      <c r="T698" s="3">
        <f>Table1[[#This Row],[Profit]]-Table1[[#This Row],[Target Profit]]</f>
        <v>16</v>
      </c>
      <c r="U698" s="3">
        <f>Table1[[#This Row],[Cogs]]-Table1[[#This Row],[Target COGS]]</f>
        <v>-4</v>
      </c>
      <c r="V698" s="8">
        <f>YEAR(Table1[[#This Row],[Date]])</f>
        <v>2013</v>
      </c>
      <c r="W698" s="8">
        <f>DAY(Table1[[#This Row],[Date]])</f>
        <v>1</v>
      </c>
      <c r="X698" s="8">
        <f>MONTH(Table1[[#This Row],[Date]])</f>
        <v>10</v>
      </c>
      <c r="Y698" s="9">
        <f>(Table1[[#This Row],[Profit]]/Table1[[#This Row],[Sales]])</f>
        <v>0.58291457286432158</v>
      </c>
    </row>
    <row r="699" spans="1:25" ht="14.25" customHeight="1" x14ac:dyDescent="0.3">
      <c r="A699" s="1">
        <v>904</v>
      </c>
      <c r="B699" s="1">
        <v>102</v>
      </c>
      <c r="C699" s="2">
        <v>41579</v>
      </c>
      <c r="D699" s="1" t="s">
        <v>16</v>
      </c>
      <c r="E699" s="1" t="s">
        <v>25</v>
      </c>
      <c r="F699" s="1">
        <v>31</v>
      </c>
      <c r="G699" s="1" t="s">
        <v>33</v>
      </c>
      <c r="H699" s="1" t="s">
        <v>38</v>
      </c>
      <c r="I699" s="1" t="s">
        <v>39</v>
      </c>
      <c r="J699" s="19">
        <v>132</v>
      </c>
      <c r="K699" s="1">
        <v>261</v>
      </c>
      <c r="L699" s="1" t="s">
        <v>28</v>
      </c>
      <c r="M699" s="15" t="s">
        <v>88</v>
      </c>
      <c r="N699" s="1">
        <v>90</v>
      </c>
      <c r="O699" s="1">
        <v>90</v>
      </c>
      <c r="P699" s="1">
        <v>220</v>
      </c>
      <c r="Q699" s="1">
        <v>54</v>
      </c>
      <c r="R699" s="1">
        <f>SUM(Table1[[#This Row],[Cogs]],Table1[[#This Row],[Marketing]],Table1[[#This Row],[Other Expenses]])</f>
        <v>187</v>
      </c>
      <c r="S699" s="3">
        <f>Table1[[#This Row],[Sales]]-Table1[[#This Row],[Target Sales]]</f>
        <v>41</v>
      </c>
      <c r="T699" s="3">
        <f>Table1[[#This Row],[Profit]]-Table1[[#This Row],[Target Profit]]</f>
        <v>42</v>
      </c>
      <c r="U699" s="3">
        <f>Table1[[#This Row],[Cogs]]-Table1[[#This Row],[Target COGS]]</f>
        <v>12</v>
      </c>
      <c r="V699" s="8">
        <f>YEAR(Table1[[#This Row],[Date]])</f>
        <v>2013</v>
      </c>
      <c r="W699" s="8">
        <f>DAY(Table1[[#This Row],[Date]])</f>
        <v>1</v>
      </c>
      <c r="X699" s="8">
        <f>MONTH(Table1[[#This Row],[Date]])</f>
        <v>11</v>
      </c>
      <c r="Y699" s="9">
        <f>(Table1[[#This Row],[Profit]]/Table1[[#This Row],[Sales]])</f>
        <v>0.50574712643678166</v>
      </c>
    </row>
    <row r="700" spans="1:25" ht="14.25" customHeight="1" x14ac:dyDescent="0.3">
      <c r="A700" s="1">
        <v>772</v>
      </c>
      <c r="B700" s="1">
        <v>77</v>
      </c>
      <c r="C700" s="2">
        <v>41579</v>
      </c>
      <c r="D700" s="1" t="s">
        <v>16</v>
      </c>
      <c r="E700" s="1" t="s">
        <v>25</v>
      </c>
      <c r="F700" s="1">
        <v>25</v>
      </c>
      <c r="G700" s="1" t="s">
        <v>33</v>
      </c>
      <c r="H700" s="1" t="s">
        <v>34</v>
      </c>
      <c r="I700" s="1" t="s">
        <v>35</v>
      </c>
      <c r="J700" s="19">
        <v>76</v>
      </c>
      <c r="K700" s="1">
        <v>192</v>
      </c>
      <c r="L700" s="1" t="s">
        <v>28</v>
      </c>
      <c r="M700" s="15" t="s">
        <v>88</v>
      </c>
      <c r="N700" s="1">
        <v>70</v>
      </c>
      <c r="O700" s="1">
        <v>60</v>
      </c>
      <c r="P700" s="1">
        <v>170</v>
      </c>
      <c r="Q700" s="1">
        <v>52</v>
      </c>
      <c r="R700" s="1">
        <f>SUM(Table1[[#This Row],[Cogs]],Table1[[#This Row],[Marketing]],Table1[[#This Row],[Other Expenses]])</f>
        <v>154</v>
      </c>
      <c r="S700" s="3">
        <f>Table1[[#This Row],[Sales]]-Table1[[#This Row],[Target Sales]]</f>
        <v>22</v>
      </c>
      <c r="T700" s="3">
        <f>Table1[[#This Row],[Profit]]-Table1[[#This Row],[Target Profit]]</f>
        <v>16</v>
      </c>
      <c r="U700" s="3">
        <f>Table1[[#This Row],[Cogs]]-Table1[[#This Row],[Target COGS]]</f>
        <v>7</v>
      </c>
      <c r="V700" s="8">
        <f>YEAR(Table1[[#This Row],[Date]])</f>
        <v>2013</v>
      </c>
      <c r="W700" s="8">
        <f>DAY(Table1[[#This Row],[Date]])</f>
        <v>1</v>
      </c>
      <c r="X700" s="8">
        <f>MONTH(Table1[[#This Row],[Date]])</f>
        <v>11</v>
      </c>
      <c r="Y700" s="9">
        <f>(Table1[[#This Row],[Profit]]/Table1[[#This Row],[Sales]])</f>
        <v>0.39583333333333331</v>
      </c>
    </row>
    <row r="701" spans="1:25" ht="14.25" customHeight="1" x14ac:dyDescent="0.3">
      <c r="A701" s="1">
        <v>786</v>
      </c>
      <c r="B701" s="1">
        <v>78</v>
      </c>
      <c r="C701" s="2">
        <v>41579</v>
      </c>
      <c r="D701" s="1" t="s">
        <v>16</v>
      </c>
      <c r="E701" s="1" t="s">
        <v>25</v>
      </c>
      <c r="F701" s="1">
        <v>25</v>
      </c>
      <c r="G701" s="1" t="s">
        <v>33</v>
      </c>
      <c r="H701" s="1" t="s">
        <v>38</v>
      </c>
      <c r="I701" s="1" t="s">
        <v>45</v>
      </c>
      <c r="J701" s="19">
        <v>93</v>
      </c>
      <c r="K701" s="1">
        <v>210</v>
      </c>
      <c r="L701" s="1" t="s">
        <v>28</v>
      </c>
      <c r="M701" s="15" t="s">
        <v>88</v>
      </c>
      <c r="N701" s="1">
        <v>70</v>
      </c>
      <c r="O701" s="1">
        <v>60</v>
      </c>
      <c r="P701" s="1">
        <v>170</v>
      </c>
      <c r="Q701" s="1">
        <v>56</v>
      </c>
      <c r="R701" s="1">
        <f>SUM(Table1[[#This Row],[Cogs]],Table1[[#This Row],[Marketing]],Table1[[#This Row],[Other Expenses]])</f>
        <v>159</v>
      </c>
      <c r="S701" s="3">
        <f>Table1[[#This Row],[Sales]]-Table1[[#This Row],[Target Sales]]</f>
        <v>40</v>
      </c>
      <c r="T701" s="3">
        <f>Table1[[#This Row],[Profit]]-Table1[[#This Row],[Target Profit]]</f>
        <v>33</v>
      </c>
      <c r="U701" s="3">
        <f>Table1[[#This Row],[Cogs]]-Table1[[#This Row],[Target COGS]]</f>
        <v>8</v>
      </c>
      <c r="V701" s="8">
        <f>YEAR(Table1[[#This Row],[Date]])</f>
        <v>2013</v>
      </c>
      <c r="W701" s="8">
        <f>DAY(Table1[[#This Row],[Date]])</f>
        <v>1</v>
      </c>
      <c r="X701" s="8">
        <f>MONTH(Table1[[#This Row],[Date]])</f>
        <v>11</v>
      </c>
      <c r="Y701" s="9">
        <f>(Table1[[#This Row],[Profit]]/Table1[[#This Row],[Sales]])</f>
        <v>0.44285714285714284</v>
      </c>
    </row>
    <row r="702" spans="1:25" ht="14.25" customHeight="1" x14ac:dyDescent="0.3">
      <c r="A702" s="1">
        <v>857</v>
      </c>
      <c r="B702" s="1">
        <v>75</v>
      </c>
      <c r="C702" s="2">
        <v>41579</v>
      </c>
      <c r="D702" s="1" t="s">
        <v>16</v>
      </c>
      <c r="E702" s="1" t="s">
        <v>25</v>
      </c>
      <c r="F702" s="1">
        <v>24</v>
      </c>
      <c r="G702" s="1" t="s">
        <v>33</v>
      </c>
      <c r="H702" s="1" t="s">
        <v>38</v>
      </c>
      <c r="I702" s="1" t="s">
        <v>45</v>
      </c>
      <c r="J702" s="19">
        <v>481</v>
      </c>
      <c r="K702" s="1">
        <v>484</v>
      </c>
      <c r="L702" s="1" t="s">
        <v>55</v>
      </c>
      <c r="M702" s="15" t="s">
        <v>88</v>
      </c>
      <c r="N702" s="1">
        <v>60</v>
      </c>
      <c r="O702" s="1">
        <v>300</v>
      </c>
      <c r="P702" s="1">
        <v>400</v>
      </c>
      <c r="Q702" s="1">
        <v>55</v>
      </c>
      <c r="R702" s="1">
        <f>SUM(Table1[[#This Row],[Cogs]],Table1[[#This Row],[Marketing]],Table1[[#This Row],[Other Expenses]])</f>
        <v>154</v>
      </c>
      <c r="S702" s="3">
        <f>Table1[[#This Row],[Sales]]-Table1[[#This Row],[Target Sales]]</f>
        <v>84</v>
      </c>
      <c r="T702" s="3">
        <f>Table1[[#This Row],[Profit]]-Table1[[#This Row],[Target Profit]]</f>
        <v>181</v>
      </c>
      <c r="U702" s="3">
        <f>Table1[[#This Row],[Cogs]]-Table1[[#This Row],[Target COGS]]</f>
        <v>15</v>
      </c>
      <c r="V702" s="8">
        <f>YEAR(Table1[[#This Row],[Date]])</f>
        <v>2013</v>
      </c>
      <c r="W702" s="8">
        <f>DAY(Table1[[#This Row],[Date]])</f>
        <v>1</v>
      </c>
      <c r="X702" s="8">
        <f>MONTH(Table1[[#This Row],[Date]])</f>
        <v>11</v>
      </c>
      <c r="Y702" s="9">
        <f>(Table1[[#This Row],[Profit]]/Table1[[#This Row],[Sales]])</f>
        <v>0.99380165289256195</v>
      </c>
    </row>
    <row r="703" spans="1:25" ht="14.25" customHeight="1" x14ac:dyDescent="0.3">
      <c r="A703" s="1">
        <v>607</v>
      </c>
      <c r="B703" s="1">
        <v>249</v>
      </c>
      <c r="C703" s="2">
        <v>41579</v>
      </c>
      <c r="D703" s="1" t="s">
        <v>16</v>
      </c>
      <c r="E703" s="1" t="s">
        <v>25</v>
      </c>
      <c r="F703" s="1">
        <v>87</v>
      </c>
      <c r="G703" s="1" t="s">
        <v>33</v>
      </c>
      <c r="H703" s="1" t="s">
        <v>38</v>
      </c>
      <c r="I703" s="1" t="s">
        <v>45</v>
      </c>
      <c r="J703" s="19">
        <v>350</v>
      </c>
      <c r="K703" s="1">
        <v>664</v>
      </c>
      <c r="L703" s="1" t="s">
        <v>60</v>
      </c>
      <c r="M703" s="15" t="s">
        <v>88</v>
      </c>
      <c r="N703" s="1">
        <v>220</v>
      </c>
      <c r="O703" s="1">
        <v>230</v>
      </c>
      <c r="P703" s="1">
        <v>560</v>
      </c>
      <c r="Q703" s="1">
        <v>138</v>
      </c>
      <c r="R703" s="1">
        <f>SUM(Table1[[#This Row],[Cogs]],Table1[[#This Row],[Marketing]],Table1[[#This Row],[Other Expenses]])</f>
        <v>474</v>
      </c>
      <c r="S703" s="3">
        <f>Table1[[#This Row],[Sales]]-Table1[[#This Row],[Target Sales]]</f>
        <v>104</v>
      </c>
      <c r="T703" s="3">
        <f>Table1[[#This Row],[Profit]]-Table1[[#This Row],[Target Profit]]</f>
        <v>120</v>
      </c>
      <c r="U703" s="3">
        <f>Table1[[#This Row],[Cogs]]-Table1[[#This Row],[Target COGS]]</f>
        <v>29</v>
      </c>
      <c r="V703" s="8">
        <f>YEAR(Table1[[#This Row],[Date]])</f>
        <v>2013</v>
      </c>
      <c r="W703" s="8">
        <f>DAY(Table1[[#This Row],[Date]])</f>
        <v>1</v>
      </c>
      <c r="X703" s="8">
        <f>MONTH(Table1[[#This Row],[Date]])</f>
        <v>11</v>
      </c>
      <c r="Y703" s="9">
        <f>(Table1[[#This Row],[Profit]]/Table1[[#This Row],[Sales]])</f>
        <v>0.52710843373493976</v>
      </c>
    </row>
    <row r="704" spans="1:25" ht="14.25" customHeight="1" x14ac:dyDescent="0.3">
      <c r="A704" s="1">
        <v>813</v>
      </c>
      <c r="B704" s="1">
        <v>94</v>
      </c>
      <c r="C704" s="2">
        <v>41579</v>
      </c>
      <c r="D704" s="1" t="s">
        <v>16</v>
      </c>
      <c r="E704" s="1" t="s">
        <v>25</v>
      </c>
      <c r="F704" s="1">
        <v>85</v>
      </c>
      <c r="G704" s="1" t="s">
        <v>33</v>
      </c>
      <c r="H704" s="1" t="s">
        <v>34</v>
      </c>
      <c r="I704" s="1" t="s">
        <v>46</v>
      </c>
      <c r="J704" s="19">
        <v>22</v>
      </c>
      <c r="K704" s="1">
        <v>239</v>
      </c>
      <c r="L704" s="1" t="s">
        <v>28</v>
      </c>
      <c r="M704" s="15" t="s">
        <v>88</v>
      </c>
      <c r="N704" s="1">
        <v>90</v>
      </c>
      <c r="O704" s="1">
        <v>20</v>
      </c>
      <c r="P704" s="1">
        <v>210</v>
      </c>
      <c r="Q704" s="1">
        <v>115</v>
      </c>
      <c r="R704" s="1">
        <f>SUM(Table1[[#This Row],[Cogs]],Table1[[#This Row],[Marketing]],Table1[[#This Row],[Other Expenses]])</f>
        <v>294</v>
      </c>
      <c r="S704" s="3">
        <f>Table1[[#This Row],[Sales]]-Table1[[#This Row],[Target Sales]]</f>
        <v>29</v>
      </c>
      <c r="T704" s="3">
        <f>Table1[[#This Row],[Profit]]-Table1[[#This Row],[Target Profit]]</f>
        <v>2</v>
      </c>
      <c r="U704" s="3">
        <f>Table1[[#This Row],[Cogs]]-Table1[[#This Row],[Target COGS]]</f>
        <v>4</v>
      </c>
      <c r="V704" s="8">
        <f>YEAR(Table1[[#This Row],[Date]])</f>
        <v>2013</v>
      </c>
      <c r="W704" s="8">
        <f>DAY(Table1[[#This Row],[Date]])</f>
        <v>1</v>
      </c>
      <c r="X704" s="8">
        <f>MONTH(Table1[[#This Row],[Date]])</f>
        <v>11</v>
      </c>
      <c r="Y704" s="9">
        <f>(Table1[[#This Row],[Profit]]/Table1[[#This Row],[Sales]])</f>
        <v>9.2050209205020925E-2</v>
      </c>
    </row>
    <row r="705" spans="1:25" ht="14.25" customHeight="1" x14ac:dyDescent="0.3">
      <c r="A705" s="1">
        <v>914</v>
      </c>
      <c r="B705" s="1">
        <v>121</v>
      </c>
      <c r="C705" s="2">
        <v>41579</v>
      </c>
      <c r="D705" s="1" t="s">
        <v>16</v>
      </c>
      <c r="E705" s="1" t="s">
        <v>25</v>
      </c>
      <c r="F705" s="1">
        <v>109</v>
      </c>
      <c r="G705" s="1" t="s">
        <v>33</v>
      </c>
      <c r="H705" s="1" t="s">
        <v>34</v>
      </c>
      <c r="I705" s="1" t="s">
        <v>46</v>
      </c>
      <c r="J705" s="19">
        <v>-300</v>
      </c>
      <c r="K705" s="1">
        <v>65</v>
      </c>
      <c r="L705" s="1" t="s">
        <v>60</v>
      </c>
      <c r="M705" s="15" t="s">
        <v>88</v>
      </c>
      <c r="N705" s="1">
        <v>110</v>
      </c>
      <c r="O705" s="1">
        <v>-190</v>
      </c>
      <c r="P705" s="1">
        <v>50</v>
      </c>
      <c r="Q705" s="1">
        <v>142</v>
      </c>
      <c r="R705" s="1">
        <f>SUM(Table1[[#This Row],[Cogs]],Table1[[#This Row],[Marketing]],Table1[[#This Row],[Other Expenses]])</f>
        <v>372</v>
      </c>
      <c r="S705" s="3">
        <f>Table1[[#This Row],[Sales]]-Table1[[#This Row],[Target Sales]]</f>
        <v>15</v>
      </c>
      <c r="T705" s="3">
        <f>Table1[[#This Row],[Profit]]-Table1[[#This Row],[Target Profit]]</f>
        <v>-110</v>
      </c>
      <c r="U705" s="3">
        <f>Table1[[#This Row],[Cogs]]-Table1[[#This Row],[Target COGS]]</f>
        <v>11</v>
      </c>
      <c r="V705" s="8">
        <f>YEAR(Table1[[#This Row],[Date]])</f>
        <v>2013</v>
      </c>
      <c r="W705" s="8">
        <f>DAY(Table1[[#This Row],[Date]])</f>
        <v>1</v>
      </c>
      <c r="X705" s="8">
        <f>MONTH(Table1[[#This Row],[Date]])</f>
        <v>11</v>
      </c>
      <c r="Y705" s="9">
        <f>(Table1[[#This Row],[Profit]]/Table1[[#This Row],[Sales]])</f>
        <v>-4.615384615384615</v>
      </c>
    </row>
    <row r="706" spans="1:25" ht="14.25" customHeight="1" x14ac:dyDescent="0.3">
      <c r="A706" s="1">
        <v>617</v>
      </c>
      <c r="B706" s="1">
        <v>181</v>
      </c>
      <c r="C706" s="2">
        <v>41579</v>
      </c>
      <c r="D706" s="1" t="s">
        <v>16</v>
      </c>
      <c r="E706" s="1" t="s">
        <v>25</v>
      </c>
      <c r="F706" s="1">
        <v>50</v>
      </c>
      <c r="G706" s="1" t="s">
        <v>33</v>
      </c>
      <c r="H706" s="1" t="s">
        <v>34</v>
      </c>
      <c r="I706" s="1" t="s">
        <v>59</v>
      </c>
      <c r="J706" s="19">
        <v>160</v>
      </c>
      <c r="K706" s="1">
        <v>387</v>
      </c>
      <c r="L706" s="1" t="s">
        <v>55</v>
      </c>
      <c r="M706" s="15" t="s">
        <v>88</v>
      </c>
      <c r="N706" s="1">
        <v>170</v>
      </c>
      <c r="O706" s="1">
        <v>120</v>
      </c>
      <c r="P706" s="1">
        <v>350</v>
      </c>
      <c r="Q706" s="1">
        <v>74</v>
      </c>
      <c r="R706" s="1">
        <f>SUM(Table1[[#This Row],[Cogs]],Table1[[#This Row],[Marketing]],Table1[[#This Row],[Other Expenses]])</f>
        <v>305</v>
      </c>
      <c r="S706" s="3">
        <f>Table1[[#This Row],[Sales]]-Table1[[#This Row],[Target Sales]]</f>
        <v>37</v>
      </c>
      <c r="T706" s="3">
        <f>Table1[[#This Row],[Profit]]-Table1[[#This Row],[Target Profit]]</f>
        <v>40</v>
      </c>
      <c r="U706" s="3">
        <f>Table1[[#This Row],[Cogs]]-Table1[[#This Row],[Target COGS]]</f>
        <v>11</v>
      </c>
      <c r="V706" s="8">
        <f>YEAR(Table1[[#This Row],[Date]])</f>
        <v>2013</v>
      </c>
      <c r="W706" s="8">
        <f>DAY(Table1[[#This Row],[Date]])</f>
        <v>1</v>
      </c>
      <c r="X706" s="8">
        <f>MONTH(Table1[[#This Row],[Date]])</f>
        <v>11</v>
      </c>
      <c r="Y706" s="9">
        <f>(Table1[[#This Row],[Profit]]/Table1[[#This Row],[Sales]])</f>
        <v>0.41343669250645992</v>
      </c>
    </row>
    <row r="707" spans="1:25" ht="14.25" customHeight="1" x14ac:dyDescent="0.3">
      <c r="A707" s="1">
        <v>917</v>
      </c>
      <c r="B707" s="1">
        <v>211</v>
      </c>
      <c r="C707" s="2">
        <v>41579</v>
      </c>
      <c r="D707" s="1" t="s">
        <v>16</v>
      </c>
      <c r="E707" s="1" t="s">
        <v>25</v>
      </c>
      <c r="F707" s="1">
        <v>59</v>
      </c>
      <c r="G707" s="1" t="s">
        <v>33</v>
      </c>
      <c r="H707" s="1" t="s">
        <v>34</v>
      </c>
      <c r="I707" s="1" t="s">
        <v>59</v>
      </c>
      <c r="J707" s="19">
        <v>565</v>
      </c>
      <c r="K707" s="1">
        <v>719</v>
      </c>
      <c r="L707" s="1" t="s">
        <v>60</v>
      </c>
      <c r="M707" s="15" t="s">
        <v>88</v>
      </c>
      <c r="N707" s="1">
        <v>200</v>
      </c>
      <c r="O707" s="1">
        <v>390</v>
      </c>
      <c r="P707" s="1">
        <v>660</v>
      </c>
      <c r="Q707" s="1">
        <v>83</v>
      </c>
      <c r="R707" s="1">
        <f>SUM(Table1[[#This Row],[Cogs]],Table1[[#This Row],[Marketing]],Table1[[#This Row],[Other Expenses]])</f>
        <v>353</v>
      </c>
      <c r="S707" s="3">
        <f>Table1[[#This Row],[Sales]]-Table1[[#This Row],[Target Sales]]</f>
        <v>59</v>
      </c>
      <c r="T707" s="3">
        <f>Table1[[#This Row],[Profit]]-Table1[[#This Row],[Target Profit]]</f>
        <v>175</v>
      </c>
      <c r="U707" s="3">
        <f>Table1[[#This Row],[Cogs]]-Table1[[#This Row],[Target COGS]]</f>
        <v>11</v>
      </c>
      <c r="V707" s="8">
        <f>YEAR(Table1[[#This Row],[Date]])</f>
        <v>2013</v>
      </c>
      <c r="W707" s="8">
        <f>DAY(Table1[[#This Row],[Date]])</f>
        <v>1</v>
      </c>
      <c r="X707" s="8">
        <f>MONTH(Table1[[#This Row],[Date]])</f>
        <v>11</v>
      </c>
      <c r="Y707" s="9">
        <f>(Table1[[#This Row],[Profit]]/Table1[[#This Row],[Sales]])</f>
        <v>0.78581363004172466</v>
      </c>
    </row>
    <row r="708" spans="1:25" ht="14.25" customHeight="1" x14ac:dyDescent="0.3">
      <c r="A708" s="1">
        <v>727</v>
      </c>
      <c r="B708" s="1">
        <v>22</v>
      </c>
      <c r="C708" s="2">
        <v>41579</v>
      </c>
      <c r="D708" s="1" t="s">
        <v>16</v>
      </c>
      <c r="E708" s="1" t="s">
        <v>25</v>
      </c>
      <c r="F708" s="1">
        <v>7</v>
      </c>
      <c r="G708" s="1" t="s">
        <v>18</v>
      </c>
      <c r="H708" s="1" t="s">
        <v>19</v>
      </c>
      <c r="I708" s="1" t="s">
        <v>50</v>
      </c>
      <c r="J708" s="19">
        <v>16</v>
      </c>
      <c r="K708" s="1">
        <v>55</v>
      </c>
      <c r="L708" s="1" t="s">
        <v>28</v>
      </c>
      <c r="M708" s="15" t="s">
        <v>88</v>
      </c>
      <c r="N708" s="1">
        <v>10</v>
      </c>
      <c r="O708" s="1">
        <v>10</v>
      </c>
      <c r="P708" s="1">
        <v>30</v>
      </c>
      <c r="Q708" s="1">
        <v>19</v>
      </c>
      <c r="R708" s="1">
        <f>SUM(Table1[[#This Row],[Cogs]],Table1[[#This Row],[Marketing]],Table1[[#This Row],[Other Expenses]])</f>
        <v>48</v>
      </c>
      <c r="S708" s="3">
        <f>Table1[[#This Row],[Sales]]-Table1[[#This Row],[Target Sales]]</f>
        <v>25</v>
      </c>
      <c r="T708" s="3">
        <f>Table1[[#This Row],[Profit]]-Table1[[#This Row],[Target Profit]]</f>
        <v>6</v>
      </c>
      <c r="U708" s="3">
        <f>Table1[[#This Row],[Cogs]]-Table1[[#This Row],[Target COGS]]</f>
        <v>12</v>
      </c>
      <c r="V708" s="8">
        <f>YEAR(Table1[[#This Row],[Date]])</f>
        <v>2013</v>
      </c>
      <c r="W708" s="8">
        <f>DAY(Table1[[#This Row],[Date]])</f>
        <v>1</v>
      </c>
      <c r="X708" s="8">
        <f>MONTH(Table1[[#This Row],[Date]])</f>
        <v>11</v>
      </c>
      <c r="Y708" s="9">
        <f>(Table1[[#This Row],[Profit]]/Table1[[#This Row],[Sales]])</f>
        <v>0.29090909090909089</v>
      </c>
    </row>
    <row r="709" spans="1:25" ht="14.25" customHeight="1" x14ac:dyDescent="0.3">
      <c r="A709" s="1">
        <v>585</v>
      </c>
      <c r="B709" s="1">
        <v>245</v>
      </c>
      <c r="C709" s="2">
        <v>41579</v>
      </c>
      <c r="D709" s="1" t="s">
        <v>16</v>
      </c>
      <c r="E709" s="1" t="s">
        <v>25</v>
      </c>
      <c r="F709" s="1">
        <v>93</v>
      </c>
      <c r="G709" s="1" t="s">
        <v>18</v>
      </c>
      <c r="H709" s="1" t="s">
        <v>19</v>
      </c>
      <c r="I709" s="1" t="s">
        <v>20</v>
      </c>
      <c r="J709" s="19">
        <v>303</v>
      </c>
      <c r="K709" s="1">
        <v>614</v>
      </c>
      <c r="L709" s="1" t="s">
        <v>60</v>
      </c>
      <c r="M709" s="15" t="s">
        <v>88</v>
      </c>
      <c r="N709" s="1">
        <v>180</v>
      </c>
      <c r="O709" s="1">
        <v>140</v>
      </c>
      <c r="P709" s="1">
        <v>420</v>
      </c>
      <c r="Q709" s="1">
        <v>127</v>
      </c>
      <c r="R709" s="1">
        <f>SUM(Table1[[#This Row],[Cogs]],Table1[[#This Row],[Marketing]],Table1[[#This Row],[Other Expenses]])</f>
        <v>465</v>
      </c>
      <c r="S709" s="3">
        <f>Table1[[#This Row],[Sales]]-Table1[[#This Row],[Target Sales]]</f>
        <v>194</v>
      </c>
      <c r="T709" s="3">
        <f>Table1[[#This Row],[Profit]]-Table1[[#This Row],[Target Profit]]</f>
        <v>163</v>
      </c>
      <c r="U709" s="3">
        <f>Table1[[#This Row],[Cogs]]-Table1[[#This Row],[Target COGS]]</f>
        <v>65</v>
      </c>
      <c r="V709" s="8">
        <f>YEAR(Table1[[#This Row],[Date]])</f>
        <v>2013</v>
      </c>
      <c r="W709" s="8">
        <f>DAY(Table1[[#This Row],[Date]])</f>
        <v>1</v>
      </c>
      <c r="X709" s="8">
        <f>MONTH(Table1[[#This Row],[Date]])</f>
        <v>11</v>
      </c>
      <c r="Y709" s="9">
        <f>(Table1[[#This Row],[Profit]]/Table1[[#This Row],[Sales]])</f>
        <v>0.49348534201954397</v>
      </c>
    </row>
    <row r="710" spans="1:25" ht="14.25" customHeight="1" x14ac:dyDescent="0.3">
      <c r="A710" s="1">
        <v>518</v>
      </c>
      <c r="B710" s="1">
        <v>225</v>
      </c>
      <c r="C710" s="2">
        <v>41579</v>
      </c>
      <c r="D710" s="1" t="s">
        <v>16</v>
      </c>
      <c r="E710" s="1" t="s">
        <v>25</v>
      </c>
      <c r="F710" s="1">
        <v>69</v>
      </c>
      <c r="G710" s="1" t="s">
        <v>18</v>
      </c>
      <c r="H710" s="1" t="s">
        <v>19</v>
      </c>
      <c r="I710" s="1" t="s">
        <v>22</v>
      </c>
      <c r="J710" s="19">
        <v>-232</v>
      </c>
      <c r="K710" s="1">
        <v>171</v>
      </c>
      <c r="L710" s="1" t="s">
        <v>60</v>
      </c>
      <c r="M710" s="15" t="s">
        <v>88</v>
      </c>
      <c r="N710" s="1">
        <v>160</v>
      </c>
      <c r="O710" s="1">
        <v>-120</v>
      </c>
      <c r="P710" s="1">
        <v>110</v>
      </c>
      <c r="Q710" s="1">
        <v>91</v>
      </c>
      <c r="R710" s="1">
        <f>SUM(Table1[[#This Row],[Cogs]],Table1[[#This Row],[Marketing]],Table1[[#This Row],[Other Expenses]])</f>
        <v>385</v>
      </c>
      <c r="S710" s="3">
        <f>Table1[[#This Row],[Sales]]-Table1[[#This Row],[Target Sales]]</f>
        <v>61</v>
      </c>
      <c r="T710" s="3">
        <f>Table1[[#This Row],[Profit]]-Table1[[#This Row],[Target Profit]]</f>
        <v>-112</v>
      </c>
      <c r="U710" s="3">
        <f>Table1[[#This Row],[Cogs]]-Table1[[#This Row],[Target COGS]]</f>
        <v>65</v>
      </c>
      <c r="V710" s="8">
        <f>YEAR(Table1[[#This Row],[Date]])</f>
        <v>2013</v>
      </c>
      <c r="W710" s="8">
        <f>DAY(Table1[[#This Row],[Date]])</f>
        <v>1</v>
      </c>
      <c r="X710" s="8">
        <f>MONTH(Table1[[#This Row],[Date]])</f>
        <v>11</v>
      </c>
      <c r="Y710" s="9">
        <f>(Table1[[#This Row],[Profit]]/Table1[[#This Row],[Sales]])</f>
        <v>-1.3567251461988303</v>
      </c>
    </row>
    <row r="711" spans="1:25" ht="14.25" customHeight="1" x14ac:dyDescent="0.3">
      <c r="A711" s="1">
        <v>516</v>
      </c>
      <c r="B711" s="1">
        <v>81</v>
      </c>
      <c r="C711" s="2">
        <v>41579</v>
      </c>
      <c r="D711" s="1" t="s">
        <v>16</v>
      </c>
      <c r="E711" s="1" t="s">
        <v>25</v>
      </c>
      <c r="F711" s="1">
        <v>22</v>
      </c>
      <c r="G711" s="1" t="s">
        <v>18</v>
      </c>
      <c r="H711" s="1" t="s">
        <v>26</v>
      </c>
      <c r="I711" s="1" t="s">
        <v>27</v>
      </c>
      <c r="J711" s="19">
        <v>125</v>
      </c>
      <c r="K711" s="1">
        <v>211</v>
      </c>
      <c r="L711" s="1" t="s">
        <v>60</v>
      </c>
      <c r="M711" s="15" t="s">
        <v>88</v>
      </c>
      <c r="N711" s="1">
        <v>80</v>
      </c>
      <c r="O711" s="1">
        <v>90</v>
      </c>
      <c r="P711" s="1">
        <v>200</v>
      </c>
      <c r="Q711" s="1">
        <v>33</v>
      </c>
      <c r="R711" s="1">
        <f>SUM(Table1[[#This Row],[Cogs]],Table1[[#This Row],[Marketing]],Table1[[#This Row],[Other Expenses]])</f>
        <v>136</v>
      </c>
      <c r="S711" s="3">
        <f>Table1[[#This Row],[Sales]]-Table1[[#This Row],[Target Sales]]</f>
        <v>11</v>
      </c>
      <c r="T711" s="3">
        <f>Table1[[#This Row],[Profit]]-Table1[[#This Row],[Target Profit]]</f>
        <v>35</v>
      </c>
      <c r="U711" s="3">
        <f>Table1[[#This Row],[Cogs]]-Table1[[#This Row],[Target COGS]]</f>
        <v>1</v>
      </c>
      <c r="V711" s="8">
        <f>YEAR(Table1[[#This Row],[Date]])</f>
        <v>2013</v>
      </c>
      <c r="W711" s="8">
        <f>DAY(Table1[[#This Row],[Date]])</f>
        <v>1</v>
      </c>
      <c r="X711" s="8">
        <f>MONTH(Table1[[#This Row],[Date]])</f>
        <v>11</v>
      </c>
      <c r="Y711" s="9">
        <f>(Table1[[#This Row],[Profit]]/Table1[[#This Row],[Sales]])</f>
        <v>0.59241706161137442</v>
      </c>
    </row>
    <row r="712" spans="1:25" ht="14.25" customHeight="1" x14ac:dyDescent="0.3">
      <c r="A712" s="1">
        <v>914</v>
      </c>
      <c r="B712" s="1">
        <v>118</v>
      </c>
      <c r="C712" s="2">
        <v>41579</v>
      </c>
      <c r="D712" s="1" t="s">
        <v>16</v>
      </c>
      <c r="E712" s="1" t="s">
        <v>25</v>
      </c>
      <c r="F712" s="1">
        <v>33</v>
      </c>
      <c r="G712" s="1" t="s">
        <v>18</v>
      </c>
      <c r="H712" s="1" t="s">
        <v>26</v>
      </c>
      <c r="I712" s="1" t="s">
        <v>54</v>
      </c>
      <c r="J712" s="19">
        <v>188</v>
      </c>
      <c r="K712" s="1">
        <v>309</v>
      </c>
      <c r="L712" s="1" t="s">
        <v>60</v>
      </c>
      <c r="M712" s="15" t="s">
        <v>88</v>
      </c>
      <c r="N712" s="1">
        <v>120</v>
      </c>
      <c r="O712" s="1">
        <v>130</v>
      </c>
      <c r="P712" s="1">
        <v>290</v>
      </c>
      <c r="Q712" s="1">
        <v>45</v>
      </c>
      <c r="R712" s="1">
        <f>SUM(Table1[[#This Row],[Cogs]],Table1[[#This Row],[Marketing]],Table1[[#This Row],[Other Expenses]])</f>
        <v>196</v>
      </c>
      <c r="S712" s="3">
        <f>Table1[[#This Row],[Sales]]-Table1[[#This Row],[Target Sales]]</f>
        <v>19</v>
      </c>
      <c r="T712" s="3">
        <f>Table1[[#This Row],[Profit]]-Table1[[#This Row],[Target Profit]]</f>
        <v>58</v>
      </c>
      <c r="U712" s="3">
        <f>Table1[[#This Row],[Cogs]]-Table1[[#This Row],[Target COGS]]</f>
        <v>-2</v>
      </c>
      <c r="V712" s="8">
        <f>YEAR(Table1[[#This Row],[Date]])</f>
        <v>2013</v>
      </c>
      <c r="W712" s="8">
        <f>DAY(Table1[[#This Row],[Date]])</f>
        <v>1</v>
      </c>
      <c r="X712" s="8">
        <f>MONTH(Table1[[#This Row],[Date]])</f>
        <v>11</v>
      </c>
      <c r="Y712" s="9">
        <f>(Table1[[#This Row],[Profit]]/Table1[[#This Row],[Sales]])</f>
        <v>0.60841423948220064</v>
      </c>
    </row>
    <row r="713" spans="1:25" ht="14.25" customHeight="1" x14ac:dyDescent="0.3">
      <c r="A713" s="1">
        <v>727</v>
      </c>
      <c r="B713" s="1">
        <v>134</v>
      </c>
      <c r="C713" s="2">
        <v>41609</v>
      </c>
      <c r="D713" s="1" t="s">
        <v>16</v>
      </c>
      <c r="E713" s="1" t="s">
        <v>25</v>
      </c>
      <c r="F713" s="1">
        <v>41</v>
      </c>
      <c r="G713" s="1" t="s">
        <v>33</v>
      </c>
      <c r="H713" s="1" t="s">
        <v>38</v>
      </c>
      <c r="I713" s="1" t="s">
        <v>39</v>
      </c>
      <c r="J713" s="19">
        <v>181</v>
      </c>
      <c r="K713" s="1">
        <v>341</v>
      </c>
      <c r="L713" s="1" t="s">
        <v>28</v>
      </c>
      <c r="M713" s="15" t="s">
        <v>88</v>
      </c>
      <c r="N713" s="1">
        <v>120</v>
      </c>
      <c r="O713" s="1">
        <v>110</v>
      </c>
      <c r="P713" s="1">
        <v>280</v>
      </c>
      <c r="Q713" s="1">
        <v>64</v>
      </c>
      <c r="R713" s="1">
        <f>SUM(Table1[[#This Row],[Cogs]],Table1[[#This Row],[Marketing]],Table1[[#This Row],[Other Expenses]])</f>
        <v>239</v>
      </c>
      <c r="S713" s="3">
        <f>Table1[[#This Row],[Sales]]-Table1[[#This Row],[Target Sales]]</f>
        <v>61</v>
      </c>
      <c r="T713" s="3">
        <f>Table1[[#This Row],[Profit]]-Table1[[#This Row],[Target Profit]]</f>
        <v>71</v>
      </c>
      <c r="U713" s="3">
        <f>Table1[[#This Row],[Cogs]]-Table1[[#This Row],[Target COGS]]</f>
        <v>14</v>
      </c>
      <c r="V713" s="8">
        <f>YEAR(Table1[[#This Row],[Date]])</f>
        <v>2013</v>
      </c>
      <c r="W713" s="8">
        <f>DAY(Table1[[#This Row],[Date]])</f>
        <v>1</v>
      </c>
      <c r="X713" s="8">
        <f>MONTH(Table1[[#This Row],[Date]])</f>
        <v>12</v>
      </c>
      <c r="Y713" s="9">
        <f>(Table1[[#This Row],[Profit]]/Table1[[#This Row],[Sales]])</f>
        <v>0.53079178885630496</v>
      </c>
    </row>
    <row r="714" spans="1:25" ht="14.25" customHeight="1" x14ac:dyDescent="0.3">
      <c r="A714" s="1">
        <v>386</v>
      </c>
      <c r="B714" s="1">
        <v>83</v>
      </c>
      <c r="C714" s="2">
        <v>41609</v>
      </c>
      <c r="D714" s="1" t="s">
        <v>16</v>
      </c>
      <c r="E714" s="1" t="s">
        <v>25</v>
      </c>
      <c r="F714" s="1">
        <v>27</v>
      </c>
      <c r="G714" s="1" t="s">
        <v>33</v>
      </c>
      <c r="H714" s="1" t="s">
        <v>34</v>
      </c>
      <c r="I714" s="1" t="s">
        <v>35</v>
      </c>
      <c r="J714" s="19">
        <v>86</v>
      </c>
      <c r="K714" s="1">
        <v>208</v>
      </c>
      <c r="L714" s="1" t="s">
        <v>28</v>
      </c>
      <c r="M714" s="15" t="s">
        <v>88</v>
      </c>
      <c r="N714" s="1">
        <v>80</v>
      </c>
      <c r="O714" s="1">
        <v>70</v>
      </c>
      <c r="P714" s="1">
        <v>190</v>
      </c>
      <c r="Q714" s="1">
        <v>54</v>
      </c>
      <c r="R714" s="1">
        <f>SUM(Table1[[#This Row],[Cogs]],Table1[[#This Row],[Marketing]],Table1[[#This Row],[Other Expenses]])</f>
        <v>164</v>
      </c>
      <c r="S714" s="3">
        <f>Table1[[#This Row],[Sales]]-Table1[[#This Row],[Target Sales]]</f>
        <v>18</v>
      </c>
      <c r="T714" s="3">
        <f>Table1[[#This Row],[Profit]]-Table1[[#This Row],[Target Profit]]</f>
        <v>16</v>
      </c>
      <c r="U714" s="3">
        <f>Table1[[#This Row],[Cogs]]-Table1[[#This Row],[Target COGS]]</f>
        <v>3</v>
      </c>
      <c r="V714" s="8">
        <f>YEAR(Table1[[#This Row],[Date]])</f>
        <v>2013</v>
      </c>
      <c r="W714" s="8">
        <f>DAY(Table1[[#This Row],[Date]])</f>
        <v>1</v>
      </c>
      <c r="X714" s="8">
        <f>MONTH(Table1[[#This Row],[Date]])</f>
        <v>12</v>
      </c>
      <c r="Y714" s="9">
        <f>(Table1[[#This Row],[Profit]]/Table1[[#This Row],[Sales]])</f>
        <v>0.41346153846153844</v>
      </c>
    </row>
    <row r="715" spans="1:25" ht="14.25" customHeight="1" x14ac:dyDescent="0.3">
      <c r="A715" s="1">
        <v>407</v>
      </c>
      <c r="B715" s="1">
        <v>88</v>
      </c>
      <c r="C715" s="2">
        <v>41609</v>
      </c>
      <c r="D715" s="1" t="s">
        <v>16</v>
      </c>
      <c r="E715" s="1" t="s">
        <v>25</v>
      </c>
      <c r="F715" s="1">
        <v>29</v>
      </c>
      <c r="G715" s="1" t="s">
        <v>33</v>
      </c>
      <c r="H715" s="1" t="s">
        <v>38</v>
      </c>
      <c r="I715" s="1" t="s">
        <v>45</v>
      </c>
      <c r="J715" s="19">
        <v>108</v>
      </c>
      <c r="K715" s="1">
        <v>236</v>
      </c>
      <c r="L715" s="1" t="s">
        <v>28</v>
      </c>
      <c r="M715" s="15" t="s">
        <v>88</v>
      </c>
      <c r="N715" s="1">
        <v>70</v>
      </c>
      <c r="O715" s="1">
        <v>80</v>
      </c>
      <c r="P715" s="1">
        <v>190</v>
      </c>
      <c r="Q715" s="1">
        <v>60</v>
      </c>
      <c r="R715" s="1">
        <f>SUM(Table1[[#This Row],[Cogs]],Table1[[#This Row],[Marketing]],Table1[[#This Row],[Other Expenses]])</f>
        <v>177</v>
      </c>
      <c r="S715" s="3">
        <f>Table1[[#This Row],[Sales]]-Table1[[#This Row],[Target Sales]]</f>
        <v>46</v>
      </c>
      <c r="T715" s="3">
        <f>Table1[[#This Row],[Profit]]-Table1[[#This Row],[Target Profit]]</f>
        <v>28</v>
      </c>
      <c r="U715" s="3">
        <f>Table1[[#This Row],[Cogs]]-Table1[[#This Row],[Target COGS]]</f>
        <v>18</v>
      </c>
      <c r="V715" s="8">
        <f>YEAR(Table1[[#This Row],[Date]])</f>
        <v>2013</v>
      </c>
      <c r="W715" s="8">
        <f>DAY(Table1[[#This Row],[Date]])</f>
        <v>1</v>
      </c>
      <c r="X715" s="8">
        <f>MONTH(Table1[[#This Row],[Date]])</f>
        <v>12</v>
      </c>
      <c r="Y715" s="9">
        <f>(Table1[[#This Row],[Profit]]/Table1[[#This Row],[Sales]])</f>
        <v>0.4576271186440678</v>
      </c>
    </row>
    <row r="716" spans="1:25" ht="14.25" customHeight="1" x14ac:dyDescent="0.3">
      <c r="A716" s="1">
        <v>351</v>
      </c>
      <c r="B716" s="1">
        <v>67</v>
      </c>
      <c r="C716" s="2">
        <v>41609</v>
      </c>
      <c r="D716" s="1" t="s">
        <v>16</v>
      </c>
      <c r="E716" s="1" t="s">
        <v>25</v>
      </c>
      <c r="F716" s="1">
        <v>22</v>
      </c>
      <c r="G716" s="1" t="s">
        <v>33</v>
      </c>
      <c r="H716" s="1" t="s">
        <v>38</v>
      </c>
      <c r="I716" s="1" t="s">
        <v>45</v>
      </c>
      <c r="J716" s="19">
        <v>579</v>
      </c>
      <c r="K716" s="1">
        <v>543</v>
      </c>
      <c r="L716" s="1" t="s">
        <v>55</v>
      </c>
      <c r="M716" s="15" t="s">
        <v>88</v>
      </c>
      <c r="N716" s="1">
        <v>60</v>
      </c>
      <c r="O716" s="1">
        <v>360</v>
      </c>
      <c r="P716" s="1">
        <v>450</v>
      </c>
      <c r="Q716" s="1">
        <v>53</v>
      </c>
      <c r="R716" s="1">
        <f>SUM(Table1[[#This Row],[Cogs]],Table1[[#This Row],[Marketing]],Table1[[#This Row],[Other Expenses]])</f>
        <v>142</v>
      </c>
      <c r="S716" s="3">
        <f>Table1[[#This Row],[Sales]]-Table1[[#This Row],[Target Sales]]</f>
        <v>93</v>
      </c>
      <c r="T716" s="3">
        <f>Table1[[#This Row],[Profit]]-Table1[[#This Row],[Target Profit]]</f>
        <v>219</v>
      </c>
      <c r="U716" s="3">
        <f>Table1[[#This Row],[Cogs]]-Table1[[#This Row],[Target COGS]]</f>
        <v>7</v>
      </c>
      <c r="V716" s="8">
        <f>YEAR(Table1[[#This Row],[Date]])</f>
        <v>2013</v>
      </c>
      <c r="W716" s="8">
        <f>DAY(Table1[[#This Row],[Date]])</f>
        <v>1</v>
      </c>
      <c r="X716" s="8">
        <f>MONTH(Table1[[#This Row],[Date]])</f>
        <v>12</v>
      </c>
      <c r="Y716" s="9">
        <f>(Table1[[#This Row],[Profit]]/Table1[[#This Row],[Sales]])</f>
        <v>1.0662983425414365</v>
      </c>
    </row>
    <row r="717" spans="1:25" ht="14.25" customHeight="1" x14ac:dyDescent="0.3">
      <c r="A717" s="1">
        <v>315</v>
      </c>
      <c r="B717" s="1">
        <v>279</v>
      </c>
      <c r="C717" s="2">
        <v>41609</v>
      </c>
      <c r="D717" s="1" t="s">
        <v>16</v>
      </c>
      <c r="E717" s="1" t="s">
        <v>25</v>
      </c>
      <c r="F717" s="1">
        <v>97</v>
      </c>
      <c r="G717" s="1" t="s">
        <v>33</v>
      </c>
      <c r="H717" s="1" t="s">
        <v>38</v>
      </c>
      <c r="I717" s="1" t="s">
        <v>45</v>
      </c>
      <c r="J717" s="19">
        <v>402</v>
      </c>
      <c r="K717" s="1">
        <v>745</v>
      </c>
      <c r="L717" s="1" t="s">
        <v>60</v>
      </c>
      <c r="M717" s="15" t="s">
        <v>88</v>
      </c>
      <c r="N717" s="1">
        <v>250</v>
      </c>
      <c r="O717" s="1">
        <v>250</v>
      </c>
      <c r="P717" s="1">
        <v>620</v>
      </c>
      <c r="Q717" s="1">
        <v>149</v>
      </c>
      <c r="R717" s="1">
        <f>SUM(Table1[[#This Row],[Cogs]],Table1[[#This Row],[Marketing]],Table1[[#This Row],[Other Expenses]])</f>
        <v>525</v>
      </c>
      <c r="S717" s="3">
        <f>Table1[[#This Row],[Sales]]-Table1[[#This Row],[Target Sales]]</f>
        <v>125</v>
      </c>
      <c r="T717" s="3">
        <f>Table1[[#This Row],[Profit]]-Table1[[#This Row],[Target Profit]]</f>
        <v>152</v>
      </c>
      <c r="U717" s="3">
        <f>Table1[[#This Row],[Cogs]]-Table1[[#This Row],[Target COGS]]</f>
        <v>29</v>
      </c>
      <c r="V717" s="8">
        <f>YEAR(Table1[[#This Row],[Date]])</f>
        <v>2013</v>
      </c>
      <c r="W717" s="8">
        <f>DAY(Table1[[#This Row],[Date]])</f>
        <v>1</v>
      </c>
      <c r="X717" s="8">
        <f>MONTH(Table1[[#This Row],[Date]])</f>
        <v>12</v>
      </c>
      <c r="Y717" s="9">
        <f>(Table1[[#This Row],[Profit]]/Table1[[#This Row],[Sales]])</f>
        <v>0.53959731543624156</v>
      </c>
    </row>
    <row r="718" spans="1:25" ht="14.25" customHeight="1" x14ac:dyDescent="0.3">
      <c r="A718" s="1">
        <v>305</v>
      </c>
      <c r="B718" s="1">
        <v>105</v>
      </c>
      <c r="C718" s="2">
        <v>41609</v>
      </c>
      <c r="D718" s="1" t="s">
        <v>16</v>
      </c>
      <c r="E718" s="1" t="s">
        <v>25</v>
      </c>
      <c r="F718" s="1">
        <v>95</v>
      </c>
      <c r="G718" s="1" t="s">
        <v>33</v>
      </c>
      <c r="H718" s="1" t="s">
        <v>34</v>
      </c>
      <c r="I718" s="1" t="s">
        <v>46</v>
      </c>
      <c r="J718" s="19">
        <v>31</v>
      </c>
      <c r="K718" s="1">
        <v>266</v>
      </c>
      <c r="L718" s="1" t="s">
        <v>28</v>
      </c>
      <c r="M718" s="15" t="s">
        <v>88</v>
      </c>
      <c r="N718" s="1">
        <v>100</v>
      </c>
      <c r="O718" s="1">
        <v>30</v>
      </c>
      <c r="P718" s="1">
        <v>240</v>
      </c>
      <c r="Q718" s="1">
        <v>124</v>
      </c>
      <c r="R718" s="1">
        <f>SUM(Table1[[#This Row],[Cogs]],Table1[[#This Row],[Marketing]],Table1[[#This Row],[Other Expenses]])</f>
        <v>324</v>
      </c>
      <c r="S718" s="3">
        <f>Table1[[#This Row],[Sales]]-Table1[[#This Row],[Target Sales]]</f>
        <v>26</v>
      </c>
      <c r="T718" s="3">
        <f>Table1[[#This Row],[Profit]]-Table1[[#This Row],[Target Profit]]</f>
        <v>1</v>
      </c>
      <c r="U718" s="3">
        <f>Table1[[#This Row],[Cogs]]-Table1[[#This Row],[Target COGS]]</f>
        <v>5</v>
      </c>
      <c r="V718" s="8">
        <f>YEAR(Table1[[#This Row],[Date]])</f>
        <v>2013</v>
      </c>
      <c r="W718" s="8">
        <f>DAY(Table1[[#This Row],[Date]])</f>
        <v>1</v>
      </c>
      <c r="X718" s="8">
        <f>MONTH(Table1[[#This Row],[Date]])</f>
        <v>12</v>
      </c>
      <c r="Y718" s="9">
        <f>(Table1[[#This Row],[Profit]]/Table1[[#This Row],[Sales]])</f>
        <v>0.11654135338345864</v>
      </c>
    </row>
    <row r="719" spans="1:25" ht="14.25" customHeight="1" x14ac:dyDescent="0.3">
      <c r="A719" s="1">
        <v>845</v>
      </c>
      <c r="B719" s="1">
        <v>135</v>
      </c>
      <c r="C719" s="2">
        <v>41609</v>
      </c>
      <c r="D719" s="1" t="s">
        <v>16</v>
      </c>
      <c r="E719" s="1" t="s">
        <v>25</v>
      </c>
      <c r="F719" s="1">
        <v>122</v>
      </c>
      <c r="G719" s="1" t="s">
        <v>33</v>
      </c>
      <c r="H719" s="1" t="s">
        <v>34</v>
      </c>
      <c r="I719" s="1" t="s">
        <v>46</v>
      </c>
      <c r="J719" s="19">
        <v>-332</v>
      </c>
      <c r="K719" s="1">
        <v>70</v>
      </c>
      <c r="L719" s="1" t="s">
        <v>60</v>
      </c>
      <c r="M719" s="15" t="s">
        <v>88</v>
      </c>
      <c r="N719" s="1">
        <v>130</v>
      </c>
      <c r="O719" s="1">
        <v>-210</v>
      </c>
      <c r="P719" s="1">
        <v>60</v>
      </c>
      <c r="Q719" s="1">
        <v>155</v>
      </c>
      <c r="R719" s="1">
        <f>SUM(Table1[[#This Row],[Cogs]],Table1[[#This Row],[Marketing]],Table1[[#This Row],[Other Expenses]])</f>
        <v>412</v>
      </c>
      <c r="S719" s="3">
        <f>Table1[[#This Row],[Sales]]-Table1[[#This Row],[Target Sales]]</f>
        <v>10</v>
      </c>
      <c r="T719" s="3">
        <f>Table1[[#This Row],[Profit]]-Table1[[#This Row],[Target Profit]]</f>
        <v>-122</v>
      </c>
      <c r="U719" s="3">
        <f>Table1[[#This Row],[Cogs]]-Table1[[#This Row],[Target COGS]]</f>
        <v>5</v>
      </c>
      <c r="V719" s="8">
        <f>YEAR(Table1[[#This Row],[Date]])</f>
        <v>2013</v>
      </c>
      <c r="W719" s="8">
        <f>DAY(Table1[[#This Row],[Date]])</f>
        <v>1</v>
      </c>
      <c r="X719" s="8">
        <f>MONTH(Table1[[#This Row],[Date]])</f>
        <v>12</v>
      </c>
      <c r="Y719" s="9">
        <f>(Table1[[#This Row],[Profit]]/Table1[[#This Row],[Sales]])</f>
        <v>-4.7428571428571429</v>
      </c>
    </row>
    <row r="720" spans="1:25" ht="14.25" customHeight="1" x14ac:dyDescent="0.3">
      <c r="A720" s="1">
        <v>857</v>
      </c>
      <c r="B720" s="1">
        <v>153</v>
      </c>
      <c r="C720" s="2">
        <v>41609</v>
      </c>
      <c r="D720" s="1" t="s">
        <v>16</v>
      </c>
      <c r="E720" s="1" t="s">
        <v>25</v>
      </c>
      <c r="F720" s="1">
        <v>42</v>
      </c>
      <c r="G720" s="1" t="s">
        <v>33</v>
      </c>
      <c r="H720" s="1" t="s">
        <v>34</v>
      </c>
      <c r="I720" s="1" t="s">
        <v>59</v>
      </c>
      <c r="J720" s="19">
        <v>129</v>
      </c>
      <c r="K720" s="1">
        <v>326</v>
      </c>
      <c r="L720" s="1" t="s">
        <v>55</v>
      </c>
      <c r="M720" s="15" t="s">
        <v>88</v>
      </c>
      <c r="N720" s="1">
        <v>150</v>
      </c>
      <c r="O720" s="1">
        <v>80</v>
      </c>
      <c r="P720" s="1">
        <v>290</v>
      </c>
      <c r="Q720" s="1">
        <v>66</v>
      </c>
      <c r="R720" s="1">
        <f>SUM(Table1[[#This Row],[Cogs]],Table1[[#This Row],[Marketing]],Table1[[#This Row],[Other Expenses]])</f>
        <v>261</v>
      </c>
      <c r="S720" s="3">
        <f>Table1[[#This Row],[Sales]]-Table1[[#This Row],[Target Sales]]</f>
        <v>36</v>
      </c>
      <c r="T720" s="3">
        <f>Table1[[#This Row],[Profit]]-Table1[[#This Row],[Target Profit]]</f>
        <v>49</v>
      </c>
      <c r="U720" s="3">
        <f>Table1[[#This Row],[Cogs]]-Table1[[#This Row],[Target COGS]]</f>
        <v>3</v>
      </c>
      <c r="V720" s="8">
        <f>YEAR(Table1[[#This Row],[Date]])</f>
        <v>2013</v>
      </c>
      <c r="W720" s="8">
        <f>DAY(Table1[[#This Row],[Date]])</f>
        <v>1</v>
      </c>
      <c r="X720" s="8">
        <f>MONTH(Table1[[#This Row],[Date]])</f>
        <v>12</v>
      </c>
      <c r="Y720" s="9">
        <f>(Table1[[#This Row],[Profit]]/Table1[[#This Row],[Sales]])</f>
        <v>0.39570552147239263</v>
      </c>
    </row>
    <row r="721" spans="1:25" ht="14.25" customHeight="1" x14ac:dyDescent="0.3">
      <c r="A721" s="1">
        <v>518</v>
      </c>
      <c r="B721" s="1">
        <v>250</v>
      </c>
      <c r="C721" s="2">
        <v>41609</v>
      </c>
      <c r="D721" s="1" t="s">
        <v>16</v>
      </c>
      <c r="E721" s="1" t="s">
        <v>25</v>
      </c>
      <c r="F721" s="1">
        <v>70</v>
      </c>
      <c r="G721" s="1" t="s">
        <v>33</v>
      </c>
      <c r="H721" s="1" t="s">
        <v>34</v>
      </c>
      <c r="I721" s="1" t="s">
        <v>59</v>
      </c>
      <c r="J721" s="19">
        <v>463</v>
      </c>
      <c r="K721" s="1">
        <v>700</v>
      </c>
      <c r="L721" s="1" t="s">
        <v>60</v>
      </c>
      <c r="M721" s="15" t="s">
        <v>88</v>
      </c>
      <c r="N721" s="1">
        <v>240</v>
      </c>
      <c r="O721" s="1">
        <v>320</v>
      </c>
      <c r="P721" s="1">
        <v>640</v>
      </c>
      <c r="Q721" s="1">
        <v>95</v>
      </c>
      <c r="R721" s="1">
        <f>SUM(Table1[[#This Row],[Cogs]],Table1[[#This Row],[Marketing]],Table1[[#This Row],[Other Expenses]])</f>
        <v>415</v>
      </c>
      <c r="S721" s="3">
        <f>Table1[[#This Row],[Sales]]-Table1[[#This Row],[Target Sales]]</f>
        <v>60</v>
      </c>
      <c r="T721" s="3">
        <f>Table1[[#This Row],[Profit]]-Table1[[#This Row],[Target Profit]]</f>
        <v>143</v>
      </c>
      <c r="U721" s="3">
        <f>Table1[[#This Row],[Cogs]]-Table1[[#This Row],[Target COGS]]</f>
        <v>10</v>
      </c>
      <c r="V721" s="8">
        <f>YEAR(Table1[[#This Row],[Date]])</f>
        <v>2013</v>
      </c>
      <c r="W721" s="8">
        <f>DAY(Table1[[#This Row],[Date]])</f>
        <v>1</v>
      </c>
      <c r="X721" s="8">
        <f>MONTH(Table1[[#This Row],[Date]])</f>
        <v>12</v>
      </c>
      <c r="Y721" s="9">
        <f>(Table1[[#This Row],[Profit]]/Table1[[#This Row],[Sales]])</f>
        <v>0.66142857142857148</v>
      </c>
    </row>
    <row r="722" spans="1:25" ht="14.25" customHeight="1" x14ac:dyDescent="0.3">
      <c r="A722" s="1">
        <v>631</v>
      </c>
      <c r="B722" s="1">
        <v>294</v>
      </c>
      <c r="C722" s="2">
        <v>41609</v>
      </c>
      <c r="D722" s="1" t="s">
        <v>16</v>
      </c>
      <c r="E722" s="1" t="s">
        <v>25</v>
      </c>
      <c r="F722" s="1">
        <v>111</v>
      </c>
      <c r="G722" s="1" t="s">
        <v>18</v>
      </c>
      <c r="H722" s="1" t="s">
        <v>19</v>
      </c>
      <c r="I722" s="1" t="s">
        <v>20</v>
      </c>
      <c r="J722" s="19">
        <v>459</v>
      </c>
      <c r="K722" s="1">
        <v>796</v>
      </c>
      <c r="L722" s="1" t="s">
        <v>60</v>
      </c>
      <c r="M722" s="15" t="s">
        <v>88</v>
      </c>
      <c r="N722" s="1">
        <v>220</v>
      </c>
      <c r="O722" s="1">
        <v>210</v>
      </c>
      <c r="P722" s="1">
        <v>540</v>
      </c>
      <c r="Q722" s="1">
        <v>144</v>
      </c>
      <c r="R722" s="1">
        <f>SUM(Table1[[#This Row],[Cogs]],Table1[[#This Row],[Marketing]],Table1[[#This Row],[Other Expenses]])</f>
        <v>549</v>
      </c>
      <c r="S722" s="3">
        <f>Table1[[#This Row],[Sales]]-Table1[[#This Row],[Target Sales]]</f>
        <v>256</v>
      </c>
      <c r="T722" s="3">
        <f>Table1[[#This Row],[Profit]]-Table1[[#This Row],[Target Profit]]</f>
        <v>249</v>
      </c>
      <c r="U722" s="3">
        <f>Table1[[#This Row],[Cogs]]-Table1[[#This Row],[Target COGS]]</f>
        <v>74</v>
      </c>
      <c r="V722" s="8">
        <f>YEAR(Table1[[#This Row],[Date]])</f>
        <v>2013</v>
      </c>
      <c r="W722" s="8">
        <f>DAY(Table1[[#This Row],[Date]])</f>
        <v>1</v>
      </c>
      <c r="X722" s="8">
        <f>MONTH(Table1[[#This Row],[Date]])</f>
        <v>12</v>
      </c>
      <c r="Y722" s="9">
        <f>(Table1[[#This Row],[Profit]]/Table1[[#This Row],[Sales]])</f>
        <v>0.5766331658291457</v>
      </c>
    </row>
    <row r="723" spans="1:25" ht="14.25" customHeight="1" x14ac:dyDescent="0.3">
      <c r="A723" s="1">
        <v>716</v>
      </c>
      <c r="B723" s="1">
        <v>241</v>
      </c>
      <c r="C723" s="2">
        <v>41609</v>
      </c>
      <c r="D723" s="1" t="s">
        <v>16</v>
      </c>
      <c r="E723" s="1" t="s">
        <v>25</v>
      </c>
      <c r="F723" s="1">
        <v>74</v>
      </c>
      <c r="G723" s="1" t="s">
        <v>18</v>
      </c>
      <c r="H723" s="1" t="s">
        <v>19</v>
      </c>
      <c r="I723" s="1" t="s">
        <v>22</v>
      </c>
      <c r="J723" s="19">
        <v>-280</v>
      </c>
      <c r="K723" s="1">
        <v>158</v>
      </c>
      <c r="L723" s="1" t="s">
        <v>60</v>
      </c>
      <c r="M723" s="15" t="s">
        <v>88</v>
      </c>
      <c r="N723" s="1">
        <v>180</v>
      </c>
      <c r="O723" s="1">
        <v>-150</v>
      </c>
      <c r="P723" s="1">
        <v>100</v>
      </c>
      <c r="Q723" s="1">
        <v>96</v>
      </c>
      <c r="R723" s="1">
        <f>SUM(Table1[[#This Row],[Cogs]],Table1[[#This Row],[Marketing]],Table1[[#This Row],[Other Expenses]])</f>
        <v>411</v>
      </c>
      <c r="S723" s="3">
        <f>Table1[[#This Row],[Sales]]-Table1[[#This Row],[Target Sales]]</f>
        <v>58</v>
      </c>
      <c r="T723" s="3">
        <f>Table1[[#This Row],[Profit]]-Table1[[#This Row],[Target Profit]]</f>
        <v>-130</v>
      </c>
      <c r="U723" s="3">
        <f>Table1[[#This Row],[Cogs]]-Table1[[#This Row],[Target COGS]]</f>
        <v>61</v>
      </c>
      <c r="V723" s="8">
        <f>YEAR(Table1[[#This Row],[Date]])</f>
        <v>2013</v>
      </c>
      <c r="W723" s="8">
        <f>DAY(Table1[[#This Row],[Date]])</f>
        <v>1</v>
      </c>
      <c r="X723" s="8">
        <f>MONTH(Table1[[#This Row],[Date]])</f>
        <v>12</v>
      </c>
      <c r="Y723" s="9">
        <f>(Table1[[#This Row],[Profit]]/Table1[[#This Row],[Sales]])</f>
        <v>-1.7721518987341771</v>
      </c>
    </row>
    <row r="724" spans="1:25" ht="14.25" customHeight="1" x14ac:dyDescent="0.3">
      <c r="A724" s="1">
        <v>718</v>
      </c>
      <c r="B724" s="1">
        <v>86</v>
      </c>
      <c r="C724" s="2">
        <v>41609</v>
      </c>
      <c r="D724" s="1" t="s">
        <v>16</v>
      </c>
      <c r="E724" s="1" t="s">
        <v>25</v>
      </c>
      <c r="F724" s="1">
        <v>24</v>
      </c>
      <c r="G724" s="1" t="s">
        <v>18</v>
      </c>
      <c r="H724" s="1" t="s">
        <v>26</v>
      </c>
      <c r="I724" s="1" t="s">
        <v>27</v>
      </c>
      <c r="J724" s="19">
        <v>132</v>
      </c>
      <c r="K724" s="1">
        <v>224</v>
      </c>
      <c r="L724" s="1" t="s">
        <v>60</v>
      </c>
      <c r="M724" s="15" t="s">
        <v>88</v>
      </c>
      <c r="N724" s="1">
        <v>90</v>
      </c>
      <c r="O724" s="1">
        <v>90</v>
      </c>
      <c r="P724" s="1">
        <v>210</v>
      </c>
      <c r="Q724" s="1">
        <v>35</v>
      </c>
      <c r="R724" s="1">
        <f>SUM(Table1[[#This Row],[Cogs]],Table1[[#This Row],[Marketing]],Table1[[#This Row],[Other Expenses]])</f>
        <v>145</v>
      </c>
      <c r="S724" s="3">
        <f>Table1[[#This Row],[Sales]]-Table1[[#This Row],[Target Sales]]</f>
        <v>14</v>
      </c>
      <c r="T724" s="3">
        <f>Table1[[#This Row],[Profit]]-Table1[[#This Row],[Target Profit]]</f>
        <v>42</v>
      </c>
      <c r="U724" s="3">
        <f>Table1[[#This Row],[Cogs]]-Table1[[#This Row],[Target COGS]]</f>
        <v>-4</v>
      </c>
      <c r="V724" s="8">
        <f>YEAR(Table1[[#This Row],[Date]])</f>
        <v>2013</v>
      </c>
      <c r="W724" s="8">
        <f>DAY(Table1[[#This Row],[Date]])</f>
        <v>1</v>
      </c>
      <c r="X724" s="8">
        <f>MONTH(Table1[[#This Row],[Date]])</f>
        <v>12</v>
      </c>
      <c r="Y724" s="9">
        <f>(Table1[[#This Row],[Profit]]/Table1[[#This Row],[Sales]])</f>
        <v>0.5892857142857143</v>
      </c>
    </row>
    <row r="725" spans="1:25" ht="14.25" customHeight="1" x14ac:dyDescent="0.3">
      <c r="A725" s="1">
        <v>518</v>
      </c>
      <c r="B725" s="1">
        <v>123</v>
      </c>
      <c r="C725" s="2">
        <v>41609</v>
      </c>
      <c r="D725" s="1" t="s">
        <v>16</v>
      </c>
      <c r="E725" s="1" t="s">
        <v>25</v>
      </c>
      <c r="F725" s="1">
        <v>34</v>
      </c>
      <c r="G725" s="1" t="s">
        <v>18</v>
      </c>
      <c r="H725" s="1" t="s">
        <v>26</v>
      </c>
      <c r="I725" s="1" t="s">
        <v>54</v>
      </c>
      <c r="J725" s="19">
        <v>197</v>
      </c>
      <c r="K725" s="1">
        <v>322</v>
      </c>
      <c r="L725" s="1" t="s">
        <v>60</v>
      </c>
      <c r="M725" s="15" t="s">
        <v>88</v>
      </c>
      <c r="N725" s="1">
        <v>120</v>
      </c>
      <c r="O725" s="1">
        <v>150</v>
      </c>
      <c r="P725" s="1">
        <v>310</v>
      </c>
      <c r="Q725" s="1">
        <v>46</v>
      </c>
      <c r="R725" s="1">
        <f>SUM(Table1[[#This Row],[Cogs]],Table1[[#This Row],[Marketing]],Table1[[#This Row],[Other Expenses]])</f>
        <v>203</v>
      </c>
      <c r="S725" s="3">
        <f>Table1[[#This Row],[Sales]]-Table1[[#This Row],[Target Sales]]</f>
        <v>12</v>
      </c>
      <c r="T725" s="3">
        <f>Table1[[#This Row],[Profit]]-Table1[[#This Row],[Target Profit]]</f>
        <v>47</v>
      </c>
      <c r="U725" s="3">
        <f>Table1[[#This Row],[Cogs]]-Table1[[#This Row],[Target COGS]]</f>
        <v>3</v>
      </c>
      <c r="V725" s="8">
        <f>YEAR(Table1[[#This Row],[Date]])</f>
        <v>2013</v>
      </c>
      <c r="W725" s="8">
        <f>DAY(Table1[[#This Row],[Date]])</f>
        <v>1</v>
      </c>
      <c r="X725" s="8">
        <f>MONTH(Table1[[#This Row],[Date]])</f>
        <v>12</v>
      </c>
      <c r="Y725" s="9">
        <f>(Table1[[#This Row],[Profit]]/Table1[[#This Row],[Sales]])</f>
        <v>0.61180124223602483</v>
      </c>
    </row>
    <row r="726" spans="1:25" ht="14.25" customHeight="1" x14ac:dyDescent="0.3">
      <c r="A726" s="1">
        <v>719</v>
      </c>
      <c r="B726" s="1">
        <v>108</v>
      </c>
      <c r="C726" s="2">
        <v>41183</v>
      </c>
      <c r="D726" s="1" t="s">
        <v>16</v>
      </c>
      <c r="E726" s="1" t="s">
        <v>17</v>
      </c>
      <c r="F726" s="1">
        <v>30</v>
      </c>
      <c r="G726" s="1" t="s">
        <v>33</v>
      </c>
      <c r="H726" s="1" t="s">
        <v>38</v>
      </c>
      <c r="I726" s="1" t="s">
        <v>39</v>
      </c>
      <c r="J726" s="19">
        <v>116</v>
      </c>
      <c r="K726" s="1">
        <v>265</v>
      </c>
      <c r="L726" s="1" t="s">
        <v>21</v>
      </c>
      <c r="M726" s="15" t="s">
        <v>88</v>
      </c>
      <c r="N726" s="1">
        <v>100</v>
      </c>
      <c r="O726" s="1">
        <v>150</v>
      </c>
      <c r="P726" s="1">
        <v>260</v>
      </c>
      <c r="Q726" s="1">
        <v>41</v>
      </c>
      <c r="R726" s="1">
        <f>SUM(Table1[[#This Row],[Cogs]],Table1[[#This Row],[Marketing]],Table1[[#This Row],[Other Expenses]])</f>
        <v>179</v>
      </c>
      <c r="S726" s="3">
        <f>Table1[[#This Row],[Sales]]-Table1[[#This Row],[Target Sales]]</f>
        <v>5</v>
      </c>
      <c r="T726" s="3">
        <f>Table1[[#This Row],[Profit]]-Table1[[#This Row],[Target Profit]]</f>
        <v>-34</v>
      </c>
      <c r="U726" s="3">
        <f>Table1[[#This Row],[Cogs]]-Table1[[#This Row],[Target COGS]]</f>
        <v>8</v>
      </c>
      <c r="V726" s="8">
        <f>YEAR(Table1[[#This Row],[Date]])</f>
        <v>2012</v>
      </c>
      <c r="W726" s="8">
        <f>DAY(Table1[[#This Row],[Date]])</f>
        <v>1</v>
      </c>
      <c r="X726" s="8">
        <f>MONTH(Table1[[#This Row],[Date]])</f>
        <v>10</v>
      </c>
      <c r="Y726" s="9">
        <f>(Table1[[#This Row],[Profit]]/Table1[[#This Row],[Sales]])</f>
        <v>0.43773584905660379</v>
      </c>
    </row>
    <row r="727" spans="1:25" ht="14.25" customHeight="1" x14ac:dyDescent="0.3">
      <c r="A727" s="1">
        <v>815</v>
      </c>
      <c r="B727" s="1">
        <v>122</v>
      </c>
      <c r="C727" s="2">
        <v>41183</v>
      </c>
      <c r="D727" s="1" t="s">
        <v>16</v>
      </c>
      <c r="E727" s="1" t="s">
        <v>17</v>
      </c>
      <c r="F727" s="1">
        <v>39</v>
      </c>
      <c r="G727" s="1" t="s">
        <v>33</v>
      </c>
      <c r="H727" s="1" t="s">
        <v>38</v>
      </c>
      <c r="I727" s="1" t="s">
        <v>39</v>
      </c>
      <c r="J727" s="19">
        <v>115</v>
      </c>
      <c r="K727" s="1">
        <v>298</v>
      </c>
      <c r="L727" s="1" t="s">
        <v>56</v>
      </c>
      <c r="M727" s="15" t="s">
        <v>88</v>
      </c>
      <c r="N727" s="1">
        <v>110</v>
      </c>
      <c r="O727" s="1">
        <v>160</v>
      </c>
      <c r="P727" s="1">
        <v>300</v>
      </c>
      <c r="Q727" s="1">
        <v>61</v>
      </c>
      <c r="R727" s="1">
        <f>SUM(Table1[[#This Row],[Cogs]],Table1[[#This Row],[Marketing]],Table1[[#This Row],[Other Expenses]])</f>
        <v>222</v>
      </c>
      <c r="S727" s="3">
        <f>Table1[[#This Row],[Sales]]-Table1[[#This Row],[Target Sales]]</f>
        <v>-2</v>
      </c>
      <c r="T727" s="3">
        <f>Table1[[#This Row],[Profit]]-Table1[[#This Row],[Target Profit]]</f>
        <v>-45</v>
      </c>
      <c r="U727" s="3">
        <f>Table1[[#This Row],[Cogs]]-Table1[[#This Row],[Target COGS]]</f>
        <v>12</v>
      </c>
      <c r="V727" s="8">
        <f>YEAR(Table1[[#This Row],[Date]])</f>
        <v>2012</v>
      </c>
      <c r="W727" s="8">
        <f>DAY(Table1[[#This Row],[Date]])</f>
        <v>1</v>
      </c>
      <c r="X727" s="8">
        <f>MONTH(Table1[[#This Row],[Date]])</f>
        <v>10</v>
      </c>
      <c r="Y727" s="9">
        <f>(Table1[[#This Row],[Profit]]/Table1[[#This Row],[Sales]])</f>
        <v>0.38590604026845637</v>
      </c>
    </row>
    <row r="728" spans="1:25" ht="14.25" customHeight="1" x14ac:dyDescent="0.3">
      <c r="A728" s="1">
        <v>303</v>
      </c>
      <c r="B728" s="1">
        <v>72</v>
      </c>
      <c r="C728" s="2">
        <v>41183</v>
      </c>
      <c r="D728" s="1" t="s">
        <v>16</v>
      </c>
      <c r="E728" s="1" t="s">
        <v>17</v>
      </c>
      <c r="F728" s="1">
        <v>23</v>
      </c>
      <c r="G728" s="1" t="s">
        <v>33</v>
      </c>
      <c r="H728" s="1" t="s">
        <v>34</v>
      </c>
      <c r="I728" s="1" t="s">
        <v>35</v>
      </c>
      <c r="J728" s="19">
        <v>56</v>
      </c>
      <c r="K728" s="1">
        <v>182</v>
      </c>
      <c r="L728" s="1" t="s">
        <v>21</v>
      </c>
      <c r="M728" s="15" t="s">
        <v>88</v>
      </c>
      <c r="N728" s="1">
        <v>100</v>
      </c>
      <c r="O728" s="1">
        <v>130</v>
      </c>
      <c r="P728" s="1">
        <v>260</v>
      </c>
      <c r="Q728" s="1">
        <v>54</v>
      </c>
      <c r="R728" s="1">
        <f>SUM(Table1[[#This Row],[Cogs]],Table1[[#This Row],[Marketing]],Table1[[#This Row],[Other Expenses]])</f>
        <v>149</v>
      </c>
      <c r="S728" s="3">
        <f>Table1[[#This Row],[Sales]]-Table1[[#This Row],[Target Sales]]</f>
        <v>-78</v>
      </c>
      <c r="T728" s="3">
        <f>Table1[[#This Row],[Profit]]-Table1[[#This Row],[Target Profit]]</f>
        <v>-74</v>
      </c>
      <c r="U728" s="3">
        <f>Table1[[#This Row],[Cogs]]-Table1[[#This Row],[Target COGS]]</f>
        <v>-28</v>
      </c>
      <c r="V728" s="8">
        <f>YEAR(Table1[[#This Row],[Date]])</f>
        <v>2012</v>
      </c>
      <c r="W728" s="8">
        <f>DAY(Table1[[#This Row],[Date]])</f>
        <v>1</v>
      </c>
      <c r="X728" s="8">
        <f>MONTH(Table1[[#This Row],[Date]])</f>
        <v>10</v>
      </c>
      <c r="Y728" s="9">
        <f>(Table1[[#This Row],[Profit]]/Table1[[#This Row],[Sales]])</f>
        <v>0.30769230769230771</v>
      </c>
    </row>
    <row r="729" spans="1:25" ht="14.25" customHeight="1" x14ac:dyDescent="0.3">
      <c r="A729" s="1">
        <v>312</v>
      </c>
      <c r="B729" s="1">
        <v>239</v>
      </c>
      <c r="C729" s="2">
        <v>41183</v>
      </c>
      <c r="D729" s="1" t="s">
        <v>16</v>
      </c>
      <c r="E729" s="1" t="s">
        <v>17</v>
      </c>
      <c r="F729" s="1">
        <v>66</v>
      </c>
      <c r="G729" s="1" t="s">
        <v>33</v>
      </c>
      <c r="H729" s="1" t="s">
        <v>34</v>
      </c>
      <c r="I729" s="1" t="s">
        <v>35</v>
      </c>
      <c r="J729" s="19">
        <v>149</v>
      </c>
      <c r="K729" s="1">
        <v>478</v>
      </c>
      <c r="L729" s="1" t="s">
        <v>56</v>
      </c>
      <c r="M729" s="15" t="s">
        <v>88</v>
      </c>
      <c r="N729" s="1">
        <v>340</v>
      </c>
      <c r="O729" s="1">
        <v>300</v>
      </c>
      <c r="P729" s="1">
        <v>710</v>
      </c>
      <c r="Q729" s="1">
        <v>90</v>
      </c>
      <c r="R729" s="1">
        <f>SUM(Table1[[#This Row],[Cogs]],Table1[[#This Row],[Marketing]],Table1[[#This Row],[Other Expenses]])</f>
        <v>395</v>
      </c>
      <c r="S729" s="3">
        <f>Table1[[#This Row],[Sales]]-Table1[[#This Row],[Target Sales]]</f>
        <v>-232</v>
      </c>
      <c r="T729" s="3">
        <f>Table1[[#This Row],[Profit]]-Table1[[#This Row],[Target Profit]]</f>
        <v>-151</v>
      </c>
      <c r="U729" s="3">
        <f>Table1[[#This Row],[Cogs]]-Table1[[#This Row],[Target COGS]]</f>
        <v>-101</v>
      </c>
      <c r="V729" s="8">
        <f>YEAR(Table1[[#This Row],[Date]])</f>
        <v>2012</v>
      </c>
      <c r="W729" s="8">
        <f>DAY(Table1[[#This Row],[Date]])</f>
        <v>1</v>
      </c>
      <c r="X729" s="8">
        <f>MONTH(Table1[[#This Row],[Date]])</f>
        <v>10</v>
      </c>
      <c r="Y729" s="9">
        <f>(Table1[[#This Row],[Profit]]/Table1[[#This Row],[Sales]])</f>
        <v>0.31171548117154813</v>
      </c>
    </row>
    <row r="730" spans="1:25" ht="14.25" customHeight="1" x14ac:dyDescent="0.3">
      <c r="A730" s="1">
        <v>614</v>
      </c>
      <c r="B730" s="1">
        <v>54</v>
      </c>
      <c r="C730" s="2">
        <v>41183</v>
      </c>
      <c r="D730" s="1" t="s">
        <v>16</v>
      </c>
      <c r="E730" s="1" t="s">
        <v>17</v>
      </c>
      <c r="F730" s="1">
        <v>20</v>
      </c>
      <c r="G730" s="1" t="s">
        <v>33</v>
      </c>
      <c r="H730" s="1" t="s">
        <v>34</v>
      </c>
      <c r="I730" s="1" t="s">
        <v>35</v>
      </c>
      <c r="J730" s="19">
        <v>12</v>
      </c>
      <c r="K730" s="1">
        <v>120</v>
      </c>
      <c r="L730" s="1" t="s">
        <v>58</v>
      </c>
      <c r="M730" s="15" t="s">
        <v>88</v>
      </c>
      <c r="N730" s="1">
        <v>70</v>
      </c>
      <c r="O730" s="1">
        <v>70</v>
      </c>
      <c r="P730" s="1">
        <v>170</v>
      </c>
      <c r="Q730" s="1">
        <v>54</v>
      </c>
      <c r="R730" s="1">
        <f>SUM(Table1[[#This Row],[Cogs]],Table1[[#This Row],[Marketing]],Table1[[#This Row],[Other Expenses]])</f>
        <v>128</v>
      </c>
      <c r="S730" s="3">
        <f>Table1[[#This Row],[Sales]]-Table1[[#This Row],[Target Sales]]</f>
        <v>-50</v>
      </c>
      <c r="T730" s="3">
        <f>Table1[[#This Row],[Profit]]-Table1[[#This Row],[Target Profit]]</f>
        <v>-58</v>
      </c>
      <c r="U730" s="3">
        <f>Table1[[#This Row],[Cogs]]-Table1[[#This Row],[Target COGS]]</f>
        <v>-16</v>
      </c>
      <c r="V730" s="8">
        <f>YEAR(Table1[[#This Row],[Date]])</f>
        <v>2012</v>
      </c>
      <c r="W730" s="8">
        <f>DAY(Table1[[#This Row],[Date]])</f>
        <v>1</v>
      </c>
      <c r="X730" s="8">
        <f>MONTH(Table1[[#This Row],[Date]])</f>
        <v>10</v>
      </c>
      <c r="Y730" s="9">
        <f>(Table1[[#This Row],[Profit]]/Table1[[#This Row],[Sales]])</f>
        <v>0.1</v>
      </c>
    </row>
    <row r="731" spans="1:25" ht="14.25" customHeight="1" x14ac:dyDescent="0.3">
      <c r="A731" s="1">
        <v>970</v>
      </c>
      <c r="B731" s="1">
        <v>123</v>
      </c>
      <c r="C731" s="2">
        <v>41183</v>
      </c>
      <c r="D731" s="1" t="s">
        <v>16</v>
      </c>
      <c r="E731" s="1" t="s">
        <v>17</v>
      </c>
      <c r="F731" s="1">
        <v>34</v>
      </c>
      <c r="G731" s="1" t="s">
        <v>33</v>
      </c>
      <c r="H731" s="1" t="s">
        <v>38</v>
      </c>
      <c r="I731" s="1" t="s">
        <v>43</v>
      </c>
      <c r="J731" s="19">
        <v>133</v>
      </c>
      <c r="K731" s="1">
        <v>302</v>
      </c>
      <c r="L731" s="1" t="s">
        <v>21</v>
      </c>
      <c r="M731" s="15" t="s">
        <v>88</v>
      </c>
      <c r="N731" s="1">
        <v>120</v>
      </c>
      <c r="O731" s="1">
        <v>160</v>
      </c>
      <c r="P731" s="1">
        <v>300</v>
      </c>
      <c r="Q731" s="1">
        <v>46</v>
      </c>
      <c r="R731" s="1">
        <f>SUM(Table1[[#This Row],[Cogs]],Table1[[#This Row],[Marketing]],Table1[[#This Row],[Other Expenses]])</f>
        <v>203</v>
      </c>
      <c r="S731" s="3">
        <f>Table1[[#This Row],[Sales]]-Table1[[#This Row],[Target Sales]]</f>
        <v>2</v>
      </c>
      <c r="T731" s="3">
        <f>Table1[[#This Row],[Profit]]-Table1[[#This Row],[Target Profit]]</f>
        <v>-27</v>
      </c>
      <c r="U731" s="3">
        <f>Table1[[#This Row],[Cogs]]-Table1[[#This Row],[Target COGS]]</f>
        <v>3</v>
      </c>
      <c r="V731" s="8">
        <f>YEAR(Table1[[#This Row],[Date]])</f>
        <v>2012</v>
      </c>
      <c r="W731" s="8">
        <f>DAY(Table1[[#This Row],[Date]])</f>
        <v>1</v>
      </c>
      <c r="X731" s="8">
        <f>MONTH(Table1[[#This Row],[Date]])</f>
        <v>10</v>
      </c>
      <c r="Y731" s="9">
        <f>(Table1[[#This Row],[Profit]]/Table1[[#This Row],[Sales]])</f>
        <v>0.44039735099337746</v>
      </c>
    </row>
    <row r="732" spans="1:25" ht="14.25" customHeight="1" x14ac:dyDescent="0.3">
      <c r="A732" s="1">
        <v>815</v>
      </c>
      <c r="B732" s="1">
        <v>154</v>
      </c>
      <c r="C732" s="2">
        <v>41183</v>
      </c>
      <c r="D732" s="1" t="s">
        <v>16</v>
      </c>
      <c r="E732" s="1" t="s">
        <v>17</v>
      </c>
      <c r="F732" s="1">
        <v>50</v>
      </c>
      <c r="G732" s="1" t="s">
        <v>33</v>
      </c>
      <c r="H732" s="1" t="s">
        <v>38</v>
      </c>
      <c r="I732" s="1" t="s">
        <v>45</v>
      </c>
      <c r="J732" s="19">
        <v>120</v>
      </c>
      <c r="K732" s="1">
        <v>367</v>
      </c>
      <c r="L732" s="1" t="s">
        <v>56</v>
      </c>
      <c r="M732" s="15" t="s">
        <v>88</v>
      </c>
      <c r="N732" s="1">
        <v>150</v>
      </c>
      <c r="O732" s="1">
        <v>160</v>
      </c>
      <c r="P732" s="1">
        <v>370</v>
      </c>
      <c r="Q732" s="1">
        <v>93</v>
      </c>
      <c r="R732" s="1">
        <f>SUM(Table1[[#This Row],[Cogs]],Table1[[#This Row],[Marketing]],Table1[[#This Row],[Other Expenses]])</f>
        <v>297</v>
      </c>
      <c r="S732" s="3">
        <f>Table1[[#This Row],[Sales]]-Table1[[#This Row],[Target Sales]]</f>
        <v>-3</v>
      </c>
      <c r="T732" s="3">
        <f>Table1[[#This Row],[Profit]]-Table1[[#This Row],[Target Profit]]</f>
        <v>-40</v>
      </c>
      <c r="U732" s="3">
        <f>Table1[[#This Row],[Cogs]]-Table1[[#This Row],[Target COGS]]</f>
        <v>4</v>
      </c>
      <c r="V732" s="8">
        <f>YEAR(Table1[[#This Row],[Date]])</f>
        <v>2012</v>
      </c>
      <c r="W732" s="8">
        <f>DAY(Table1[[#This Row],[Date]])</f>
        <v>1</v>
      </c>
      <c r="X732" s="8">
        <f>MONTH(Table1[[#This Row],[Date]])</f>
        <v>10</v>
      </c>
      <c r="Y732" s="9">
        <f>(Table1[[#This Row],[Profit]]/Table1[[#This Row],[Sales]])</f>
        <v>0.32697547683923706</v>
      </c>
    </row>
    <row r="733" spans="1:25" ht="14.25" customHeight="1" x14ac:dyDescent="0.3">
      <c r="A733" s="1">
        <v>303</v>
      </c>
      <c r="B733" s="1">
        <v>76</v>
      </c>
      <c r="C733" s="2">
        <v>41183</v>
      </c>
      <c r="D733" s="1" t="s">
        <v>16</v>
      </c>
      <c r="E733" s="1" t="s">
        <v>17</v>
      </c>
      <c r="F733" s="1">
        <v>21</v>
      </c>
      <c r="G733" s="1" t="s">
        <v>33</v>
      </c>
      <c r="H733" s="1" t="s">
        <v>34</v>
      </c>
      <c r="I733" s="1" t="s">
        <v>46</v>
      </c>
      <c r="J733" s="19">
        <v>79</v>
      </c>
      <c r="K733" s="1">
        <v>187</v>
      </c>
      <c r="L733" s="1" t="s">
        <v>21</v>
      </c>
      <c r="M733" s="15" t="s">
        <v>88</v>
      </c>
      <c r="N733" s="1">
        <v>100</v>
      </c>
      <c r="O733" s="1">
        <v>170</v>
      </c>
      <c r="P733" s="1">
        <v>280</v>
      </c>
      <c r="Q733" s="1">
        <v>32</v>
      </c>
      <c r="R733" s="1">
        <f>SUM(Table1[[#This Row],[Cogs]],Table1[[#This Row],[Marketing]],Table1[[#This Row],[Other Expenses]])</f>
        <v>129</v>
      </c>
      <c r="S733" s="3">
        <f>Table1[[#This Row],[Sales]]-Table1[[#This Row],[Target Sales]]</f>
        <v>-93</v>
      </c>
      <c r="T733" s="3">
        <f>Table1[[#This Row],[Profit]]-Table1[[#This Row],[Target Profit]]</f>
        <v>-91</v>
      </c>
      <c r="U733" s="3">
        <f>Table1[[#This Row],[Cogs]]-Table1[[#This Row],[Target COGS]]</f>
        <v>-24</v>
      </c>
      <c r="V733" s="8">
        <f>YEAR(Table1[[#This Row],[Date]])</f>
        <v>2012</v>
      </c>
      <c r="W733" s="8">
        <f>DAY(Table1[[#This Row],[Date]])</f>
        <v>1</v>
      </c>
      <c r="X733" s="8">
        <f>MONTH(Table1[[#This Row],[Date]])</f>
        <v>10</v>
      </c>
      <c r="Y733" s="9">
        <f>(Table1[[#This Row],[Profit]]/Table1[[#This Row],[Sales]])</f>
        <v>0.42245989304812837</v>
      </c>
    </row>
    <row r="734" spans="1:25" ht="14.25" customHeight="1" x14ac:dyDescent="0.3">
      <c r="A734" s="1">
        <v>815</v>
      </c>
      <c r="B734" s="1">
        <v>257</v>
      </c>
      <c r="C734" s="2">
        <v>41183</v>
      </c>
      <c r="D734" s="1" t="s">
        <v>16</v>
      </c>
      <c r="E734" s="1" t="s">
        <v>17</v>
      </c>
      <c r="F734" s="1">
        <v>84</v>
      </c>
      <c r="G734" s="1" t="s">
        <v>33</v>
      </c>
      <c r="H734" s="1" t="s">
        <v>34</v>
      </c>
      <c r="I734" s="1" t="s">
        <v>46</v>
      </c>
      <c r="J734" s="19">
        <v>224</v>
      </c>
      <c r="K734" s="1">
        <v>598</v>
      </c>
      <c r="L734" s="1" t="s">
        <v>56</v>
      </c>
      <c r="M734" s="15" t="s">
        <v>88</v>
      </c>
      <c r="N734" s="1">
        <v>370</v>
      </c>
      <c r="O734" s="1">
        <v>420</v>
      </c>
      <c r="P734" s="1">
        <v>890</v>
      </c>
      <c r="Q734" s="1">
        <v>117</v>
      </c>
      <c r="R734" s="1">
        <f>SUM(Table1[[#This Row],[Cogs]],Table1[[#This Row],[Marketing]],Table1[[#This Row],[Other Expenses]])</f>
        <v>458</v>
      </c>
      <c r="S734" s="3">
        <f>Table1[[#This Row],[Sales]]-Table1[[#This Row],[Target Sales]]</f>
        <v>-292</v>
      </c>
      <c r="T734" s="3">
        <f>Table1[[#This Row],[Profit]]-Table1[[#This Row],[Target Profit]]</f>
        <v>-196</v>
      </c>
      <c r="U734" s="3">
        <f>Table1[[#This Row],[Cogs]]-Table1[[#This Row],[Target COGS]]</f>
        <v>-113</v>
      </c>
      <c r="V734" s="8">
        <f>YEAR(Table1[[#This Row],[Date]])</f>
        <v>2012</v>
      </c>
      <c r="W734" s="8">
        <f>DAY(Table1[[#This Row],[Date]])</f>
        <v>1</v>
      </c>
      <c r="X734" s="8">
        <f>MONTH(Table1[[#This Row],[Date]])</f>
        <v>10</v>
      </c>
      <c r="Y734" s="9">
        <f>(Table1[[#This Row],[Profit]]/Table1[[#This Row],[Sales]])</f>
        <v>0.37458193979933108</v>
      </c>
    </row>
    <row r="735" spans="1:25" ht="14.25" customHeight="1" x14ac:dyDescent="0.3">
      <c r="A735" s="1">
        <v>567</v>
      </c>
      <c r="B735" s="1">
        <v>161</v>
      </c>
      <c r="C735" s="2">
        <v>41183</v>
      </c>
      <c r="D735" s="1" t="s">
        <v>16</v>
      </c>
      <c r="E735" s="1" t="s">
        <v>17</v>
      </c>
      <c r="F735" s="1">
        <v>45</v>
      </c>
      <c r="G735" s="1" t="s">
        <v>33</v>
      </c>
      <c r="H735" s="1" t="s">
        <v>34</v>
      </c>
      <c r="I735" s="1" t="s">
        <v>46</v>
      </c>
      <c r="J735" s="19">
        <v>92</v>
      </c>
      <c r="K735" s="1">
        <v>322</v>
      </c>
      <c r="L735" s="1" t="s">
        <v>58</v>
      </c>
      <c r="M735" s="15" t="s">
        <v>88</v>
      </c>
      <c r="N735" s="1">
        <v>230</v>
      </c>
      <c r="O735" s="1">
        <v>190</v>
      </c>
      <c r="P735" s="1">
        <v>470</v>
      </c>
      <c r="Q735" s="1">
        <v>69</v>
      </c>
      <c r="R735" s="1">
        <f>SUM(Table1[[#This Row],[Cogs]],Table1[[#This Row],[Marketing]],Table1[[#This Row],[Other Expenses]])</f>
        <v>275</v>
      </c>
      <c r="S735" s="3">
        <f>Table1[[#This Row],[Sales]]-Table1[[#This Row],[Target Sales]]</f>
        <v>-148</v>
      </c>
      <c r="T735" s="3">
        <f>Table1[[#This Row],[Profit]]-Table1[[#This Row],[Target Profit]]</f>
        <v>-98</v>
      </c>
      <c r="U735" s="3">
        <f>Table1[[#This Row],[Cogs]]-Table1[[#This Row],[Target COGS]]</f>
        <v>-69</v>
      </c>
      <c r="V735" s="8">
        <f>YEAR(Table1[[#This Row],[Date]])</f>
        <v>2012</v>
      </c>
      <c r="W735" s="8">
        <f>DAY(Table1[[#This Row],[Date]])</f>
        <v>1</v>
      </c>
      <c r="X735" s="8">
        <f>MONTH(Table1[[#This Row],[Date]])</f>
        <v>10</v>
      </c>
      <c r="Y735" s="9">
        <f>(Table1[[#This Row],[Profit]]/Table1[[#This Row],[Sales]])</f>
        <v>0.2857142857142857</v>
      </c>
    </row>
    <row r="736" spans="1:25" ht="14.25" customHeight="1" x14ac:dyDescent="0.3">
      <c r="A736" s="1">
        <v>719</v>
      </c>
      <c r="B736" s="1">
        <v>161</v>
      </c>
      <c r="C736" s="2">
        <v>41183</v>
      </c>
      <c r="D736" s="1" t="s">
        <v>16</v>
      </c>
      <c r="E736" s="1" t="s">
        <v>17</v>
      </c>
      <c r="F736" s="1">
        <v>45</v>
      </c>
      <c r="G736" s="1" t="s">
        <v>18</v>
      </c>
      <c r="H736" s="1" t="s">
        <v>19</v>
      </c>
      <c r="I736" s="1" t="s">
        <v>50</v>
      </c>
      <c r="J736" s="19">
        <v>92</v>
      </c>
      <c r="K736" s="1">
        <v>322</v>
      </c>
      <c r="L736" s="1" t="s">
        <v>21</v>
      </c>
      <c r="M736" s="15" t="s">
        <v>88</v>
      </c>
      <c r="N736" s="1">
        <v>120</v>
      </c>
      <c r="O736" s="1">
        <v>110</v>
      </c>
      <c r="P736" s="1">
        <v>260</v>
      </c>
      <c r="Q736" s="1">
        <v>69</v>
      </c>
      <c r="R736" s="1">
        <f>SUM(Table1[[#This Row],[Cogs]],Table1[[#This Row],[Marketing]],Table1[[#This Row],[Other Expenses]])</f>
        <v>275</v>
      </c>
      <c r="S736" s="3">
        <f>Table1[[#This Row],[Sales]]-Table1[[#This Row],[Target Sales]]</f>
        <v>62</v>
      </c>
      <c r="T736" s="3">
        <f>Table1[[#This Row],[Profit]]-Table1[[#This Row],[Target Profit]]</f>
        <v>-18</v>
      </c>
      <c r="U736" s="3">
        <f>Table1[[#This Row],[Cogs]]-Table1[[#This Row],[Target COGS]]</f>
        <v>41</v>
      </c>
      <c r="V736" s="8">
        <f>YEAR(Table1[[#This Row],[Date]])</f>
        <v>2012</v>
      </c>
      <c r="W736" s="8">
        <f>DAY(Table1[[#This Row],[Date]])</f>
        <v>1</v>
      </c>
      <c r="X736" s="8">
        <f>MONTH(Table1[[#This Row],[Date]])</f>
        <v>10</v>
      </c>
      <c r="Y736" s="9">
        <f>(Table1[[#This Row],[Profit]]/Table1[[#This Row],[Sales]])</f>
        <v>0.2857142857142857</v>
      </c>
    </row>
    <row r="737" spans="1:25" ht="14.25" customHeight="1" x14ac:dyDescent="0.3">
      <c r="A737" s="1">
        <v>708</v>
      </c>
      <c r="B737" s="1">
        <v>123</v>
      </c>
      <c r="C737" s="2">
        <v>41183</v>
      </c>
      <c r="D737" s="1" t="s">
        <v>16</v>
      </c>
      <c r="E737" s="1" t="s">
        <v>17</v>
      </c>
      <c r="F737" s="1">
        <v>34</v>
      </c>
      <c r="G737" s="1" t="s">
        <v>18</v>
      </c>
      <c r="H737" s="1" t="s">
        <v>19</v>
      </c>
      <c r="I737" s="1" t="s">
        <v>50</v>
      </c>
      <c r="J737" s="19">
        <v>133</v>
      </c>
      <c r="K737" s="1">
        <v>302</v>
      </c>
      <c r="L737" s="1" t="s">
        <v>56</v>
      </c>
      <c r="M737" s="15" t="s">
        <v>88</v>
      </c>
      <c r="N737" s="1">
        <v>90</v>
      </c>
      <c r="O737" s="1">
        <v>140</v>
      </c>
      <c r="P737" s="1">
        <v>240</v>
      </c>
      <c r="Q737" s="1">
        <v>46</v>
      </c>
      <c r="R737" s="1">
        <f>SUM(Table1[[#This Row],[Cogs]],Table1[[#This Row],[Marketing]],Table1[[#This Row],[Other Expenses]])</f>
        <v>203</v>
      </c>
      <c r="S737" s="3">
        <f>Table1[[#This Row],[Sales]]-Table1[[#This Row],[Target Sales]]</f>
        <v>62</v>
      </c>
      <c r="T737" s="3">
        <f>Table1[[#This Row],[Profit]]-Table1[[#This Row],[Target Profit]]</f>
        <v>-7</v>
      </c>
      <c r="U737" s="3">
        <f>Table1[[#This Row],[Cogs]]-Table1[[#This Row],[Target COGS]]</f>
        <v>33</v>
      </c>
      <c r="V737" s="8">
        <f>YEAR(Table1[[#This Row],[Date]])</f>
        <v>2012</v>
      </c>
      <c r="W737" s="8">
        <f>DAY(Table1[[#This Row],[Date]])</f>
        <v>1</v>
      </c>
      <c r="X737" s="8">
        <f>MONTH(Table1[[#This Row],[Date]])</f>
        <v>10</v>
      </c>
      <c r="Y737" s="9">
        <f>(Table1[[#This Row],[Profit]]/Table1[[#This Row],[Sales]])</f>
        <v>0.44039735099337746</v>
      </c>
    </row>
    <row r="738" spans="1:25" ht="14.25" customHeight="1" x14ac:dyDescent="0.3">
      <c r="A738" s="1">
        <v>815</v>
      </c>
      <c r="B738" s="1">
        <v>108</v>
      </c>
      <c r="C738" s="2">
        <v>41183</v>
      </c>
      <c r="D738" s="1" t="s">
        <v>16</v>
      </c>
      <c r="E738" s="1" t="s">
        <v>17</v>
      </c>
      <c r="F738" s="1">
        <v>30</v>
      </c>
      <c r="G738" s="1" t="s">
        <v>18</v>
      </c>
      <c r="H738" s="1" t="s">
        <v>19</v>
      </c>
      <c r="I738" s="1" t="s">
        <v>22</v>
      </c>
      <c r="J738" s="19">
        <v>116</v>
      </c>
      <c r="K738" s="1">
        <v>265</v>
      </c>
      <c r="L738" s="1" t="s">
        <v>56</v>
      </c>
      <c r="M738" s="15" t="s">
        <v>88</v>
      </c>
      <c r="N738" s="1">
        <v>80</v>
      </c>
      <c r="O738" s="1">
        <v>120</v>
      </c>
      <c r="P738" s="1">
        <v>210</v>
      </c>
      <c r="Q738" s="1">
        <v>41</v>
      </c>
      <c r="R738" s="1">
        <f>SUM(Table1[[#This Row],[Cogs]],Table1[[#This Row],[Marketing]],Table1[[#This Row],[Other Expenses]])</f>
        <v>179</v>
      </c>
      <c r="S738" s="3">
        <f>Table1[[#This Row],[Sales]]-Table1[[#This Row],[Target Sales]]</f>
        <v>55</v>
      </c>
      <c r="T738" s="3">
        <f>Table1[[#This Row],[Profit]]-Table1[[#This Row],[Target Profit]]</f>
        <v>-4</v>
      </c>
      <c r="U738" s="3">
        <f>Table1[[#This Row],[Cogs]]-Table1[[#This Row],[Target COGS]]</f>
        <v>28</v>
      </c>
      <c r="V738" s="8">
        <f>YEAR(Table1[[#This Row],[Date]])</f>
        <v>2012</v>
      </c>
      <c r="W738" s="8">
        <f>DAY(Table1[[#This Row],[Date]])</f>
        <v>1</v>
      </c>
      <c r="X738" s="8">
        <f>MONTH(Table1[[#This Row],[Date]])</f>
        <v>10</v>
      </c>
      <c r="Y738" s="9">
        <f>(Table1[[#This Row],[Profit]]/Table1[[#This Row],[Sales]])</f>
        <v>0.43773584905660379</v>
      </c>
    </row>
    <row r="739" spans="1:25" ht="14.25" customHeight="1" x14ac:dyDescent="0.3">
      <c r="A739" s="1">
        <v>234</v>
      </c>
      <c r="B739" s="1">
        <v>82</v>
      </c>
      <c r="C739" s="2">
        <v>41183</v>
      </c>
      <c r="D739" s="1" t="s">
        <v>16</v>
      </c>
      <c r="E739" s="1" t="s">
        <v>17</v>
      </c>
      <c r="F739" s="1">
        <v>27</v>
      </c>
      <c r="G739" s="1" t="s">
        <v>18</v>
      </c>
      <c r="H739" s="1" t="s">
        <v>26</v>
      </c>
      <c r="I739" s="1" t="s">
        <v>27</v>
      </c>
      <c r="J739" s="19">
        <v>65</v>
      </c>
      <c r="K739" s="1">
        <v>205</v>
      </c>
      <c r="L739" s="1" t="s">
        <v>58</v>
      </c>
      <c r="M739" s="15" t="s">
        <v>88</v>
      </c>
      <c r="N739" s="1">
        <v>50</v>
      </c>
      <c r="O739" s="1">
        <v>60</v>
      </c>
      <c r="P739" s="1">
        <v>140</v>
      </c>
      <c r="Q739" s="1">
        <v>58</v>
      </c>
      <c r="R739" s="1">
        <f>SUM(Table1[[#This Row],[Cogs]],Table1[[#This Row],[Marketing]],Table1[[#This Row],[Other Expenses]])</f>
        <v>167</v>
      </c>
      <c r="S739" s="3">
        <f>Table1[[#This Row],[Sales]]-Table1[[#This Row],[Target Sales]]</f>
        <v>65</v>
      </c>
      <c r="T739" s="3">
        <f>Table1[[#This Row],[Profit]]-Table1[[#This Row],[Target Profit]]</f>
        <v>5</v>
      </c>
      <c r="U739" s="3">
        <f>Table1[[#This Row],[Cogs]]-Table1[[#This Row],[Target COGS]]</f>
        <v>32</v>
      </c>
      <c r="V739" s="8">
        <f>YEAR(Table1[[#This Row],[Date]])</f>
        <v>2012</v>
      </c>
      <c r="W739" s="8">
        <f>DAY(Table1[[#This Row],[Date]])</f>
        <v>1</v>
      </c>
      <c r="X739" s="8">
        <f>MONTH(Table1[[#This Row],[Date]])</f>
        <v>10</v>
      </c>
      <c r="Y739" s="9">
        <f>(Table1[[#This Row],[Profit]]/Table1[[#This Row],[Sales]])</f>
        <v>0.31707317073170732</v>
      </c>
    </row>
    <row r="740" spans="1:25" ht="14.25" customHeight="1" x14ac:dyDescent="0.3">
      <c r="A740" s="1">
        <v>614</v>
      </c>
      <c r="B740" s="1">
        <v>91</v>
      </c>
      <c r="C740" s="2">
        <v>41183</v>
      </c>
      <c r="D740" s="1" t="s">
        <v>16</v>
      </c>
      <c r="E740" s="1" t="s">
        <v>17</v>
      </c>
      <c r="F740" s="1">
        <v>28</v>
      </c>
      <c r="G740" s="1" t="s">
        <v>18</v>
      </c>
      <c r="H740" s="1" t="s">
        <v>26</v>
      </c>
      <c r="I740" s="1" t="s">
        <v>54</v>
      </c>
      <c r="J740" s="19">
        <v>76</v>
      </c>
      <c r="K740" s="1">
        <v>218</v>
      </c>
      <c r="L740" s="1" t="s">
        <v>58</v>
      </c>
      <c r="M740" s="15" t="s">
        <v>88</v>
      </c>
      <c r="N740" s="1">
        <v>50</v>
      </c>
      <c r="O740" s="1">
        <v>80</v>
      </c>
      <c r="P740" s="1">
        <v>150</v>
      </c>
      <c r="Q740" s="1">
        <v>51</v>
      </c>
      <c r="R740" s="1">
        <f>SUM(Table1[[#This Row],[Cogs]],Table1[[#This Row],[Marketing]],Table1[[#This Row],[Other Expenses]])</f>
        <v>170</v>
      </c>
      <c r="S740" s="3">
        <f>Table1[[#This Row],[Sales]]-Table1[[#This Row],[Target Sales]]</f>
        <v>68</v>
      </c>
      <c r="T740" s="3">
        <f>Table1[[#This Row],[Profit]]-Table1[[#This Row],[Target Profit]]</f>
        <v>-4</v>
      </c>
      <c r="U740" s="3">
        <f>Table1[[#This Row],[Cogs]]-Table1[[#This Row],[Target COGS]]</f>
        <v>41</v>
      </c>
      <c r="V740" s="8">
        <f>YEAR(Table1[[#This Row],[Date]])</f>
        <v>2012</v>
      </c>
      <c r="W740" s="8">
        <f>DAY(Table1[[#This Row],[Date]])</f>
        <v>1</v>
      </c>
      <c r="X740" s="8">
        <f>MONTH(Table1[[#This Row],[Date]])</f>
        <v>10</v>
      </c>
      <c r="Y740" s="9">
        <f>(Table1[[#This Row],[Profit]]/Table1[[#This Row],[Sales]])</f>
        <v>0.34862385321100919</v>
      </c>
    </row>
    <row r="741" spans="1:25" ht="14.25" customHeight="1" x14ac:dyDescent="0.3">
      <c r="A741" s="1">
        <v>720</v>
      </c>
      <c r="B741" s="1">
        <v>90</v>
      </c>
      <c r="C741" s="2">
        <v>41183</v>
      </c>
      <c r="D741" s="1" t="s">
        <v>16</v>
      </c>
      <c r="E741" s="1" t="s">
        <v>17</v>
      </c>
      <c r="F741" s="1">
        <v>29</v>
      </c>
      <c r="G741" s="1" t="s">
        <v>18</v>
      </c>
      <c r="H741" s="1" t="s">
        <v>26</v>
      </c>
      <c r="I741" s="1" t="s">
        <v>30</v>
      </c>
      <c r="J741" s="19">
        <v>74</v>
      </c>
      <c r="K741" s="1">
        <v>205</v>
      </c>
      <c r="L741" s="1" t="s">
        <v>21</v>
      </c>
      <c r="M741" s="15" t="s">
        <v>88</v>
      </c>
      <c r="N741" s="1">
        <v>50</v>
      </c>
      <c r="O741" s="1">
        <v>80</v>
      </c>
      <c r="P741" s="1">
        <v>140</v>
      </c>
      <c r="Q741" s="1">
        <v>41</v>
      </c>
      <c r="R741" s="1">
        <f>SUM(Table1[[#This Row],[Cogs]],Table1[[#This Row],[Marketing]],Table1[[#This Row],[Other Expenses]])</f>
        <v>160</v>
      </c>
      <c r="S741" s="3">
        <f>Table1[[#This Row],[Sales]]-Table1[[#This Row],[Target Sales]]</f>
        <v>65</v>
      </c>
      <c r="T741" s="3">
        <f>Table1[[#This Row],[Profit]]-Table1[[#This Row],[Target Profit]]</f>
        <v>-6</v>
      </c>
      <c r="U741" s="3">
        <f>Table1[[#This Row],[Cogs]]-Table1[[#This Row],[Target COGS]]</f>
        <v>40</v>
      </c>
      <c r="V741" s="8">
        <f>YEAR(Table1[[#This Row],[Date]])</f>
        <v>2012</v>
      </c>
      <c r="W741" s="8">
        <f>DAY(Table1[[#This Row],[Date]])</f>
        <v>1</v>
      </c>
      <c r="X741" s="8">
        <f>MONTH(Table1[[#This Row],[Date]])</f>
        <v>10</v>
      </c>
      <c r="Y741" s="9">
        <f>(Table1[[#This Row],[Profit]]/Table1[[#This Row],[Sales]])</f>
        <v>0.36097560975609755</v>
      </c>
    </row>
    <row r="742" spans="1:25" ht="14.25" customHeight="1" x14ac:dyDescent="0.3">
      <c r="A742" s="1">
        <v>641</v>
      </c>
      <c r="B742" s="1">
        <v>10</v>
      </c>
      <c r="C742" s="2">
        <v>41183</v>
      </c>
      <c r="D742" s="1" t="s">
        <v>32</v>
      </c>
      <c r="E742" s="1" t="s">
        <v>17</v>
      </c>
      <c r="F742" s="1">
        <v>3</v>
      </c>
      <c r="G742" s="1" t="s">
        <v>33</v>
      </c>
      <c r="H742" s="1" t="s">
        <v>38</v>
      </c>
      <c r="I742" s="1" t="s">
        <v>39</v>
      </c>
      <c r="J742" s="19">
        <v>-2</v>
      </c>
      <c r="K742" s="1">
        <v>23</v>
      </c>
      <c r="L742" s="1" t="s">
        <v>36</v>
      </c>
      <c r="M742" s="15" t="s">
        <v>88</v>
      </c>
      <c r="N742" s="1">
        <v>0</v>
      </c>
      <c r="O742" s="1">
        <v>10</v>
      </c>
      <c r="P742" s="1">
        <v>10</v>
      </c>
      <c r="Q742" s="1">
        <v>15</v>
      </c>
      <c r="R742" s="1">
        <f>SUM(Table1[[#This Row],[Cogs]],Table1[[#This Row],[Marketing]],Table1[[#This Row],[Other Expenses]])</f>
        <v>28</v>
      </c>
      <c r="S742" s="3">
        <f>Table1[[#This Row],[Sales]]-Table1[[#This Row],[Target Sales]]</f>
        <v>13</v>
      </c>
      <c r="T742" s="3">
        <f>Table1[[#This Row],[Profit]]-Table1[[#This Row],[Target Profit]]</f>
        <v>-12</v>
      </c>
      <c r="U742" s="3">
        <f>Table1[[#This Row],[Cogs]]-Table1[[#This Row],[Target COGS]]</f>
        <v>10</v>
      </c>
      <c r="V742" s="8">
        <f>YEAR(Table1[[#This Row],[Date]])</f>
        <v>2012</v>
      </c>
      <c r="W742" s="8">
        <f>DAY(Table1[[#This Row],[Date]])</f>
        <v>1</v>
      </c>
      <c r="X742" s="8">
        <f>MONTH(Table1[[#This Row],[Date]])</f>
        <v>10</v>
      </c>
      <c r="Y742" s="9">
        <f>(Table1[[#This Row],[Profit]]/Table1[[#This Row],[Sales]])</f>
        <v>-8.6956521739130432E-2</v>
      </c>
    </row>
    <row r="743" spans="1:25" ht="14.25" customHeight="1" x14ac:dyDescent="0.3">
      <c r="A743" s="1">
        <v>715</v>
      </c>
      <c r="B743" s="1">
        <v>86</v>
      </c>
      <c r="C743" s="2">
        <v>41183</v>
      </c>
      <c r="D743" s="1" t="s">
        <v>32</v>
      </c>
      <c r="E743" s="1" t="s">
        <v>17</v>
      </c>
      <c r="F743" s="1">
        <v>28</v>
      </c>
      <c r="G743" s="1" t="s">
        <v>33</v>
      </c>
      <c r="H743" s="1" t="s">
        <v>38</v>
      </c>
      <c r="I743" s="1" t="s">
        <v>39</v>
      </c>
      <c r="J743" s="19">
        <v>61</v>
      </c>
      <c r="K743" s="1">
        <v>202</v>
      </c>
      <c r="L743" s="1" t="s">
        <v>52</v>
      </c>
      <c r="M743" s="15" t="s">
        <v>88</v>
      </c>
      <c r="N743" s="1">
        <v>80</v>
      </c>
      <c r="O743" s="1">
        <v>100</v>
      </c>
      <c r="P743" s="1">
        <v>200</v>
      </c>
      <c r="Q743" s="1">
        <v>55</v>
      </c>
      <c r="R743" s="1">
        <f>SUM(Table1[[#This Row],[Cogs]],Table1[[#This Row],[Marketing]],Table1[[#This Row],[Other Expenses]])</f>
        <v>169</v>
      </c>
      <c r="S743" s="3">
        <f>Table1[[#This Row],[Sales]]-Table1[[#This Row],[Target Sales]]</f>
        <v>2</v>
      </c>
      <c r="T743" s="3">
        <f>Table1[[#This Row],[Profit]]-Table1[[#This Row],[Target Profit]]</f>
        <v>-39</v>
      </c>
      <c r="U743" s="3">
        <f>Table1[[#This Row],[Cogs]]-Table1[[#This Row],[Target COGS]]</f>
        <v>6</v>
      </c>
      <c r="V743" s="8">
        <f>YEAR(Table1[[#This Row],[Date]])</f>
        <v>2012</v>
      </c>
      <c r="W743" s="8">
        <f>DAY(Table1[[#This Row],[Date]])</f>
        <v>1</v>
      </c>
      <c r="X743" s="8">
        <f>MONTH(Table1[[#This Row],[Date]])</f>
        <v>10</v>
      </c>
      <c r="Y743" s="9">
        <f>(Table1[[#This Row],[Profit]]/Table1[[#This Row],[Sales]])</f>
        <v>0.30198019801980197</v>
      </c>
    </row>
    <row r="744" spans="1:25" ht="14.25" customHeight="1" x14ac:dyDescent="0.3">
      <c r="A744" s="1">
        <v>816</v>
      </c>
      <c r="B744" s="1">
        <v>79</v>
      </c>
      <c r="C744" s="2">
        <v>41183</v>
      </c>
      <c r="D744" s="1" t="s">
        <v>32</v>
      </c>
      <c r="E744" s="1" t="s">
        <v>17</v>
      </c>
      <c r="F744" s="1">
        <v>30</v>
      </c>
      <c r="G744" s="1" t="s">
        <v>33</v>
      </c>
      <c r="H744" s="1" t="s">
        <v>38</v>
      </c>
      <c r="I744" s="1" t="s">
        <v>45</v>
      </c>
      <c r="J744" s="19">
        <v>35</v>
      </c>
      <c r="K744" s="1">
        <v>177</v>
      </c>
      <c r="L744" s="1" t="s">
        <v>51</v>
      </c>
      <c r="M744" s="15" t="s">
        <v>88</v>
      </c>
      <c r="N744" s="1">
        <v>70</v>
      </c>
      <c r="O744" s="1">
        <v>70</v>
      </c>
      <c r="P744" s="1">
        <v>170</v>
      </c>
      <c r="Q744" s="1">
        <v>63</v>
      </c>
      <c r="R744" s="1">
        <f>SUM(Table1[[#This Row],[Cogs]],Table1[[#This Row],[Marketing]],Table1[[#This Row],[Other Expenses]])</f>
        <v>172</v>
      </c>
      <c r="S744" s="3">
        <f>Table1[[#This Row],[Sales]]-Table1[[#This Row],[Target Sales]]</f>
        <v>7</v>
      </c>
      <c r="T744" s="3">
        <f>Table1[[#This Row],[Profit]]-Table1[[#This Row],[Target Profit]]</f>
        <v>-35</v>
      </c>
      <c r="U744" s="3">
        <f>Table1[[#This Row],[Cogs]]-Table1[[#This Row],[Target COGS]]</f>
        <v>9</v>
      </c>
      <c r="V744" s="8">
        <f>YEAR(Table1[[#This Row],[Date]])</f>
        <v>2012</v>
      </c>
      <c r="W744" s="8">
        <f>DAY(Table1[[#This Row],[Date]])</f>
        <v>1</v>
      </c>
      <c r="X744" s="8">
        <f>MONTH(Table1[[#This Row],[Date]])</f>
        <v>10</v>
      </c>
      <c r="Y744" s="9">
        <f>(Table1[[#This Row],[Profit]]/Table1[[#This Row],[Sales]])</f>
        <v>0.19774011299435029</v>
      </c>
    </row>
    <row r="745" spans="1:25" ht="14.25" customHeight="1" x14ac:dyDescent="0.3">
      <c r="A745" s="1">
        <v>715</v>
      </c>
      <c r="B745" s="1">
        <v>96</v>
      </c>
      <c r="C745" s="2">
        <v>41183</v>
      </c>
      <c r="D745" s="1" t="s">
        <v>32</v>
      </c>
      <c r="E745" s="1" t="s">
        <v>17</v>
      </c>
      <c r="F745" s="1">
        <v>87</v>
      </c>
      <c r="G745" s="1" t="s">
        <v>33</v>
      </c>
      <c r="H745" s="1" t="s">
        <v>38</v>
      </c>
      <c r="I745" s="1" t="s">
        <v>45</v>
      </c>
      <c r="J745" s="19">
        <v>18</v>
      </c>
      <c r="K745" s="1">
        <v>230</v>
      </c>
      <c r="L745" s="1" t="s">
        <v>52</v>
      </c>
      <c r="M745" s="15" t="s">
        <v>88</v>
      </c>
      <c r="N745" s="1">
        <v>90</v>
      </c>
      <c r="O745" s="1">
        <v>60</v>
      </c>
      <c r="P745" s="1">
        <v>230</v>
      </c>
      <c r="Q745" s="1">
        <v>116</v>
      </c>
      <c r="R745" s="1">
        <f>SUM(Table1[[#This Row],[Cogs]],Table1[[#This Row],[Marketing]],Table1[[#This Row],[Other Expenses]])</f>
        <v>299</v>
      </c>
      <c r="S745" s="3">
        <f>Table1[[#This Row],[Sales]]-Table1[[#This Row],[Target Sales]]</f>
        <v>0</v>
      </c>
      <c r="T745" s="3">
        <f>Table1[[#This Row],[Profit]]-Table1[[#This Row],[Target Profit]]</f>
        <v>-42</v>
      </c>
      <c r="U745" s="3">
        <f>Table1[[#This Row],[Cogs]]-Table1[[#This Row],[Target COGS]]</f>
        <v>6</v>
      </c>
      <c r="V745" s="8">
        <f>YEAR(Table1[[#This Row],[Date]])</f>
        <v>2012</v>
      </c>
      <c r="W745" s="8">
        <f>DAY(Table1[[#This Row],[Date]])</f>
        <v>1</v>
      </c>
      <c r="X745" s="8">
        <f>MONTH(Table1[[#This Row],[Date]])</f>
        <v>10</v>
      </c>
      <c r="Y745" s="9">
        <f>(Table1[[#This Row],[Profit]]/Table1[[#This Row],[Sales]])</f>
        <v>7.8260869565217397E-2</v>
      </c>
    </row>
    <row r="746" spans="1:25" ht="14.25" customHeight="1" x14ac:dyDescent="0.3">
      <c r="A746" s="1">
        <v>314</v>
      </c>
      <c r="B746" s="1">
        <v>40</v>
      </c>
      <c r="C746" s="2">
        <v>41183</v>
      </c>
      <c r="D746" s="1" t="s">
        <v>32</v>
      </c>
      <c r="E746" s="1" t="s">
        <v>17</v>
      </c>
      <c r="F746" s="1">
        <v>11</v>
      </c>
      <c r="G746" s="1" t="s">
        <v>33</v>
      </c>
      <c r="H746" s="1" t="s">
        <v>34</v>
      </c>
      <c r="I746" s="1" t="s">
        <v>46</v>
      </c>
      <c r="J746" s="19">
        <v>36</v>
      </c>
      <c r="K746" s="1">
        <v>99</v>
      </c>
      <c r="L746" s="1" t="s">
        <v>51</v>
      </c>
      <c r="M746" s="15" t="s">
        <v>88</v>
      </c>
      <c r="N746" s="1">
        <v>50</v>
      </c>
      <c r="O746" s="1">
        <v>90</v>
      </c>
      <c r="P746" s="1">
        <v>140</v>
      </c>
      <c r="Q746" s="1">
        <v>23</v>
      </c>
      <c r="R746" s="1">
        <f>SUM(Table1[[#This Row],[Cogs]],Table1[[#This Row],[Marketing]],Table1[[#This Row],[Other Expenses]])</f>
        <v>74</v>
      </c>
      <c r="S746" s="3">
        <f>Table1[[#This Row],[Sales]]-Table1[[#This Row],[Target Sales]]</f>
        <v>-41</v>
      </c>
      <c r="T746" s="3">
        <f>Table1[[#This Row],[Profit]]-Table1[[#This Row],[Target Profit]]</f>
        <v>-54</v>
      </c>
      <c r="U746" s="3">
        <f>Table1[[#This Row],[Cogs]]-Table1[[#This Row],[Target COGS]]</f>
        <v>-10</v>
      </c>
      <c r="V746" s="8">
        <f>YEAR(Table1[[#This Row],[Date]])</f>
        <v>2012</v>
      </c>
      <c r="W746" s="8">
        <f>DAY(Table1[[#This Row],[Date]])</f>
        <v>1</v>
      </c>
      <c r="X746" s="8">
        <f>MONTH(Table1[[#This Row],[Date]])</f>
        <v>10</v>
      </c>
      <c r="Y746" s="9">
        <f>(Table1[[#This Row],[Profit]]/Table1[[#This Row],[Sales]])</f>
        <v>0.36363636363636365</v>
      </c>
    </row>
    <row r="747" spans="1:25" ht="14.25" customHeight="1" x14ac:dyDescent="0.3">
      <c r="A747" s="1">
        <v>608</v>
      </c>
      <c r="B747" s="1">
        <v>80</v>
      </c>
      <c r="C747" s="2">
        <v>41183</v>
      </c>
      <c r="D747" s="1" t="s">
        <v>32</v>
      </c>
      <c r="E747" s="1" t="s">
        <v>17</v>
      </c>
      <c r="F747" s="1">
        <v>24</v>
      </c>
      <c r="G747" s="1" t="s">
        <v>33</v>
      </c>
      <c r="H747" s="1" t="s">
        <v>34</v>
      </c>
      <c r="I747" s="1" t="s">
        <v>46</v>
      </c>
      <c r="J747" s="19">
        <v>48</v>
      </c>
      <c r="K747" s="1">
        <v>174</v>
      </c>
      <c r="L747" s="1" t="s">
        <v>52</v>
      </c>
      <c r="M747" s="15" t="s">
        <v>88</v>
      </c>
      <c r="N747" s="1">
        <v>110</v>
      </c>
      <c r="O747" s="1">
        <v>120</v>
      </c>
      <c r="P747" s="1">
        <v>250</v>
      </c>
      <c r="Q747" s="1">
        <v>46</v>
      </c>
      <c r="R747" s="1">
        <f>SUM(Table1[[#This Row],[Cogs]],Table1[[#This Row],[Marketing]],Table1[[#This Row],[Other Expenses]])</f>
        <v>150</v>
      </c>
      <c r="S747" s="3">
        <f>Table1[[#This Row],[Sales]]-Table1[[#This Row],[Target Sales]]</f>
        <v>-76</v>
      </c>
      <c r="T747" s="3">
        <f>Table1[[#This Row],[Profit]]-Table1[[#This Row],[Target Profit]]</f>
        <v>-72</v>
      </c>
      <c r="U747" s="3">
        <f>Table1[[#This Row],[Cogs]]-Table1[[#This Row],[Target COGS]]</f>
        <v>-30</v>
      </c>
      <c r="V747" s="8">
        <f>YEAR(Table1[[#This Row],[Date]])</f>
        <v>2012</v>
      </c>
      <c r="W747" s="8">
        <f>DAY(Table1[[#This Row],[Date]])</f>
        <v>1</v>
      </c>
      <c r="X747" s="8">
        <f>MONTH(Table1[[#This Row],[Date]])</f>
        <v>10</v>
      </c>
      <c r="Y747" s="9">
        <f>(Table1[[#This Row],[Profit]]/Table1[[#This Row],[Sales]])</f>
        <v>0.27586206896551724</v>
      </c>
    </row>
    <row r="748" spans="1:25" ht="14.25" customHeight="1" x14ac:dyDescent="0.3">
      <c r="A748" s="1">
        <v>712</v>
      </c>
      <c r="B748" s="1">
        <v>257</v>
      </c>
      <c r="C748" s="2">
        <v>41183</v>
      </c>
      <c r="D748" s="1" t="s">
        <v>32</v>
      </c>
      <c r="E748" s="1" t="s">
        <v>17</v>
      </c>
      <c r="F748" s="1">
        <v>84</v>
      </c>
      <c r="G748" s="1" t="s">
        <v>18</v>
      </c>
      <c r="H748" s="1" t="s">
        <v>19</v>
      </c>
      <c r="I748" s="1" t="s">
        <v>50</v>
      </c>
      <c r="J748" s="19">
        <v>224</v>
      </c>
      <c r="K748" s="1">
        <v>598</v>
      </c>
      <c r="L748" s="1" t="s">
        <v>36</v>
      </c>
      <c r="M748" s="15" t="s">
        <v>88</v>
      </c>
      <c r="N748" s="1">
        <v>200</v>
      </c>
      <c r="O748" s="1">
        <v>210</v>
      </c>
      <c r="P748" s="1">
        <v>480</v>
      </c>
      <c r="Q748" s="1">
        <v>117</v>
      </c>
      <c r="R748" s="1">
        <f>SUM(Table1[[#This Row],[Cogs]],Table1[[#This Row],[Marketing]],Table1[[#This Row],[Other Expenses]])</f>
        <v>458</v>
      </c>
      <c r="S748" s="3">
        <f>Table1[[#This Row],[Sales]]-Table1[[#This Row],[Target Sales]]</f>
        <v>118</v>
      </c>
      <c r="T748" s="3">
        <f>Table1[[#This Row],[Profit]]-Table1[[#This Row],[Target Profit]]</f>
        <v>14</v>
      </c>
      <c r="U748" s="3">
        <f>Table1[[#This Row],[Cogs]]-Table1[[#This Row],[Target COGS]]</f>
        <v>57</v>
      </c>
      <c r="V748" s="8">
        <f>YEAR(Table1[[#This Row],[Date]])</f>
        <v>2012</v>
      </c>
      <c r="W748" s="8">
        <f>DAY(Table1[[#This Row],[Date]])</f>
        <v>1</v>
      </c>
      <c r="X748" s="8">
        <f>MONTH(Table1[[#This Row],[Date]])</f>
        <v>10</v>
      </c>
      <c r="Y748" s="9">
        <f>(Table1[[#This Row],[Profit]]/Table1[[#This Row],[Sales]])</f>
        <v>0.37458193979933108</v>
      </c>
    </row>
    <row r="749" spans="1:25" ht="14.25" customHeight="1" x14ac:dyDescent="0.3">
      <c r="A749" s="1">
        <v>641</v>
      </c>
      <c r="B749" s="1">
        <v>122</v>
      </c>
      <c r="C749" s="2">
        <v>41183</v>
      </c>
      <c r="D749" s="1" t="s">
        <v>32</v>
      </c>
      <c r="E749" s="1" t="s">
        <v>17</v>
      </c>
      <c r="F749" s="1">
        <v>39</v>
      </c>
      <c r="G749" s="1" t="s">
        <v>18</v>
      </c>
      <c r="H749" s="1" t="s">
        <v>19</v>
      </c>
      <c r="I749" s="1" t="s">
        <v>20</v>
      </c>
      <c r="J749" s="19">
        <v>114</v>
      </c>
      <c r="K749" s="1">
        <v>298</v>
      </c>
      <c r="L749" s="1" t="s">
        <v>36</v>
      </c>
      <c r="M749" s="15" t="s">
        <v>88</v>
      </c>
      <c r="N749" s="1">
        <v>90</v>
      </c>
      <c r="O749" s="1">
        <v>130</v>
      </c>
      <c r="P749" s="1">
        <v>240</v>
      </c>
      <c r="Q749" s="1">
        <v>62</v>
      </c>
      <c r="R749" s="1">
        <f>SUM(Table1[[#This Row],[Cogs]],Table1[[#This Row],[Marketing]],Table1[[#This Row],[Other Expenses]])</f>
        <v>223</v>
      </c>
      <c r="S749" s="3">
        <f>Table1[[#This Row],[Sales]]-Table1[[#This Row],[Target Sales]]</f>
        <v>58</v>
      </c>
      <c r="T749" s="3">
        <f>Table1[[#This Row],[Profit]]-Table1[[#This Row],[Target Profit]]</f>
        <v>-16</v>
      </c>
      <c r="U749" s="3">
        <f>Table1[[#This Row],[Cogs]]-Table1[[#This Row],[Target COGS]]</f>
        <v>32</v>
      </c>
      <c r="V749" s="8">
        <f>YEAR(Table1[[#This Row],[Date]])</f>
        <v>2012</v>
      </c>
      <c r="W749" s="8">
        <f>DAY(Table1[[#This Row],[Date]])</f>
        <v>1</v>
      </c>
      <c r="X749" s="8">
        <f>MONTH(Table1[[#This Row],[Date]])</f>
        <v>10</v>
      </c>
      <c r="Y749" s="9">
        <f>(Table1[[#This Row],[Profit]]/Table1[[#This Row],[Sales]])</f>
        <v>0.3825503355704698</v>
      </c>
    </row>
    <row r="750" spans="1:25" ht="14.25" customHeight="1" x14ac:dyDescent="0.3">
      <c r="A750" s="1">
        <v>573</v>
      </c>
      <c r="B750" s="1">
        <v>86</v>
      </c>
      <c r="C750" s="2">
        <v>41183</v>
      </c>
      <c r="D750" s="1" t="s">
        <v>32</v>
      </c>
      <c r="E750" s="1" t="s">
        <v>17</v>
      </c>
      <c r="F750" s="1">
        <v>26</v>
      </c>
      <c r="G750" s="1" t="s">
        <v>18</v>
      </c>
      <c r="H750" s="1" t="s">
        <v>19</v>
      </c>
      <c r="I750" s="1" t="s">
        <v>20</v>
      </c>
      <c r="J750" s="19">
        <v>-26</v>
      </c>
      <c r="K750" s="1">
        <v>109</v>
      </c>
      <c r="L750" s="1" t="s">
        <v>51</v>
      </c>
      <c r="M750" s="15" t="s">
        <v>88</v>
      </c>
      <c r="N750" s="1">
        <v>60</v>
      </c>
      <c r="O750" s="1">
        <v>10</v>
      </c>
      <c r="P750" s="1">
        <v>80</v>
      </c>
      <c r="Q750" s="1">
        <v>49</v>
      </c>
      <c r="R750" s="1">
        <f>SUM(Table1[[#This Row],[Cogs]],Table1[[#This Row],[Marketing]],Table1[[#This Row],[Other Expenses]])</f>
        <v>161</v>
      </c>
      <c r="S750" s="3">
        <f>Table1[[#This Row],[Sales]]-Table1[[#This Row],[Target Sales]]</f>
        <v>29</v>
      </c>
      <c r="T750" s="3">
        <f>Table1[[#This Row],[Profit]]-Table1[[#This Row],[Target Profit]]</f>
        <v>-36</v>
      </c>
      <c r="U750" s="3">
        <f>Table1[[#This Row],[Cogs]]-Table1[[#This Row],[Target COGS]]</f>
        <v>26</v>
      </c>
      <c r="V750" s="8">
        <f>YEAR(Table1[[#This Row],[Date]])</f>
        <v>2012</v>
      </c>
      <c r="W750" s="8">
        <f>DAY(Table1[[#This Row],[Date]])</f>
        <v>1</v>
      </c>
      <c r="X750" s="8">
        <f>MONTH(Table1[[#This Row],[Date]])</f>
        <v>10</v>
      </c>
      <c r="Y750" s="9">
        <f>(Table1[[#This Row],[Profit]]/Table1[[#This Row],[Sales]])</f>
        <v>-0.23853211009174313</v>
      </c>
    </row>
    <row r="751" spans="1:25" ht="14.25" customHeight="1" x14ac:dyDescent="0.3">
      <c r="A751" s="1">
        <v>563</v>
      </c>
      <c r="B751" s="1">
        <v>239</v>
      </c>
      <c r="C751" s="2">
        <v>41183</v>
      </c>
      <c r="D751" s="1" t="s">
        <v>32</v>
      </c>
      <c r="E751" s="1" t="s">
        <v>17</v>
      </c>
      <c r="F751" s="1">
        <v>66</v>
      </c>
      <c r="G751" s="1" t="s">
        <v>18</v>
      </c>
      <c r="H751" s="1" t="s">
        <v>26</v>
      </c>
      <c r="I751" s="1" t="s">
        <v>27</v>
      </c>
      <c r="J751" s="19">
        <v>149</v>
      </c>
      <c r="K751" s="1">
        <v>478</v>
      </c>
      <c r="L751" s="1" t="s">
        <v>36</v>
      </c>
      <c r="M751" s="15" t="s">
        <v>88</v>
      </c>
      <c r="N751" s="1">
        <v>170</v>
      </c>
      <c r="O751" s="1">
        <v>110</v>
      </c>
      <c r="P751" s="1">
        <v>340</v>
      </c>
      <c r="Q751" s="1">
        <v>90</v>
      </c>
      <c r="R751" s="1">
        <f>SUM(Table1[[#This Row],[Cogs]],Table1[[#This Row],[Marketing]],Table1[[#This Row],[Other Expenses]])</f>
        <v>395</v>
      </c>
      <c r="S751" s="3">
        <f>Table1[[#This Row],[Sales]]-Table1[[#This Row],[Target Sales]]</f>
        <v>138</v>
      </c>
      <c r="T751" s="3">
        <f>Table1[[#This Row],[Profit]]-Table1[[#This Row],[Target Profit]]</f>
        <v>39</v>
      </c>
      <c r="U751" s="3">
        <f>Table1[[#This Row],[Cogs]]-Table1[[#This Row],[Target COGS]]</f>
        <v>69</v>
      </c>
      <c r="V751" s="8">
        <f>YEAR(Table1[[#This Row],[Date]])</f>
        <v>2012</v>
      </c>
      <c r="W751" s="8">
        <f>DAY(Table1[[#This Row],[Date]])</f>
        <v>1</v>
      </c>
      <c r="X751" s="8">
        <f>MONTH(Table1[[#This Row],[Date]])</f>
        <v>10</v>
      </c>
      <c r="Y751" s="9">
        <f>(Table1[[#This Row],[Profit]]/Table1[[#This Row],[Sales]])</f>
        <v>0.31171548117154813</v>
      </c>
    </row>
    <row r="752" spans="1:25" ht="14.25" customHeight="1" x14ac:dyDescent="0.3">
      <c r="A752" s="1">
        <v>563</v>
      </c>
      <c r="B752" s="1">
        <v>255</v>
      </c>
      <c r="C752" s="2">
        <v>41183</v>
      </c>
      <c r="D752" s="1" t="s">
        <v>32</v>
      </c>
      <c r="E752" s="1" t="s">
        <v>17</v>
      </c>
      <c r="F752" s="1">
        <v>96</v>
      </c>
      <c r="G752" s="1" t="s">
        <v>18</v>
      </c>
      <c r="H752" s="1" t="s">
        <v>26</v>
      </c>
      <c r="I752" s="1" t="s">
        <v>54</v>
      </c>
      <c r="J752" s="19">
        <v>183</v>
      </c>
      <c r="K752" s="1">
        <v>567</v>
      </c>
      <c r="L752" s="1" t="s">
        <v>36</v>
      </c>
      <c r="M752" s="15" t="s">
        <v>88</v>
      </c>
      <c r="N752" s="1">
        <v>170</v>
      </c>
      <c r="O752" s="1">
        <v>130</v>
      </c>
      <c r="P752" s="1">
        <v>400</v>
      </c>
      <c r="Q752" s="1">
        <v>129</v>
      </c>
      <c r="R752" s="1">
        <f>SUM(Table1[[#This Row],[Cogs]],Table1[[#This Row],[Marketing]],Table1[[#This Row],[Other Expenses]])</f>
        <v>480</v>
      </c>
      <c r="S752" s="3">
        <f>Table1[[#This Row],[Sales]]-Table1[[#This Row],[Target Sales]]</f>
        <v>167</v>
      </c>
      <c r="T752" s="3">
        <f>Table1[[#This Row],[Profit]]-Table1[[#This Row],[Target Profit]]</f>
        <v>53</v>
      </c>
      <c r="U752" s="3">
        <f>Table1[[#This Row],[Cogs]]-Table1[[#This Row],[Target COGS]]</f>
        <v>85</v>
      </c>
      <c r="V752" s="8">
        <f>YEAR(Table1[[#This Row],[Date]])</f>
        <v>2012</v>
      </c>
      <c r="W752" s="8">
        <f>DAY(Table1[[#This Row],[Date]])</f>
        <v>1</v>
      </c>
      <c r="X752" s="8">
        <f>MONTH(Table1[[#This Row],[Date]])</f>
        <v>10</v>
      </c>
      <c r="Y752" s="9">
        <f>(Table1[[#This Row],[Profit]]/Table1[[#This Row],[Sales]])</f>
        <v>0.32275132275132273</v>
      </c>
    </row>
    <row r="753" spans="1:25" ht="14.25" customHeight="1" x14ac:dyDescent="0.3">
      <c r="A753" s="1">
        <v>417</v>
      </c>
      <c r="B753" s="1">
        <v>25</v>
      </c>
      <c r="C753" s="2">
        <v>41183</v>
      </c>
      <c r="D753" s="1" t="s">
        <v>32</v>
      </c>
      <c r="E753" s="1" t="s">
        <v>17</v>
      </c>
      <c r="F753" s="1">
        <v>9</v>
      </c>
      <c r="G753" s="1" t="s">
        <v>18</v>
      </c>
      <c r="H753" s="1" t="s">
        <v>26</v>
      </c>
      <c r="I753" s="1" t="s">
        <v>54</v>
      </c>
      <c r="J753" s="19">
        <v>-11</v>
      </c>
      <c r="K753" s="1">
        <v>56</v>
      </c>
      <c r="L753" s="1" t="s">
        <v>51</v>
      </c>
      <c r="M753" s="15" t="s">
        <v>88</v>
      </c>
      <c r="N753" s="1">
        <v>10</v>
      </c>
      <c r="O753" s="1">
        <v>0</v>
      </c>
      <c r="P753" s="1">
        <v>30</v>
      </c>
      <c r="Q753" s="1">
        <v>42</v>
      </c>
      <c r="R753" s="1">
        <f>SUM(Table1[[#This Row],[Cogs]],Table1[[#This Row],[Marketing]],Table1[[#This Row],[Other Expenses]])</f>
        <v>76</v>
      </c>
      <c r="S753" s="3">
        <f>Table1[[#This Row],[Sales]]-Table1[[#This Row],[Target Sales]]</f>
        <v>26</v>
      </c>
      <c r="T753" s="3">
        <f>Table1[[#This Row],[Profit]]-Table1[[#This Row],[Target Profit]]</f>
        <v>-11</v>
      </c>
      <c r="U753" s="3">
        <f>Table1[[#This Row],[Cogs]]-Table1[[#This Row],[Target COGS]]</f>
        <v>15</v>
      </c>
      <c r="V753" s="8">
        <f>YEAR(Table1[[#This Row],[Date]])</f>
        <v>2012</v>
      </c>
      <c r="W753" s="8">
        <f>DAY(Table1[[#This Row],[Date]])</f>
        <v>1</v>
      </c>
      <c r="X753" s="8">
        <f>MONTH(Table1[[#This Row],[Date]])</f>
        <v>10</v>
      </c>
      <c r="Y753" s="9">
        <f>(Table1[[#This Row],[Profit]]/Table1[[#This Row],[Sales]])</f>
        <v>-0.19642857142857142</v>
      </c>
    </row>
    <row r="754" spans="1:25" ht="14.25" customHeight="1" x14ac:dyDescent="0.3">
      <c r="A754" s="1">
        <v>970</v>
      </c>
      <c r="B754" s="1">
        <v>81</v>
      </c>
      <c r="C754" s="2">
        <v>41214</v>
      </c>
      <c r="D754" s="1" t="s">
        <v>16</v>
      </c>
      <c r="E754" s="1" t="s">
        <v>17</v>
      </c>
      <c r="F754" s="1">
        <v>22</v>
      </c>
      <c r="G754" s="1" t="s">
        <v>33</v>
      </c>
      <c r="H754" s="1" t="s">
        <v>38</v>
      </c>
      <c r="I754" s="1" t="s">
        <v>39</v>
      </c>
      <c r="J754" s="19">
        <v>84</v>
      </c>
      <c r="K754" s="1">
        <v>198</v>
      </c>
      <c r="L754" s="1" t="s">
        <v>21</v>
      </c>
      <c r="M754" s="15" t="s">
        <v>88</v>
      </c>
      <c r="N754" s="1">
        <v>80</v>
      </c>
      <c r="O754" s="1">
        <v>80</v>
      </c>
      <c r="P754" s="1">
        <v>190</v>
      </c>
      <c r="Q754" s="1">
        <v>33</v>
      </c>
      <c r="R754" s="1">
        <f>SUM(Table1[[#This Row],[Cogs]],Table1[[#This Row],[Marketing]],Table1[[#This Row],[Other Expenses]])</f>
        <v>136</v>
      </c>
      <c r="S754" s="3">
        <f>Table1[[#This Row],[Sales]]-Table1[[#This Row],[Target Sales]]</f>
        <v>8</v>
      </c>
      <c r="T754" s="3">
        <f>Table1[[#This Row],[Profit]]-Table1[[#This Row],[Target Profit]]</f>
        <v>4</v>
      </c>
      <c r="U754" s="3">
        <f>Table1[[#This Row],[Cogs]]-Table1[[#This Row],[Target COGS]]</f>
        <v>1</v>
      </c>
      <c r="V754" s="8">
        <f>YEAR(Table1[[#This Row],[Date]])</f>
        <v>2012</v>
      </c>
      <c r="W754" s="8">
        <f>DAY(Table1[[#This Row],[Date]])</f>
        <v>1</v>
      </c>
      <c r="X754" s="8">
        <f>MONTH(Table1[[#This Row],[Date]])</f>
        <v>11</v>
      </c>
      <c r="Y754" s="9">
        <f>(Table1[[#This Row],[Profit]]/Table1[[#This Row],[Sales]])</f>
        <v>0.42424242424242425</v>
      </c>
    </row>
    <row r="755" spans="1:25" ht="14.25" customHeight="1" x14ac:dyDescent="0.3">
      <c r="A755" s="1">
        <v>815</v>
      </c>
      <c r="B755" s="1">
        <v>113</v>
      </c>
      <c r="C755" s="2">
        <v>41214</v>
      </c>
      <c r="D755" s="1" t="s">
        <v>16</v>
      </c>
      <c r="E755" s="1" t="s">
        <v>17</v>
      </c>
      <c r="F755" s="1">
        <v>36</v>
      </c>
      <c r="G755" s="1" t="s">
        <v>33</v>
      </c>
      <c r="H755" s="1" t="s">
        <v>38</v>
      </c>
      <c r="I755" s="1" t="s">
        <v>39</v>
      </c>
      <c r="J755" s="19">
        <v>106</v>
      </c>
      <c r="K755" s="1">
        <v>278</v>
      </c>
      <c r="L755" s="1" t="s">
        <v>56</v>
      </c>
      <c r="M755" s="15" t="s">
        <v>88</v>
      </c>
      <c r="N755" s="1">
        <v>110</v>
      </c>
      <c r="O755" s="1">
        <v>110</v>
      </c>
      <c r="P755" s="1">
        <v>270</v>
      </c>
      <c r="Q755" s="1">
        <v>59</v>
      </c>
      <c r="R755" s="1">
        <f>SUM(Table1[[#This Row],[Cogs]],Table1[[#This Row],[Marketing]],Table1[[#This Row],[Other Expenses]])</f>
        <v>208</v>
      </c>
      <c r="S755" s="3">
        <f>Table1[[#This Row],[Sales]]-Table1[[#This Row],[Target Sales]]</f>
        <v>8</v>
      </c>
      <c r="T755" s="3">
        <f>Table1[[#This Row],[Profit]]-Table1[[#This Row],[Target Profit]]</f>
        <v>-4</v>
      </c>
      <c r="U755" s="3">
        <f>Table1[[#This Row],[Cogs]]-Table1[[#This Row],[Target COGS]]</f>
        <v>3</v>
      </c>
      <c r="V755" s="8">
        <f>YEAR(Table1[[#This Row],[Date]])</f>
        <v>2012</v>
      </c>
      <c r="W755" s="8">
        <f>DAY(Table1[[#This Row],[Date]])</f>
        <v>1</v>
      </c>
      <c r="X755" s="8">
        <f>MONTH(Table1[[#This Row],[Date]])</f>
        <v>11</v>
      </c>
      <c r="Y755" s="9">
        <f>(Table1[[#This Row],[Profit]]/Table1[[#This Row],[Sales]])</f>
        <v>0.38129496402877699</v>
      </c>
    </row>
    <row r="756" spans="1:25" ht="14.25" customHeight="1" x14ac:dyDescent="0.3">
      <c r="A756" s="1">
        <v>303</v>
      </c>
      <c r="B756" s="1">
        <v>75</v>
      </c>
      <c r="C756" s="2">
        <v>41214</v>
      </c>
      <c r="D756" s="1" t="s">
        <v>16</v>
      </c>
      <c r="E756" s="1" t="s">
        <v>17</v>
      </c>
      <c r="F756" s="1">
        <v>24</v>
      </c>
      <c r="G756" s="1" t="s">
        <v>33</v>
      </c>
      <c r="H756" s="1" t="s">
        <v>34</v>
      </c>
      <c r="I756" s="1" t="s">
        <v>35</v>
      </c>
      <c r="J756" s="19">
        <v>58</v>
      </c>
      <c r="K756" s="1">
        <v>189</v>
      </c>
      <c r="L756" s="1" t="s">
        <v>21</v>
      </c>
      <c r="M756" s="15" t="s">
        <v>88</v>
      </c>
      <c r="N756" s="1">
        <v>90</v>
      </c>
      <c r="O756" s="1">
        <v>100</v>
      </c>
      <c r="P756" s="1">
        <v>240</v>
      </c>
      <c r="Q756" s="1">
        <v>56</v>
      </c>
      <c r="R756" s="1">
        <f>SUM(Table1[[#This Row],[Cogs]],Table1[[#This Row],[Marketing]],Table1[[#This Row],[Other Expenses]])</f>
        <v>155</v>
      </c>
      <c r="S756" s="3">
        <f>Table1[[#This Row],[Sales]]-Table1[[#This Row],[Target Sales]]</f>
        <v>-51</v>
      </c>
      <c r="T756" s="3">
        <f>Table1[[#This Row],[Profit]]-Table1[[#This Row],[Target Profit]]</f>
        <v>-42</v>
      </c>
      <c r="U756" s="3">
        <f>Table1[[#This Row],[Cogs]]-Table1[[#This Row],[Target COGS]]</f>
        <v>-15</v>
      </c>
      <c r="V756" s="8">
        <f>YEAR(Table1[[#This Row],[Date]])</f>
        <v>2012</v>
      </c>
      <c r="W756" s="8">
        <f>DAY(Table1[[#This Row],[Date]])</f>
        <v>1</v>
      </c>
      <c r="X756" s="8">
        <f>MONTH(Table1[[#This Row],[Date]])</f>
        <v>11</v>
      </c>
      <c r="Y756" s="9">
        <f>(Table1[[#This Row],[Profit]]/Table1[[#This Row],[Sales]])</f>
        <v>0.30687830687830686</v>
      </c>
    </row>
    <row r="757" spans="1:25" ht="14.25" customHeight="1" x14ac:dyDescent="0.3">
      <c r="A757" s="1">
        <v>847</v>
      </c>
      <c r="B757" s="1">
        <v>211</v>
      </c>
      <c r="C757" s="2">
        <v>41214</v>
      </c>
      <c r="D757" s="1" t="s">
        <v>16</v>
      </c>
      <c r="E757" s="1" t="s">
        <v>17</v>
      </c>
      <c r="F757" s="1">
        <v>59</v>
      </c>
      <c r="G757" s="1" t="s">
        <v>33</v>
      </c>
      <c r="H757" s="1" t="s">
        <v>34</v>
      </c>
      <c r="I757" s="1" t="s">
        <v>35</v>
      </c>
      <c r="J757" s="19">
        <v>129</v>
      </c>
      <c r="K757" s="1">
        <v>423</v>
      </c>
      <c r="L757" s="1" t="s">
        <v>56</v>
      </c>
      <c r="M757" s="15" t="s">
        <v>88</v>
      </c>
      <c r="N757" s="1">
        <v>270</v>
      </c>
      <c r="O757" s="1">
        <v>200</v>
      </c>
      <c r="P757" s="1">
        <v>540</v>
      </c>
      <c r="Q757" s="1">
        <v>83</v>
      </c>
      <c r="R757" s="1">
        <f>SUM(Table1[[#This Row],[Cogs]],Table1[[#This Row],[Marketing]],Table1[[#This Row],[Other Expenses]])</f>
        <v>353</v>
      </c>
      <c r="S757" s="3">
        <f>Table1[[#This Row],[Sales]]-Table1[[#This Row],[Target Sales]]</f>
        <v>-117</v>
      </c>
      <c r="T757" s="3">
        <f>Table1[[#This Row],[Profit]]-Table1[[#This Row],[Target Profit]]</f>
        <v>-71</v>
      </c>
      <c r="U757" s="3">
        <f>Table1[[#This Row],[Cogs]]-Table1[[#This Row],[Target COGS]]</f>
        <v>-59</v>
      </c>
      <c r="V757" s="8">
        <f>YEAR(Table1[[#This Row],[Date]])</f>
        <v>2012</v>
      </c>
      <c r="W757" s="8">
        <f>DAY(Table1[[#This Row],[Date]])</f>
        <v>1</v>
      </c>
      <c r="X757" s="8">
        <f>MONTH(Table1[[#This Row],[Date]])</f>
        <v>11</v>
      </c>
      <c r="Y757" s="9">
        <f>(Table1[[#This Row],[Profit]]/Table1[[#This Row],[Sales]])</f>
        <v>0.30496453900709219</v>
      </c>
    </row>
    <row r="758" spans="1:25" ht="14.25" customHeight="1" x14ac:dyDescent="0.3">
      <c r="A758" s="1">
        <v>970</v>
      </c>
      <c r="B758" s="1">
        <v>118</v>
      </c>
      <c r="C758" s="2">
        <v>41214</v>
      </c>
      <c r="D758" s="1" t="s">
        <v>16</v>
      </c>
      <c r="E758" s="1" t="s">
        <v>17</v>
      </c>
      <c r="F758" s="1">
        <v>33</v>
      </c>
      <c r="G758" s="1" t="s">
        <v>33</v>
      </c>
      <c r="H758" s="1" t="s">
        <v>38</v>
      </c>
      <c r="I758" s="1" t="s">
        <v>43</v>
      </c>
      <c r="J758" s="19">
        <v>128</v>
      </c>
      <c r="K758" s="1">
        <v>290</v>
      </c>
      <c r="L758" s="1" t="s">
        <v>21</v>
      </c>
      <c r="M758" s="15" t="s">
        <v>88</v>
      </c>
      <c r="N758" s="1">
        <v>110</v>
      </c>
      <c r="O758" s="1">
        <v>130</v>
      </c>
      <c r="P758" s="1">
        <v>280</v>
      </c>
      <c r="Q758" s="1">
        <v>44</v>
      </c>
      <c r="R758" s="1">
        <f>SUM(Table1[[#This Row],[Cogs]],Table1[[#This Row],[Marketing]],Table1[[#This Row],[Other Expenses]])</f>
        <v>195</v>
      </c>
      <c r="S758" s="3">
        <f>Table1[[#This Row],[Sales]]-Table1[[#This Row],[Target Sales]]</f>
        <v>10</v>
      </c>
      <c r="T758" s="3">
        <f>Table1[[#This Row],[Profit]]-Table1[[#This Row],[Target Profit]]</f>
        <v>-2</v>
      </c>
      <c r="U758" s="3">
        <f>Table1[[#This Row],[Cogs]]-Table1[[#This Row],[Target COGS]]</f>
        <v>8</v>
      </c>
      <c r="V758" s="8">
        <f>YEAR(Table1[[#This Row],[Date]])</f>
        <v>2012</v>
      </c>
      <c r="W758" s="8">
        <f>DAY(Table1[[#This Row],[Date]])</f>
        <v>1</v>
      </c>
      <c r="X758" s="8">
        <f>MONTH(Table1[[#This Row],[Date]])</f>
        <v>11</v>
      </c>
      <c r="Y758" s="9">
        <f>(Table1[[#This Row],[Profit]]/Table1[[#This Row],[Sales]])</f>
        <v>0.44137931034482758</v>
      </c>
    </row>
    <row r="759" spans="1:25" ht="14.25" customHeight="1" x14ac:dyDescent="0.3">
      <c r="A759" s="1">
        <v>815</v>
      </c>
      <c r="B759" s="1">
        <v>173</v>
      </c>
      <c r="C759" s="2">
        <v>41214</v>
      </c>
      <c r="D759" s="1" t="s">
        <v>16</v>
      </c>
      <c r="E759" s="1" t="s">
        <v>17</v>
      </c>
      <c r="F759" s="1">
        <v>57</v>
      </c>
      <c r="G759" s="1" t="s">
        <v>33</v>
      </c>
      <c r="H759" s="1" t="s">
        <v>38</v>
      </c>
      <c r="I759" s="1" t="s">
        <v>45</v>
      </c>
      <c r="J759" s="19">
        <v>139</v>
      </c>
      <c r="K759" s="1">
        <v>412</v>
      </c>
      <c r="L759" s="1" t="s">
        <v>56</v>
      </c>
      <c r="M759" s="15" t="s">
        <v>88</v>
      </c>
      <c r="N759" s="1">
        <v>170</v>
      </c>
      <c r="O759" s="1">
        <v>140</v>
      </c>
      <c r="P759" s="1">
        <v>400</v>
      </c>
      <c r="Q759" s="1">
        <v>100</v>
      </c>
      <c r="R759" s="1">
        <f>SUM(Table1[[#This Row],[Cogs]],Table1[[#This Row],[Marketing]],Table1[[#This Row],[Other Expenses]])</f>
        <v>330</v>
      </c>
      <c r="S759" s="3">
        <f>Table1[[#This Row],[Sales]]-Table1[[#This Row],[Target Sales]]</f>
        <v>12</v>
      </c>
      <c r="T759" s="3">
        <f>Table1[[#This Row],[Profit]]-Table1[[#This Row],[Target Profit]]</f>
        <v>-1</v>
      </c>
      <c r="U759" s="3">
        <f>Table1[[#This Row],[Cogs]]-Table1[[#This Row],[Target COGS]]</f>
        <v>3</v>
      </c>
      <c r="V759" s="8">
        <f>YEAR(Table1[[#This Row],[Date]])</f>
        <v>2012</v>
      </c>
      <c r="W759" s="8">
        <f>DAY(Table1[[#This Row],[Date]])</f>
        <v>1</v>
      </c>
      <c r="X759" s="8">
        <f>MONTH(Table1[[#This Row],[Date]])</f>
        <v>11</v>
      </c>
      <c r="Y759" s="9">
        <f>(Table1[[#This Row],[Profit]]/Table1[[#This Row],[Sales]])</f>
        <v>0.33737864077669905</v>
      </c>
    </row>
    <row r="760" spans="1:25" ht="14.25" customHeight="1" x14ac:dyDescent="0.3">
      <c r="A760" s="1">
        <v>303</v>
      </c>
      <c r="B760" s="1">
        <v>50</v>
      </c>
      <c r="C760" s="2">
        <v>41214</v>
      </c>
      <c r="D760" s="1" t="s">
        <v>16</v>
      </c>
      <c r="E760" s="1" t="s">
        <v>17</v>
      </c>
      <c r="F760" s="1">
        <v>14</v>
      </c>
      <c r="G760" s="1" t="s">
        <v>33</v>
      </c>
      <c r="H760" s="1" t="s">
        <v>34</v>
      </c>
      <c r="I760" s="1" t="s">
        <v>46</v>
      </c>
      <c r="J760" s="19">
        <v>48</v>
      </c>
      <c r="K760" s="1">
        <v>123</v>
      </c>
      <c r="L760" s="1" t="s">
        <v>21</v>
      </c>
      <c r="M760" s="15" t="s">
        <v>88</v>
      </c>
      <c r="N760" s="1">
        <v>60</v>
      </c>
      <c r="O760" s="1">
        <v>70</v>
      </c>
      <c r="P760" s="1">
        <v>150</v>
      </c>
      <c r="Q760" s="1">
        <v>25</v>
      </c>
      <c r="R760" s="1">
        <f>SUM(Table1[[#This Row],[Cogs]],Table1[[#This Row],[Marketing]],Table1[[#This Row],[Other Expenses]])</f>
        <v>89</v>
      </c>
      <c r="S760" s="3">
        <f>Table1[[#This Row],[Sales]]-Table1[[#This Row],[Target Sales]]</f>
        <v>-27</v>
      </c>
      <c r="T760" s="3">
        <f>Table1[[#This Row],[Profit]]-Table1[[#This Row],[Target Profit]]</f>
        <v>-22</v>
      </c>
      <c r="U760" s="3">
        <f>Table1[[#This Row],[Cogs]]-Table1[[#This Row],[Target COGS]]</f>
        <v>-10</v>
      </c>
      <c r="V760" s="8">
        <f>YEAR(Table1[[#This Row],[Date]])</f>
        <v>2012</v>
      </c>
      <c r="W760" s="8">
        <f>DAY(Table1[[#This Row],[Date]])</f>
        <v>1</v>
      </c>
      <c r="X760" s="8">
        <f>MONTH(Table1[[#This Row],[Date]])</f>
        <v>11</v>
      </c>
      <c r="Y760" s="9">
        <f>(Table1[[#This Row],[Profit]]/Table1[[#This Row],[Sales]])</f>
        <v>0.3902439024390244</v>
      </c>
    </row>
    <row r="761" spans="1:25" ht="14.25" customHeight="1" x14ac:dyDescent="0.3">
      <c r="A761" s="1">
        <v>224</v>
      </c>
      <c r="B761" s="1">
        <v>228</v>
      </c>
      <c r="C761" s="2">
        <v>41214</v>
      </c>
      <c r="D761" s="1" t="s">
        <v>16</v>
      </c>
      <c r="E761" s="1" t="s">
        <v>17</v>
      </c>
      <c r="F761" s="1">
        <v>75</v>
      </c>
      <c r="G761" s="1" t="s">
        <v>33</v>
      </c>
      <c r="H761" s="1" t="s">
        <v>34</v>
      </c>
      <c r="I761" s="1" t="s">
        <v>46</v>
      </c>
      <c r="J761" s="19">
        <v>196</v>
      </c>
      <c r="K761" s="1">
        <v>532</v>
      </c>
      <c r="L761" s="1" t="s">
        <v>56</v>
      </c>
      <c r="M761" s="15" t="s">
        <v>88</v>
      </c>
      <c r="N761" s="1">
        <v>290</v>
      </c>
      <c r="O761" s="1">
        <v>290</v>
      </c>
      <c r="P761" s="1">
        <v>680</v>
      </c>
      <c r="Q761" s="1">
        <v>108</v>
      </c>
      <c r="R761" s="1">
        <f>SUM(Table1[[#This Row],[Cogs]],Table1[[#This Row],[Marketing]],Table1[[#This Row],[Other Expenses]])</f>
        <v>411</v>
      </c>
      <c r="S761" s="3">
        <f>Table1[[#This Row],[Sales]]-Table1[[#This Row],[Target Sales]]</f>
        <v>-148</v>
      </c>
      <c r="T761" s="3">
        <f>Table1[[#This Row],[Profit]]-Table1[[#This Row],[Target Profit]]</f>
        <v>-94</v>
      </c>
      <c r="U761" s="3">
        <f>Table1[[#This Row],[Cogs]]-Table1[[#This Row],[Target COGS]]</f>
        <v>-62</v>
      </c>
      <c r="V761" s="8">
        <f>YEAR(Table1[[#This Row],[Date]])</f>
        <v>2012</v>
      </c>
      <c r="W761" s="8">
        <f>DAY(Table1[[#This Row],[Date]])</f>
        <v>1</v>
      </c>
      <c r="X761" s="8">
        <f>MONTH(Table1[[#This Row],[Date]])</f>
        <v>11</v>
      </c>
      <c r="Y761" s="9">
        <f>(Table1[[#This Row],[Profit]]/Table1[[#This Row],[Sales]])</f>
        <v>0.36842105263157893</v>
      </c>
    </row>
    <row r="762" spans="1:25" ht="14.25" customHeight="1" x14ac:dyDescent="0.3">
      <c r="A762" s="1">
        <v>440</v>
      </c>
      <c r="B762" s="1">
        <v>181</v>
      </c>
      <c r="C762" s="2">
        <v>41214</v>
      </c>
      <c r="D762" s="1" t="s">
        <v>16</v>
      </c>
      <c r="E762" s="1" t="s">
        <v>17</v>
      </c>
      <c r="F762" s="1">
        <v>50</v>
      </c>
      <c r="G762" s="1" t="s">
        <v>33</v>
      </c>
      <c r="H762" s="1" t="s">
        <v>34</v>
      </c>
      <c r="I762" s="1" t="s">
        <v>46</v>
      </c>
      <c r="J762" s="19">
        <v>107</v>
      </c>
      <c r="K762" s="1">
        <v>363</v>
      </c>
      <c r="L762" s="1" t="s">
        <v>58</v>
      </c>
      <c r="M762" s="15" t="s">
        <v>88</v>
      </c>
      <c r="N762" s="1">
        <v>230</v>
      </c>
      <c r="O762" s="1">
        <v>170</v>
      </c>
      <c r="P762" s="1">
        <v>460</v>
      </c>
      <c r="Q762" s="1">
        <v>75</v>
      </c>
      <c r="R762" s="1">
        <f>SUM(Table1[[#This Row],[Cogs]],Table1[[#This Row],[Marketing]],Table1[[#This Row],[Other Expenses]])</f>
        <v>306</v>
      </c>
      <c r="S762" s="3">
        <f>Table1[[#This Row],[Sales]]-Table1[[#This Row],[Target Sales]]</f>
        <v>-97</v>
      </c>
      <c r="T762" s="3">
        <f>Table1[[#This Row],[Profit]]-Table1[[#This Row],[Target Profit]]</f>
        <v>-63</v>
      </c>
      <c r="U762" s="3">
        <f>Table1[[#This Row],[Cogs]]-Table1[[#This Row],[Target COGS]]</f>
        <v>-49</v>
      </c>
      <c r="V762" s="8">
        <f>YEAR(Table1[[#This Row],[Date]])</f>
        <v>2012</v>
      </c>
      <c r="W762" s="8">
        <f>DAY(Table1[[#This Row],[Date]])</f>
        <v>1</v>
      </c>
      <c r="X762" s="8">
        <f>MONTH(Table1[[#This Row],[Date]])</f>
        <v>11</v>
      </c>
      <c r="Y762" s="9">
        <f>(Table1[[#This Row],[Profit]]/Table1[[#This Row],[Sales]])</f>
        <v>0.29476584022038566</v>
      </c>
    </row>
    <row r="763" spans="1:25" ht="14.25" customHeight="1" x14ac:dyDescent="0.3">
      <c r="A763" s="1">
        <v>970</v>
      </c>
      <c r="B763" s="1">
        <v>181</v>
      </c>
      <c r="C763" s="2">
        <v>41214</v>
      </c>
      <c r="D763" s="1" t="s">
        <v>16</v>
      </c>
      <c r="E763" s="1" t="s">
        <v>17</v>
      </c>
      <c r="F763" s="1">
        <v>50</v>
      </c>
      <c r="G763" s="1" t="s">
        <v>18</v>
      </c>
      <c r="H763" s="1" t="s">
        <v>19</v>
      </c>
      <c r="I763" s="1" t="s">
        <v>50</v>
      </c>
      <c r="J763" s="19">
        <v>107</v>
      </c>
      <c r="K763" s="1">
        <v>363</v>
      </c>
      <c r="L763" s="1" t="s">
        <v>21</v>
      </c>
      <c r="M763" s="15" t="s">
        <v>88</v>
      </c>
      <c r="N763" s="1">
        <v>170</v>
      </c>
      <c r="O763" s="1">
        <v>100</v>
      </c>
      <c r="P763" s="1">
        <v>330</v>
      </c>
      <c r="Q763" s="1">
        <v>75</v>
      </c>
      <c r="R763" s="1">
        <f>SUM(Table1[[#This Row],[Cogs]],Table1[[#This Row],[Marketing]],Table1[[#This Row],[Other Expenses]])</f>
        <v>306</v>
      </c>
      <c r="S763" s="3">
        <f>Table1[[#This Row],[Sales]]-Table1[[#This Row],[Target Sales]]</f>
        <v>33</v>
      </c>
      <c r="T763" s="3">
        <f>Table1[[#This Row],[Profit]]-Table1[[#This Row],[Target Profit]]</f>
        <v>7</v>
      </c>
      <c r="U763" s="3">
        <f>Table1[[#This Row],[Cogs]]-Table1[[#This Row],[Target COGS]]</f>
        <v>11</v>
      </c>
      <c r="V763" s="8">
        <f>YEAR(Table1[[#This Row],[Date]])</f>
        <v>2012</v>
      </c>
      <c r="W763" s="8">
        <f>DAY(Table1[[#This Row],[Date]])</f>
        <v>1</v>
      </c>
      <c r="X763" s="8">
        <f>MONTH(Table1[[#This Row],[Date]])</f>
        <v>11</v>
      </c>
      <c r="Y763" s="9">
        <f>(Table1[[#This Row],[Profit]]/Table1[[#This Row],[Sales]])</f>
        <v>0.29476584022038566</v>
      </c>
    </row>
    <row r="764" spans="1:25" ht="14.25" customHeight="1" x14ac:dyDescent="0.3">
      <c r="A764" s="1">
        <v>312</v>
      </c>
      <c r="B764" s="1">
        <v>118</v>
      </c>
      <c r="C764" s="2">
        <v>41214</v>
      </c>
      <c r="D764" s="1" t="s">
        <v>16</v>
      </c>
      <c r="E764" s="1" t="s">
        <v>17</v>
      </c>
      <c r="F764" s="1">
        <v>33</v>
      </c>
      <c r="G764" s="1" t="s">
        <v>18</v>
      </c>
      <c r="H764" s="1" t="s">
        <v>19</v>
      </c>
      <c r="I764" s="1" t="s">
        <v>50</v>
      </c>
      <c r="J764" s="19">
        <v>127</v>
      </c>
      <c r="K764" s="1">
        <v>290</v>
      </c>
      <c r="L764" s="1" t="s">
        <v>56</v>
      </c>
      <c r="M764" s="15" t="s">
        <v>88</v>
      </c>
      <c r="N764" s="1">
        <v>110</v>
      </c>
      <c r="O764" s="1">
        <v>110</v>
      </c>
      <c r="P764" s="1">
        <v>260</v>
      </c>
      <c r="Q764" s="1">
        <v>45</v>
      </c>
      <c r="R764" s="1">
        <f>SUM(Table1[[#This Row],[Cogs]],Table1[[#This Row],[Marketing]],Table1[[#This Row],[Other Expenses]])</f>
        <v>196</v>
      </c>
      <c r="S764" s="3">
        <f>Table1[[#This Row],[Sales]]-Table1[[#This Row],[Target Sales]]</f>
        <v>30</v>
      </c>
      <c r="T764" s="3">
        <f>Table1[[#This Row],[Profit]]-Table1[[#This Row],[Target Profit]]</f>
        <v>17</v>
      </c>
      <c r="U764" s="3">
        <f>Table1[[#This Row],[Cogs]]-Table1[[#This Row],[Target COGS]]</f>
        <v>8</v>
      </c>
      <c r="V764" s="8">
        <f>YEAR(Table1[[#This Row],[Date]])</f>
        <v>2012</v>
      </c>
      <c r="W764" s="8">
        <f>DAY(Table1[[#This Row],[Date]])</f>
        <v>1</v>
      </c>
      <c r="X764" s="8">
        <f>MONTH(Table1[[#This Row],[Date]])</f>
        <v>11</v>
      </c>
      <c r="Y764" s="9">
        <f>(Table1[[#This Row],[Profit]]/Table1[[#This Row],[Sales]])</f>
        <v>0.43793103448275861</v>
      </c>
    </row>
    <row r="765" spans="1:25" ht="14.25" customHeight="1" x14ac:dyDescent="0.3">
      <c r="A765" s="1">
        <v>630</v>
      </c>
      <c r="B765" s="1">
        <v>81</v>
      </c>
      <c r="C765" s="2">
        <v>41214</v>
      </c>
      <c r="D765" s="1" t="s">
        <v>16</v>
      </c>
      <c r="E765" s="1" t="s">
        <v>17</v>
      </c>
      <c r="F765" s="1">
        <v>22</v>
      </c>
      <c r="G765" s="1" t="s">
        <v>18</v>
      </c>
      <c r="H765" s="1" t="s">
        <v>19</v>
      </c>
      <c r="I765" s="1" t="s">
        <v>22</v>
      </c>
      <c r="J765" s="19">
        <v>84</v>
      </c>
      <c r="K765" s="1">
        <v>198</v>
      </c>
      <c r="L765" s="1" t="s">
        <v>56</v>
      </c>
      <c r="M765" s="15" t="s">
        <v>88</v>
      </c>
      <c r="N765" s="1">
        <v>70</v>
      </c>
      <c r="O765" s="1">
        <v>80</v>
      </c>
      <c r="P765" s="1">
        <v>180</v>
      </c>
      <c r="Q765" s="1">
        <v>33</v>
      </c>
      <c r="R765" s="1">
        <f>SUM(Table1[[#This Row],[Cogs]],Table1[[#This Row],[Marketing]],Table1[[#This Row],[Other Expenses]])</f>
        <v>136</v>
      </c>
      <c r="S765" s="3">
        <f>Table1[[#This Row],[Sales]]-Table1[[#This Row],[Target Sales]]</f>
        <v>18</v>
      </c>
      <c r="T765" s="3">
        <f>Table1[[#This Row],[Profit]]-Table1[[#This Row],[Target Profit]]</f>
        <v>4</v>
      </c>
      <c r="U765" s="3">
        <f>Table1[[#This Row],[Cogs]]-Table1[[#This Row],[Target COGS]]</f>
        <v>11</v>
      </c>
      <c r="V765" s="8">
        <f>YEAR(Table1[[#This Row],[Date]])</f>
        <v>2012</v>
      </c>
      <c r="W765" s="8">
        <f>DAY(Table1[[#This Row],[Date]])</f>
        <v>1</v>
      </c>
      <c r="X765" s="8">
        <f>MONTH(Table1[[#This Row],[Date]])</f>
        <v>11</v>
      </c>
      <c r="Y765" s="9">
        <f>(Table1[[#This Row],[Profit]]/Table1[[#This Row],[Sales]])</f>
        <v>0.42424242424242425</v>
      </c>
    </row>
    <row r="766" spans="1:25" ht="14.25" customHeight="1" x14ac:dyDescent="0.3">
      <c r="A766" s="1">
        <v>330</v>
      </c>
      <c r="B766" s="1">
        <v>78</v>
      </c>
      <c r="C766" s="2">
        <v>41214</v>
      </c>
      <c r="D766" s="1" t="s">
        <v>16</v>
      </c>
      <c r="E766" s="1" t="s">
        <v>17</v>
      </c>
      <c r="F766" s="1">
        <v>25</v>
      </c>
      <c r="G766" s="1" t="s">
        <v>18</v>
      </c>
      <c r="H766" s="1" t="s">
        <v>26</v>
      </c>
      <c r="I766" s="1" t="s">
        <v>27</v>
      </c>
      <c r="J766" s="19">
        <v>62</v>
      </c>
      <c r="K766" s="1">
        <v>197</v>
      </c>
      <c r="L766" s="1" t="s">
        <v>58</v>
      </c>
      <c r="M766" s="15" t="s">
        <v>88</v>
      </c>
      <c r="N766" s="1">
        <v>60</v>
      </c>
      <c r="O766" s="1">
        <v>60</v>
      </c>
      <c r="P766" s="1">
        <v>160</v>
      </c>
      <c r="Q766" s="1">
        <v>57</v>
      </c>
      <c r="R766" s="1">
        <f>SUM(Table1[[#This Row],[Cogs]],Table1[[#This Row],[Marketing]],Table1[[#This Row],[Other Expenses]])</f>
        <v>160</v>
      </c>
      <c r="S766" s="3">
        <f>Table1[[#This Row],[Sales]]-Table1[[#This Row],[Target Sales]]</f>
        <v>37</v>
      </c>
      <c r="T766" s="3">
        <f>Table1[[#This Row],[Profit]]-Table1[[#This Row],[Target Profit]]</f>
        <v>2</v>
      </c>
      <c r="U766" s="3">
        <f>Table1[[#This Row],[Cogs]]-Table1[[#This Row],[Target COGS]]</f>
        <v>18</v>
      </c>
      <c r="V766" s="8">
        <f>YEAR(Table1[[#This Row],[Date]])</f>
        <v>2012</v>
      </c>
      <c r="W766" s="8">
        <f>DAY(Table1[[#This Row],[Date]])</f>
        <v>1</v>
      </c>
      <c r="X766" s="8">
        <f>MONTH(Table1[[#This Row],[Date]])</f>
        <v>11</v>
      </c>
      <c r="Y766" s="9">
        <f>(Table1[[#This Row],[Profit]]/Table1[[#This Row],[Sales]])</f>
        <v>0.31472081218274112</v>
      </c>
    </row>
    <row r="767" spans="1:25" ht="14.25" customHeight="1" x14ac:dyDescent="0.3">
      <c r="A767" s="1">
        <v>630</v>
      </c>
      <c r="B767" s="1">
        <v>75</v>
      </c>
      <c r="C767" s="2">
        <v>41214</v>
      </c>
      <c r="D767" s="1" t="s">
        <v>16</v>
      </c>
      <c r="E767" s="1" t="s">
        <v>17</v>
      </c>
      <c r="F767" s="1">
        <v>24</v>
      </c>
      <c r="G767" s="1" t="s">
        <v>18</v>
      </c>
      <c r="H767" s="1" t="s">
        <v>26</v>
      </c>
      <c r="I767" s="1" t="s">
        <v>54</v>
      </c>
      <c r="J767" s="19">
        <v>59</v>
      </c>
      <c r="K767" s="1">
        <v>189</v>
      </c>
      <c r="L767" s="1" t="s">
        <v>56</v>
      </c>
      <c r="M767" s="15" t="s">
        <v>88</v>
      </c>
      <c r="N767" s="1">
        <v>60</v>
      </c>
      <c r="O767" s="1">
        <v>50</v>
      </c>
      <c r="P767" s="1">
        <v>150</v>
      </c>
      <c r="Q767" s="1">
        <v>55</v>
      </c>
      <c r="R767" s="1">
        <f>SUM(Table1[[#This Row],[Cogs]],Table1[[#This Row],[Marketing]],Table1[[#This Row],[Other Expenses]])</f>
        <v>154</v>
      </c>
      <c r="S767" s="3">
        <f>Table1[[#This Row],[Sales]]-Table1[[#This Row],[Target Sales]]</f>
        <v>39</v>
      </c>
      <c r="T767" s="3">
        <f>Table1[[#This Row],[Profit]]-Table1[[#This Row],[Target Profit]]</f>
        <v>9</v>
      </c>
      <c r="U767" s="3">
        <f>Table1[[#This Row],[Cogs]]-Table1[[#This Row],[Target COGS]]</f>
        <v>15</v>
      </c>
      <c r="V767" s="8">
        <f>YEAR(Table1[[#This Row],[Date]])</f>
        <v>2012</v>
      </c>
      <c r="W767" s="8">
        <f>DAY(Table1[[#This Row],[Date]])</f>
        <v>1</v>
      </c>
      <c r="X767" s="8">
        <f>MONTH(Table1[[#This Row],[Date]])</f>
        <v>11</v>
      </c>
      <c r="Y767" s="9">
        <f>(Table1[[#This Row],[Profit]]/Table1[[#This Row],[Sales]])</f>
        <v>0.31216931216931215</v>
      </c>
    </row>
    <row r="768" spans="1:25" ht="14.25" customHeight="1" x14ac:dyDescent="0.3">
      <c r="A768" s="1">
        <v>419</v>
      </c>
      <c r="B768" s="1">
        <v>102</v>
      </c>
      <c r="C768" s="2">
        <v>41214</v>
      </c>
      <c r="D768" s="1" t="s">
        <v>16</v>
      </c>
      <c r="E768" s="1" t="s">
        <v>17</v>
      </c>
      <c r="F768" s="1">
        <v>31</v>
      </c>
      <c r="G768" s="1" t="s">
        <v>18</v>
      </c>
      <c r="H768" s="1" t="s">
        <v>26</v>
      </c>
      <c r="I768" s="1" t="s">
        <v>54</v>
      </c>
      <c r="J768" s="19">
        <v>89</v>
      </c>
      <c r="K768" s="1">
        <v>245</v>
      </c>
      <c r="L768" s="1" t="s">
        <v>58</v>
      </c>
      <c r="M768" s="15" t="s">
        <v>88</v>
      </c>
      <c r="N768" s="1">
        <v>80</v>
      </c>
      <c r="O768" s="1">
        <v>70</v>
      </c>
      <c r="P768" s="1">
        <v>200</v>
      </c>
      <c r="Q768" s="1">
        <v>54</v>
      </c>
      <c r="R768" s="1">
        <f>SUM(Table1[[#This Row],[Cogs]],Table1[[#This Row],[Marketing]],Table1[[#This Row],[Other Expenses]])</f>
        <v>187</v>
      </c>
      <c r="S768" s="3">
        <f>Table1[[#This Row],[Sales]]-Table1[[#This Row],[Target Sales]]</f>
        <v>45</v>
      </c>
      <c r="T768" s="3">
        <f>Table1[[#This Row],[Profit]]-Table1[[#This Row],[Target Profit]]</f>
        <v>19</v>
      </c>
      <c r="U768" s="3">
        <f>Table1[[#This Row],[Cogs]]-Table1[[#This Row],[Target COGS]]</f>
        <v>22</v>
      </c>
      <c r="V768" s="8">
        <f>YEAR(Table1[[#This Row],[Date]])</f>
        <v>2012</v>
      </c>
      <c r="W768" s="8">
        <f>DAY(Table1[[#This Row],[Date]])</f>
        <v>1</v>
      </c>
      <c r="X768" s="8">
        <f>MONTH(Table1[[#This Row],[Date]])</f>
        <v>11</v>
      </c>
      <c r="Y768" s="9">
        <f>(Table1[[#This Row],[Profit]]/Table1[[#This Row],[Sales]])</f>
        <v>0.36326530612244901</v>
      </c>
    </row>
    <row r="769" spans="1:25" ht="14.25" customHeight="1" x14ac:dyDescent="0.3">
      <c r="A769" s="1">
        <v>719</v>
      </c>
      <c r="B769" s="1">
        <v>88</v>
      </c>
      <c r="C769" s="2">
        <v>41214</v>
      </c>
      <c r="D769" s="1" t="s">
        <v>16</v>
      </c>
      <c r="E769" s="1" t="s">
        <v>17</v>
      </c>
      <c r="F769" s="1">
        <v>29</v>
      </c>
      <c r="G769" s="1" t="s">
        <v>18</v>
      </c>
      <c r="H769" s="1" t="s">
        <v>26</v>
      </c>
      <c r="I769" s="1" t="s">
        <v>30</v>
      </c>
      <c r="J769" s="19">
        <v>70</v>
      </c>
      <c r="K769" s="1">
        <v>200</v>
      </c>
      <c r="L769" s="1" t="s">
        <v>21</v>
      </c>
      <c r="M769" s="15" t="s">
        <v>88</v>
      </c>
      <c r="N769" s="1">
        <v>70</v>
      </c>
      <c r="O769" s="1">
        <v>60</v>
      </c>
      <c r="P769" s="1">
        <v>160</v>
      </c>
      <c r="Q769" s="1">
        <v>42</v>
      </c>
      <c r="R769" s="1">
        <f>SUM(Table1[[#This Row],[Cogs]],Table1[[#This Row],[Marketing]],Table1[[#This Row],[Other Expenses]])</f>
        <v>159</v>
      </c>
      <c r="S769" s="3">
        <f>Table1[[#This Row],[Sales]]-Table1[[#This Row],[Target Sales]]</f>
        <v>40</v>
      </c>
      <c r="T769" s="3">
        <f>Table1[[#This Row],[Profit]]-Table1[[#This Row],[Target Profit]]</f>
        <v>10</v>
      </c>
      <c r="U769" s="3">
        <f>Table1[[#This Row],[Cogs]]-Table1[[#This Row],[Target COGS]]</f>
        <v>18</v>
      </c>
      <c r="V769" s="8">
        <f>YEAR(Table1[[#This Row],[Date]])</f>
        <v>2012</v>
      </c>
      <c r="W769" s="8">
        <f>DAY(Table1[[#This Row],[Date]])</f>
        <v>1</v>
      </c>
      <c r="X769" s="8">
        <f>MONTH(Table1[[#This Row],[Date]])</f>
        <v>11</v>
      </c>
      <c r="Y769" s="9">
        <f>(Table1[[#This Row],[Profit]]/Table1[[#This Row],[Sales]])</f>
        <v>0.35</v>
      </c>
    </row>
    <row r="770" spans="1:25" ht="14.25" customHeight="1" x14ac:dyDescent="0.3">
      <c r="A770" s="1">
        <v>641</v>
      </c>
      <c r="B770" s="1">
        <v>10</v>
      </c>
      <c r="C770" s="2">
        <v>41214</v>
      </c>
      <c r="D770" s="1" t="s">
        <v>32</v>
      </c>
      <c r="E770" s="1" t="s">
        <v>17</v>
      </c>
      <c r="F770" s="1">
        <v>3</v>
      </c>
      <c r="G770" s="1" t="s">
        <v>33</v>
      </c>
      <c r="H770" s="1" t="s">
        <v>38</v>
      </c>
      <c r="I770" s="1" t="s">
        <v>39</v>
      </c>
      <c r="J770" s="19">
        <v>-3</v>
      </c>
      <c r="K770" s="1">
        <v>23</v>
      </c>
      <c r="L770" s="1" t="s">
        <v>36</v>
      </c>
      <c r="M770" s="15" t="s">
        <v>88</v>
      </c>
      <c r="N770" s="1">
        <v>0</v>
      </c>
      <c r="O770" s="1">
        <v>10</v>
      </c>
      <c r="P770" s="1">
        <v>20</v>
      </c>
      <c r="Q770" s="1">
        <v>16</v>
      </c>
      <c r="R770" s="1">
        <f>SUM(Table1[[#This Row],[Cogs]],Table1[[#This Row],[Marketing]],Table1[[#This Row],[Other Expenses]])</f>
        <v>29</v>
      </c>
      <c r="S770" s="3">
        <f>Table1[[#This Row],[Sales]]-Table1[[#This Row],[Target Sales]]</f>
        <v>3</v>
      </c>
      <c r="T770" s="3">
        <f>Table1[[#This Row],[Profit]]-Table1[[#This Row],[Target Profit]]</f>
        <v>-13</v>
      </c>
      <c r="U770" s="3">
        <f>Table1[[#This Row],[Cogs]]-Table1[[#This Row],[Target COGS]]</f>
        <v>10</v>
      </c>
      <c r="V770" s="8">
        <f>YEAR(Table1[[#This Row],[Date]])</f>
        <v>2012</v>
      </c>
      <c r="W770" s="8">
        <f>DAY(Table1[[#This Row],[Date]])</f>
        <v>1</v>
      </c>
      <c r="X770" s="8">
        <f>MONTH(Table1[[#This Row],[Date]])</f>
        <v>11</v>
      </c>
      <c r="Y770" s="9">
        <f>(Table1[[#This Row],[Profit]]/Table1[[#This Row],[Sales]])</f>
        <v>-0.13043478260869565</v>
      </c>
    </row>
    <row r="771" spans="1:25" ht="14.25" customHeight="1" x14ac:dyDescent="0.3">
      <c r="A771" s="1">
        <v>262</v>
      </c>
      <c r="B771" s="1">
        <v>77</v>
      </c>
      <c r="C771" s="2">
        <v>41214</v>
      </c>
      <c r="D771" s="1" t="s">
        <v>32</v>
      </c>
      <c r="E771" s="1" t="s">
        <v>17</v>
      </c>
      <c r="F771" s="1">
        <v>25</v>
      </c>
      <c r="G771" s="1" t="s">
        <v>33</v>
      </c>
      <c r="H771" s="1" t="s">
        <v>38</v>
      </c>
      <c r="I771" s="1" t="s">
        <v>39</v>
      </c>
      <c r="J771" s="19">
        <v>51</v>
      </c>
      <c r="K771" s="1">
        <v>180</v>
      </c>
      <c r="L771" s="1" t="s">
        <v>52</v>
      </c>
      <c r="M771" s="15" t="s">
        <v>88</v>
      </c>
      <c r="N771" s="1">
        <v>70</v>
      </c>
      <c r="O771" s="1">
        <v>60</v>
      </c>
      <c r="P771" s="1">
        <v>170</v>
      </c>
      <c r="Q771" s="1">
        <v>52</v>
      </c>
      <c r="R771" s="1">
        <f>SUM(Table1[[#This Row],[Cogs]],Table1[[#This Row],[Marketing]],Table1[[#This Row],[Other Expenses]])</f>
        <v>154</v>
      </c>
      <c r="S771" s="3">
        <f>Table1[[#This Row],[Sales]]-Table1[[#This Row],[Target Sales]]</f>
        <v>10</v>
      </c>
      <c r="T771" s="3">
        <f>Table1[[#This Row],[Profit]]-Table1[[#This Row],[Target Profit]]</f>
        <v>-9</v>
      </c>
      <c r="U771" s="3">
        <f>Table1[[#This Row],[Cogs]]-Table1[[#This Row],[Target COGS]]</f>
        <v>7</v>
      </c>
      <c r="V771" s="8">
        <f>YEAR(Table1[[#This Row],[Date]])</f>
        <v>2012</v>
      </c>
      <c r="W771" s="8">
        <f>DAY(Table1[[#This Row],[Date]])</f>
        <v>1</v>
      </c>
      <c r="X771" s="8">
        <f>MONTH(Table1[[#This Row],[Date]])</f>
        <v>11</v>
      </c>
      <c r="Y771" s="9">
        <f>(Table1[[#This Row],[Profit]]/Table1[[#This Row],[Sales]])</f>
        <v>0.28333333333333333</v>
      </c>
    </row>
    <row r="772" spans="1:25" ht="14.25" customHeight="1" x14ac:dyDescent="0.3">
      <c r="A772" s="1">
        <v>563</v>
      </c>
      <c r="B772" s="1">
        <v>15</v>
      </c>
      <c r="C772" s="2">
        <v>41214</v>
      </c>
      <c r="D772" s="1" t="s">
        <v>32</v>
      </c>
      <c r="E772" s="1" t="s">
        <v>17</v>
      </c>
      <c r="F772" s="1">
        <v>4</v>
      </c>
      <c r="G772" s="1" t="s">
        <v>33</v>
      </c>
      <c r="H772" s="1" t="s">
        <v>38</v>
      </c>
      <c r="I772" s="1" t="s">
        <v>43</v>
      </c>
      <c r="J772" s="19">
        <v>8</v>
      </c>
      <c r="K772" s="1">
        <v>39</v>
      </c>
      <c r="L772" s="1" t="s">
        <v>36</v>
      </c>
      <c r="M772" s="15" t="s">
        <v>88</v>
      </c>
      <c r="N772" s="1">
        <v>10</v>
      </c>
      <c r="O772" s="1">
        <v>10</v>
      </c>
      <c r="P772" s="1">
        <v>30</v>
      </c>
      <c r="Q772" s="1">
        <v>16</v>
      </c>
      <c r="R772" s="1">
        <f>SUM(Table1[[#This Row],[Cogs]],Table1[[#This Row],[Marketing]],Table1[[#This Row],[Other Expenses]])</f>
        <v>35</v>
      </c>
      <c r="S772" s="3">
        <f>Table1[[#This Row],[Sales]]-Table1[[#This Row],[Target Sales]]</f>
        <v>9</v>
      </c>
      <c r="T772" s="3">
        <f>Table1[[#This Row],[Profit]]-Table1[[#This Row],[Target Profit]]</f>
        <v>-2</v>
      </c>
      <c r="U772" s="3">
        <f>Table1[[#This Row],[Cogs]]-Table1[[#This Row],[Target COGS]]</f>
        <v>5</v>
      </c>
      <c r="V772" s="8">
        <f>YEAR(Table1[[#This Row],[Date]])</f>
        <v>2012</v>
      </c>
      <c r="W772" s="8">
        <f>DAY(Table1[[#This Row],[Date]])</f>
        <v>1</v>
      </c>
      <c r="X772" s="8">
        <f>MONTH(Table1[[#This Row],[Date]])</f>
        <v>11</v>
      </c>
      <c r="Y772" s="9">
        <f>(Table1[[#This Row],[Profit]]/Table1[[#This Row],[Sales]])</f>
        <v>0.20512820512820512</v>
      </c>
    </row>
    <row r="773" spans="1:25" ht="14.25" customHeight="1" x14ac:dyDescent="0.3">
      <c r="A773" s="1">
        <v>573</v>
      </c>
      <c r="B773" s="1">
        <v>82</v>
      </c>
      <c r="C773" s="2">
        <v>41214</v>
      </c>
      <c r="D773" s="1" t="s">
        <v>32</v>
      </c>
      <c r="E773" s="1" t="s">
        <v>17</v>
      </c>
      <c r="F773" s="1">
        <v>31</v>
      </c>
      <c r="G773" s="1" t="s">
        <v>33</v>
      </c>
      <c r="H773" s="1" t="s">
        <v>38</v>
      </c>
      <c r="I773" s="1" t="s">
        <v>45</v>
      </c>
      <c r="J773" s="19">
        <v>38</v>
      </c>
      <c r="K773" s="1">
        <v>184</v>
      </c>
      <c r="L773" s="1" t="s">
        <v>51</v>
      </c>
      <c r="M773" s="15" t="s">
        <v>88</v>
      </c>
      <c r="N773" s="1">
        <v>80</v>
      </c>
      <c r="O773" s="1">
        <v>40</v>
      </c>
      <c r="P773" s="1">
        <v>180</v>
      </c>
      <c r="Q773" s="1">
        <v>64</v>
      </c>
      <c r="R773" s="1">
        <f>SUM(Table1[[#This Row],[Cogs]],Table1[[#This Row],[Marketing]],Table1[[#This Row],[Other Expenses]])</f>
        <v>177</v>
      </c>
      <c r="S773" s="3">
        <f>Table1[[#This Row],[Sales]]-Table1[[#This Row],[Target Sales]]</f>
        <v>4</v>
      </c>
      <c r="T773" s="3">
        <f>Table1[[#This Row],[Profit]]-Table1[[#This Row],[Target Profit]]</f>
        <v>-2</v>
      </c>
      <c r="U773" s="3">
        <f>Table1[[#This Row],[Cogs]]-Table1[[#This Row],[Target COGS]]</f>
        <v>2</v>
      </c>
      <c r="V773" s="8">
        <f>YEAR(Table1[[#This Row],[Date]])</f>
        <v>2012</v>
      </c>
      <c r="W773" s="8">
        <f>DAY(Table1[[#This Row],[Date]])</f>
        <v>1</v>
      </c>
      <c r="X773" s="8">
        <f>MONTH(Table1[[#This Row],[Date]])</f>
        <v>11</v>
      </c>
      <c r="Y773" s="9">
        <f>(Table1[[#This Row],[Profit]]/Table1[[#This Row],[Sales]])</f>
        <v>0.20652173913043478</v>
      </c>
    </row>
    <row r="774" spans="1:25" ht="14.25" customHeight="1" x14ac:dyDescent="0.3">
      <c r="A774" s="1">
        <v>262</v>
      </c>
      <c r="B774" s="1">
        <v>94</v>
      </c>
      <c r="C774" s="2">
        <v>41214</v>
      </c>
      <c r="D774" s="1" t="s">
        <v>32</v>
      </c>
      <c r="E774" s="1" t="s">
        <v>17</v>
      </c>
      <c r="F774" s="1">
        <v>85</v>
      </c>
      <c r="G774" s="1" t="s">
        <v>33</v>
      </c>
      <c r="H774" s="1" t="s">
        <v>38</v>
      </c>
      <c r="I774" s="1" t="s">
        <v>45</v>
      </c>
      <c r="J774" s="19">
        <v>16</v>
      </c>
      <c r="K774" s="1">
        <v>224</v>
      </c>
      <c r="L774" s="1" t="s">
        <v>52</v>
      </c>
      <c r="M774" s="15" t="s">
        <v>88</v>
      </c>
      <c r="N774" s="1">
        <v>90</v>
      </c>
      <c r="O774" s="1">
        <v>30</v>
      </c>
      <c r="P774" s="1">
        <v>220</v>
      </c>
      <c r="Q774" s="1">
        <v>114</v>
      </c>
      <c r="R774" s="1">
        <f>SUM(Table1[[#This Row],[Cogs]],Table1[[#This Row],[Marketing]],Table1[[#This Row],[Other Expenses]])</f>
        <v>293</v>
      </c>
      <c r="S774" s="3">
        <f>Table1[[#This Row],[Sales]]-Table1[[#This Row],[Target Sales]]</f>
        <v>4</v>
      </c>
      <c r="T774" s="3">
        <f>Table1[[#This Row],[Profit]]-Table1[[#This Row],[Target Profit]]</f>
        <v>-14</v>
      </c>
      <c r="U774" s="3">
        <f>Table1[[#This Row],[Cogs]]-Table1[[#This Row],[Target COGS]]</f>
        <v>4</v>
      </c>
      <c r="V774" s="8">
        <f>YEAR(Table1[[#This Row],[Date]])</f>
        <v>2012</v>
      </c>
      <c r="W774" s="8">
        <f>DAY(Table1[[#This Row],[Date]])</f>
        <v>1</v>
      </c>
      <c r="X774" s="8">
        <f>MONTH(Table1[[#This Row],[Date]])</f>
        <v>11</v>
      </c>
      <c r="Y774" s="9">
        <f>(Table1[[#This Row],[Profit]]/Table1[[#This Row],[Sales]])</f>
        <v>7.1428571428571425E-2</v>
      </c>
    </row>
    <row r="775" spans="1:25" ht="14.25" customHeight="1" x14ac:dyDescent="0.3">
      <c r="A775" s="1">
        <v>314</v>
      </c>
      <c r="B775" s="1">
        <v>54</v>
      </c>
      <c r="C775" s="2">
        <v>41214</v>
      </c>
      <c r="D775" s="1" t="s">
        <v>32</v>
      </c>
      <c r="E775" s="1" t="s">
        <v>17</v>
      </c>
      <c r="F775" s="1">
        <v>15</v>
      </c>
      <c r="G775" s="1" t="s">
        <v>33</v>
      </c>
      <c r="H775" s="1" t="s">
        <v>34</v>
      </c>
      <c r="I775" s="1" t="s">
        <v>46</v>
      </c>
      <c r="J775" s="19">
        <v>51</v>
      </c>
      <c r="K775" s="1">
        <v>132</v>
      </c>
      <c r="L775" s="1" t="s">
        <v>51</v>
      </c>
      <c r="M775" s="15" t="s">
        <v>88</v>
      </c>
      <c r="N775" s="1">
        <v>60</v>
      </c>
      <c r="O775" s="1">
        <v>80</v>
      </c>
      <c r="P775" s="1">
        <v>160</v>
      </c>
      <c r="Q775" s="1">
        <v>27</v>
      </c>
      <c r="R775" s="1">
        <f>SUM(Table1[[#This Row],[Cogs]],Table1[[#This Row],[Marketing]],Table1[[#This Row],[Other Expenses]])</f>
        <v>96</v>
      </c>
      <c r="S775" s="3">
        <f>Table1[[#This Row],[Sales]]-Table1[[#This Row],[Target Sales]]</f>
        <v>-28</v>
      </c>
      <c r="T775" s="3">
        <f>Table1[[#This Row],[Profit]]-Table1[[#This Row],[Target Profit]]</f>
        <v>-29</v>
      </c>
      <c r="U775" s="3">
        <f>Table1[[#This Row],[Cogs]]-Table1[[#This Row],[Target COGS]]</f>
        <v>-6</v>
      </c>
      <c r="V775" s="8">
        <f>YEAR(Table1[[#This Row],[Date]])</f>
        <v>2012</v>
      </c>
      <c r="W775" s="8">
        <f>DAY(Table1[[#This Row],[Date]])</f>
        <v>1</v>
      </c>
      <c r="X775" s="8">
        <f>MONTH(Table1[[#This Row],[Date]])</f>
        <v>11</v>
      </c>
      <c r="Y775" s="9">
        <f>(Table1[[#This Row],[Profit]]/Table1[[#This Row],[Sales]])</f>
        <v>0.38636363636363635</v>
      </c>
    </row>
    <row r="776" spans="1:25" ht="14.25" customHeight="1" x14ac:dyDescent="0.3">
      <c r="A776" s="1">
        <v>920</v>
      </c>
      <c r="B776" s="1">
        <v>75</v>
      </c>
      <c r="C776" s="2">
        <v>41214</v>
      </c>
      <c r="D776" s="1" t="s">
        <v>32</v>
      </c>
      <c r="E776" s="1" t="s">
        <v>17</v>
      </c>
      <c r="F776" s="1">
        <v>23</v>
      </c>
      <c r="G776" s="1" t="s">
        <v>33</v>
      </c>
      <c r="H776" s="1" t="s">
        <v>34</v>
      </c>
      <c r="I776" s="1" t="s">
        <v>46</v>
      </c>
      <c r="J776" s="19">
        <v>45</v>
      </c>
      <c r="K776" s="1">
        <v>164</v>
      </c>
      <c r="L776" s="1" t="s">
        <v>52</v>
      </c>
      <c r="M776" s="15" t="s">
        <v>88</v>
      </c>
      <c r="N776" s="1">
        <v>90</v>
      </c>
      <c r="O776" s="1">
        <v>70</v>
      </c>
      <c r="P776" s="1">
        <v>200</v>
      </c>
      <c r="Q776" s="1">
        <v>44</v>
      </c>
      <c r="R776" s="1">
        <f>SUM(Table1[[#This Row],[Cogs]],Table1[[#This Row],[Marketing]],Table1[[#This Row],[Other Expenses]])</f>
        <v>142</v>
      </c>
      <c r="S776" s="3">
        <f>Table1[[#This Row],[Sales]]-Table1[[#This Row],[Target Sales]]</f>
        <v>-36</v>
      </c>
      <c r="T776" s="3">
        <f>Table1[[#This Row],[Profit]]-Table1[[#This Row],[Target Profit]]</f>
        <v>-25</v>
      </c>
      <c r="U776" s="3">
        <f>Table1[[#This Row],[Cogs]]-Table1[[#This Row],[Target COGS]]</f>
        <v>-15</v>
      </c>
      <c r="V776" s="8">
        <f>YEAR(Table1[[#This Row],[Date]])</f>
        <v>2012</v>
      </c>
      <c r="W776" s="8">
        <f>DAY(Table1[[#This Row],[Date]])</f>
        <v>1</v>
      </c>
      <c r="X776" s="8">
        <f>MONTH(Table1[[#This Row],[Date]])</f>
        <v>11</v>
      </c>
      <c r="Y776" s="9">
        <f>(Table1[[#This Row],[Profit]]/Table1[[#This Row],[Sales]])</f>
        <v>0.27439024390243905</v>
      </c>
    </row>
    <row r="777" spans="1:25" ht="14.25" customHeight="1" x14ac:dyDescent="0.3">
      <c r="A777" s="1">
        <v>712</v>
      </c>
      <c r="B777" s="1">
        <v>228</v>
      </c>
      <c r="C777" s="2">
        <v>41214</v>
      </c>
      <c r="D777" s="1" t="s">
        <v>32</v>
      </c>
      <c r="E777" s="1" t="s">
        <v>17</v>
      </c>
      <c r="F777" s="1">
        <v>75</v>
      </c>
      <c r="G777" s="1" t="s">
        <v>18</v>
      </c>
      <c r="H777" s="1" t="s">
        <v>19</v>
      </c>
      <c r="I777" s="1" t="s">
        <v>50</v>
      </c>
      <c r="J777" s="19">
        <v>196</v>
      </c>
      <c r="K777" s="1">
        <v>532</v>
      </c>
      <c r="L777" s="1" t="s">
        <v>36</v>
      </c>
      <c r="M777" s="15" t="s">
        <v>88</v>
      </c>
      <c r="N777" s="1">
        <v>210</v>
      </c>
      <c r="O777" s="1">
        <v>180</v>
      </c>
      <c r="P777" s="1">
        <v>490</v>
      </c>
      <c r="Q777" s="1">
        <v>108</v>
      </c>
      <c r="R777" s="1">
        <f>SUM(Table1[[#This Row],[Cogs]],Table1[[#This Row],[Marketing]],Table1[[#This Row],[Other Expenses]])</f>
        <v>411</v>
      </c>
      <c r="S777" s="3">
        <f>Table1[[#This Row],[Sales]]-Table1[[#This Row],[Target Sales]]</f>
        <v>42</v>
      </c>
      <c r="T777" s="3">
        <f>Table1[[#This Row],[Profit]]-Table1[[#This Row],[Target Profit]]</f>
        <v>16</v>
      </c>
      <c r="U777" s="3">
        <f>Table1[[#This Row],[Cogs]]-Table1[[#This Row],[Target COGS]]</f>
        <v>18</v>
      </c>
      <c r="V777" s="8">
        <f>YEAR(Table1[[#This Row],[Date]])</f>
        <v>2012</v>
      </c>
      <c r="W777" s="8">
        <f>DAY(Table1[[#This Row],[Date]])</f>
        <v>1</v>
      </c>
      <c r="X777" s="8">
        <f>MONTH(Table1[[#This Row],[Date]])</f>
        <v>11</v>
      </c>
      <c r="Y777" s="9">
        <f>(Table1[[#This Row],[Profit]]/Table1[[#This Row],[Sales]])</f>
        <v>0.36842105263157893</v>
      </c>
    </row>
    <row r="778" spans="1:25" ht="14.25" customHeight="1" x14ac:dyDescent="0.3">
      <c r="A778" s="1">
        <v>712</v>
      </c>
      <c r="B778" s="1">
        <v>113</v>
      </c>
      <c r="C778" s="2">
        <v>41214</v>
      </c>
      <c r="D778" s="1" t="s">
        <v>32</v>
      </c>
      <c r="E778" s="1" t="s">
        <v>17</v>
      </c>
      <c r="F778" s="1">
        <v>36</v>
      </c>
      <c r="G778" s="1" t="s">
        <v>18</v>
      </c>
      <c r="H778" s="1" t="s">
        <v>19</v>
      </c>
      <c r="I778" s="1" t="s">
        <v>20</v>
      </c>
      <c r="J778" s="19">
        <v>107</v>
      </c>
      <c r="K778" s="1">
        <v>278</v>
      </c>
      <c r="L778" s="1" t="s">
        <v>36</v>
      </c>
      <c r="M778" s="15" t="s">
        <v>88</v>
      </c>
      <c r="N778" s="1">
        <v>100</v>
      </c>
      <c r="O778" s="1">
        <v>100</v>
      </c>
      <c r="P778" s="1">
        <v>250</v>
      </c>
      <c r="Q778" s="1">
        <v>58</v>
      </c>
      <c r="R778" s="1">
        <f>SUM(Table1[[#This Row],[Cogs]],Table1[[#This Row],[Marketing]],Table1[[#This Row],[Other Expenses]])</f>
        <v>207</v>
      </c>
      <c r="S778" s="3">
        <f>Table1[[#This Row],[Sales]]-Table1[[#This Row],[Target Sales]]</f>
        <v>28</v>
      </c>
      <c r="T778" s="3">
        <f>Table1[[#This Row],[Profit]]-Table1[[#This Row],[Target Profit]]</f>
        <v>7</v>
      </c>
      <c r="U778" s="3">
        <f>Table1[[#This Row],[Cogs]]-Table1[[#This Row],[Target COGS]]</f>
        <v>13</v>
      </c>
      <c r="V778" s="8">
        <f>YEAR(Table1[[#This Row],[Date]])</f>
        <v>2012</v>
      </c>
      <c r="W778" s="8">
        <f>DAY(Table1[[#This Row],[Date]])</f>
        <v>1</v>
      </c>
      <c r="X778" s="8">
        <f>MONTH(Table1[[#This Row],[Date]])</f>
        <v>11</v>
      </c>
      <c r="Y778" s="9">
        <f>(Table1[[#This Row],[Profit]]/Table1[[#This Row],[Sales]])</f>
        <v>0.38489208633093525</v>
      </c>
    </row>
    <row r="779" spans="1:25" ht="14.25" customHeight="1" x14ac:dyDescent="0.3">
      <c r="A779" s="1">
        <v>712</v>
      </c>
      <c r="B779" s="1">
        <v>211</v>
      </c>
      <c r="C779" s="2">
        <v>41214</v>
      </c>
      <c r="D779" s="1" t="s">
        <v>32</v>
      </c>
      <c r="E779" s="1" t="s">
        <v>17</v>
      </c>
      <c r="F779" s="1">
        <v>59</v>
      </c>
      <c r="G779" s="1" t="s">
        <v>18</v>
      </c>
      <c r="H779" s="1" t="s">
        <v>26</v>
      </c>
      <c r="I779" s="1" t="s">
        <v>27</v>
      </c>
      <c r="J779" s="19">
        <v>129</v>
      </c>
      <c r="K779" s="1">
        <v>423</v>
      </c>
      <c r="L779" s="1" t="s">
        <v>36</v>
      </c>
      <c r="M779" s="15" t="s">
        <v>88</v>
      </c>
      <c r="N779" s="1">
        <v>170</v>
      </c>
      <c r="O779" s="1">
        <v>110</v>
      </c>
      <c r="P779" s="1">
        <v>350</v>
      </c>
      <c r="Q779" s="1">
        <v>83</v>
      </c>
      <c r="R779" s="1">
        <f>SUM(Table1[[#This Row],[Cogs]],Table1[[#This Row],[Marketing]],Table1[[#This Row],[Other Expenses]])</f>
        <v>353</v>
      </c>
      <c r="S779" s="3">
        <f>Table1[[#This Row],[Sales]]-Table1[[#This Row],[Target Sales]]</f>
        <v>73</v>
      </c>
      <c r="T779" s="3">
        <f>Table1[[#This Row],[Profit]]-Table1[[#This Row],[Target Profit]]</f>
        <v>19</v>
      </c>
      <c r="U779" s="3">
        <f>Table1[[#This Row],[Cogs]]-Table1[[#This Row],[Target COGS]]</f>
        <v>41</v>
      </c>
      <c r="V779" s="8">
        <f>YEAR(Table1[[#This Row],[Date]])</f>
        <v>2012</v>
      </c>
      <c r="W779" s="8">
        <f>DAY(Table1[[#This Row],[Date]])</f>
        <v>1</v>
      </c>
      <c r="X779" s="8">
        <f>MONTH(Table1[[#This Row],[Date]])</f>
        <v>11</v>
      </c>
      <c r="Y779" s="9">
        <f>(Table1[[#This Row],[Profit]]/Table1[[#This Row],[Sales]])</f>
        <v>0.30496453900709219</v>
      </c>
    </row>
    <row r="780" spans="1:25" ht="14.25" customHeight="1" x14ac:dyDescent="0.3">
      <c r="A780" s="1">
        <v>319</v>
      </c>
      <c r="B780" s="1">
        <v>245</v>
      </c>
      <c r="C780" s="2">
        <v>41214</v>
      </c>
      <c r="D780" s="1" t="s">
        <v>32</v>
      </c>
      <c r="E780" s="1" t="s">
        <v>17</v>
      </c>
      <c r="F780" s="1">
        <v>93</v>
      </c>
      <c r="G780" s="1" t="s">
        <v>18</v>
      </c>
      <c r="H780" s="1" t="s">
        <v>26</v>
      </c>
      <c r="I780" s="1" t="s">
        <v>54</v>
      </c>
      <c r="J780" s="19">
        <v>173</v>
      </c>
      <c r="K780" s="1">
        <v>545</v>
      </c>
      <c r="L780" s="1" t="s">
        <v>36</v>
      </c>
      <c r="M780" s="15" t="s">
        <v>88</v>
      </c>
      <c r="N780" s="1">
        <v>200</v>
      </c>
      <c r="O780" s="1">
        <v>130</v>
      </c>
      <c r="P780" s="1">
        <v>450</v>
      </c>
      <c r="Q780" s="1">
        <v>127</v>
      </c>
      <c r="R780" s="1">
        <f>SUM(Table1[[#This Row],[Cogs]],Table1[[#This Row],[Marketing]],Table1[[#This Row],[Other Expenses]])</f>
        <v>465</v>
      </c>
      <c r="S780" s="3">
        <f>Table1[[#This Row],[Sales]]-Table1[[#This Row],[Target Sales]]</f>
        <v>95</v>
      </c>
      <c r="T780" s="3">
        <f>Table1[[#This Row],[Profit]]-Table1[[#This Row],[Target Profit]]</f>
        <v>43</v>
      </c>
      <c r="U780" s="3">
        <f>Table1[[#This Row],[Cogs]]-Table1[[#This Row],[Target COGS]]</f>
        <v>45</v>
      </c>
      <c r="V780" s="8">
        <f>YEAR(Table1[[#This Row],[Date]])</f>
        <v>2012</v>
      </c>
      <c r="W780" s="8">
        <f>DAY(Table1[[#This Row],[Date]])</f>
        <v>1</v>
      </c>
      <c r="X780" s="8">
        <f>MONTH(Table1[[#This Row],[Date]])</f>
        <v>11</v>
      </c>
      <c r="Y780" s="9">
        <f>(Table1[[#This Row],[Profit]]/Table1[[#This Row],[Sales]])</f>
        <v>0.31743119266055048</v>
      </c>
    </row>
    <row r="781" spans="1:25" ht="14.25" customHeight="1" x14ac:dyDescent="0.3">
      <c r="A781" s="1">
        <v>720</v>
      </c>
      <c r="B781" s="1">
        <v>86</v>
      </c>
      <c r="C781" s="2">
        <v>41244</v>
      </c>
      <c r="D781" s="1" t="s">
        <v>16</v>
      </c>
      <c r="E781" s="1" t="s">
        <v>17</v>
      </c>
      <c r="F781" s="1">
        <v>24</v>
      </c>
      <c r="G781" s="1" t="s">
        <v>33</v>
      </c>
      <c r="H781" s="1" t="s">
        <v>38</v>
      </c>
      <c r="I781" s="1" t="s">
        <v>39</v>
      </c>
      <c r="J781" s="19">
        <v>88</v>
      </c>
      <c r="K781" s="1">
        <v>210</v>
      </c>
      <c r="L781" s="1" t="s">
        <v>21</v>
      </c>
      <c r="M781" s="15" t="s">
        <v>88</v>
      </c>
      <c r="N781" s="1">
        <v>80</v>
      </c>
      <c r="O781" s="1">
        <v>90</v>
      </c>
      <c r="P781" s="1">
        <v>200</v>
      </c>
      <c r="Q781" s="1">
        <v>36</v>
      </c>
      <c r="R781" s="1">
        <f>SUM(Table1[[#This Row],[Cogs]],Table1[[#This Row],[Marketing]],Table1[[#This Row],[Other Expenses]])</f>
        <v>146</v>
      </c>
      <c r="S781" s="3">
        <f>Table1[[#This Row],[Sales]]-Table1[[#This Row],[Target Sales]]</f>
        <v>10</v>
      </c>
      <c r="T781" s="3">
        <f>Table1[[#This Row],[Profit]]-Table1[[#This Row],[Target Profit]]</f>
        <v>-2</v>
      </c>
      <c r="U781" s="3">
        <f>Table1[[#This Row],[Cogs]]-Table1[[#This Row],[Target COGS]]</f>
        <v>6</v>
      </c>
      <c r="V781" s="8">
        <f>YEAR(Table1[[#This Row],[Date]])</f>
        <v>2012</v>
      </c>
      <c r="W781" s="8">
        <f>DAY(Table1[[#This Row],[Date]])</f>
        <v>1</v>
      </c>
      <c r="X781" s="8">
        <f>MONTH(Table1[[#This Row],[Date]])</f>
        <v>12</v>
      </c>
      <c r="Y781" s="9">
        <f>(Table1[[#This Row],[Profit]]/Table1[[#This Row],[Sales]])</f>
        <v>0.41904761904761906</v>
      </c>
    </row>
    <row r="782" spans="1:25" ht="14.25" customHeight="1" x14ac:dyDescent="0.3">
      <c r="A782" s="1">
        <v>630</v>
      </c>
      <c r="B782" s="1">
        <v>127</v>
      </c>
      <c r="C782" s="2">
        <v>41244</v>
      </c>
      <c r="D782" s="1" t="s">
        <v>16</v>
      </c>
      <c r="E782" s="1" t="s">
        <v>17</v>
      </c>
      <c r="F782" s="1">
        <v>40</v>
      </c>
      <c r="G782" s="1" t="s">
        <v>33</v>
      </c>
      <c r="H782" s="1" t="s">
        <v>38</v>
      </c>
      <c r="I782" s="1" t="s">
        <v>39</v>
      </c>
      <c r="J782" s="19">
        <v>122</v>
      </c>
      <c r="K782" s="1">
        <v>312</v>
      </c>
      <c r="L782" s="1" t="s">
        <v>56</v>
      </c>
      <c r="M782" s="15" t="s">
        <v>88</v>
      </c>
      <c r="N782" s="1">
        <v>120</v>
      </c>
      <c r="O782" s="1">
        <v>130</v>
      </c>
      <c r="P782" s="1">
        <v>300</v>
      </c>
      <c r="Q782" s="1">
        <v>63</v>
      </c>
      <c r="R782" s="1">
        <f>SUM(Table1[[#This Row],[Cogs]],Table1[[#This Row],[Marketing]],Table1[[#This Row],[Other Expenses]])</f>
        <v>230</v>
      </c>
      <c r="S782" s="3">
        <f>Table1[[#This Row],[Sales]]-Table1[[#This Row],[Target Sales]]</f>
        <v>12</v>
      </c>
      <c r="T782" s="3">
        <f>Table1[[#This Row],[Profit]]-Table1[[#This Row],[Target Profit]]</f>
        <v>-8</v>
      </c>
      <c r="U782" s="3">
        <f>Table1[[#This Row],[Cogs]]-Table1[[#This Row],[Target COGS]]</f>
        <v>7</v>
      </c>
      <c r="V782" s="8">
        <f>YEAR(Table1[[#This Row],[Date]])</f>
        <v>2012</v>
      </c>
      <c r="W782" s="8">
        <f>DAY(Table1[[#This Row],[Date]])</f>
        <v>1</v>
      </c>
      <c r="X782" s="8">
        <f>MONTH(Table1[[#This Row],[Date]])</f>
        <v>12</v>
      </c>
      <c r="Y782" s="9">
        <f>(Table1[[#This Row],[Profit]]/Table1[[#This Row],[Sales]])</f>
        <v>0.39102564102564102</v>
      </c>
    </row>
    <row r="783" spans="1:25" ht="14.25" customHeight="1" x14ac:dyDescent="0.3">
      <c r="A783" s="1">
        <v>970</v>
      </c>
      <c r="B783" s="1">
        <v>67</v>
      </c>
      <c r="C783" s="2">
        <v>41244</v>
      </c>
      <c r="D783" s="1" t="s">
        <v>16</v>
      </c>
      <c r="E783" s="1" t="s">
        <v>17</v>
      </c>
      <c r="F783" s="1">
        <v>22</v>
      </c>
      <c r="G783" s="1" t="s">
        <v>33</v>
      </c>
      <c r="H783" s="1" t="s">
        <v>34</v>
      </c>
      <c r="I783" s="1" t="s">
        <v>35</v>
      </c>
      <c r="J783" s="19">
        <v>47</v>
      </c>
      <c r="K783" s="1">
        <v>168</v>
      </c>
      <c r="L783" s="1" t="s">
        <v>21</v>
      </c>
      <c r="M783" s="15" t="s">
        <v>88</v>
      </c>
      <c r="N783" s="1">
        <v>80</v>
      </c>
      <c r="O783" s="1">
        <v>80</v>
      </c>
      <c r="P783" s="1">
        <v>210</v>
      </c>
      <c r="Q783" s="1">
        <v>54</v>
      </c>
      <c r="R783" s="1">
        <f>SUM(Table1[[#This Row],[Cogs]],Table1[[#This Row],[Marketing]],Table1[[#This Row],[Other Expenses]])</f>
        <v>143</v>
      </c>
      <c r="S783" s="3">
        <f>Table1[[#This Row],[Sales]]-Table1[[#This Row],[Target Sales]]</f>
        <v>-42</v>
      </c>
      <c r="T783" s="3">
        <f>Table1[[#This Row],[Profit]]-Table1[[#This Row],[Target Profit]]</f>
        <v>-33</v>
      </c>
      <c r="U783" s="3">
        <f>Table1[[#This Row],[Cogs]]-Table1[[#This Row],[Target COGS]]</f>
        <v>-13</v>
      </c>
      <c r="V783" s="8">
        <f>YEAR(Table1[[#This Row],[Date]])</f>
        <v>2012</v>
      </c>
      <c r="W783" s="8">
        <f>DAY(Table1[[#This Row],[Date]])</f>
        <v>1</v>
      </c>
      <c r="X783" s="8">
        <f>MONTH(Table1[[#This Row],[Date]])</f>
        <v>12</v>
      </c>
      <c r="Y783" s="9">
        <f>(Table1[[#This Row],[Profit]]/Table1[[#This Row],[Sales]])</f>
        <v>0.27976190476190477</v>
      </c>
    </row>
    <row r="784" spans="1:25" ht="14.25" customHeight="1" x14ac:dyDescent="0.3">
      <c r="A784" s="1">
        <v>630</v>
      </c>
      <c r="B784" s="1">
        <v>250</v>
      </c>
      <c r="C784" s="2">
        <v>41244</v>
      </c>
      <c r="D784" s="1" t="s">
        <v>16</v>
      </c>
      <c r="E784" s="1" t="s">
        <v>17</v>
      </c>
      <c r="F784" s="1">
        <v>70</v>
      </c>
      <c r="G784" s="1" t="s">
        <v>33</v>
      </c>
      <c r="H784" s="1" t="s">
        <v>34</v>
      </c>
      <c r="I784" s="1" t="s">
        <v>35</v>
      </c>
      <c r="J784" s="19">
        <v>157</v>
      </c>
      <c r="K784" s="1">
        <v>501</v>
      </c>
      <c r="L784" s="1" t="s">
        <v>56</v>
      </c>
      <c r="M784" s="15" t="s">
        <v>88</v>
      </c>
      <c r="N784" s="1">
        <v>320</v>
      </c>
      <c r="O784" s="1">
        <v>240</v>
      </c>
      <c r="P784" s="1">
        <v>640</v>
      </c>
      <c r="Q784" s="1">
        <v>94</v>
      </c>
      <c r="R784" s="1">
        <f>SUM(Table1[[#This Row],[Cogs]],Table1[[#This Row],[Marketing]],Table1[[#This Row],[Other Expenses]])</f>
        <v>414</v>
      </c>
      <c r="S784" s="3">
        <f>Table1[[#This Row],[Sales]]-Table1[[#This Row],[Target Sales]]</f>
        <v>-139</v>
      </c>
      <c r="T784" s="3">
        <f>Table1[[#This Row],[Profit]]-Table1[[#This Row],[Target Profit]]</f>
        <v>-83</v>
      </c>
      <c r="U784" s="3">
        <f>Table1[[#This Row],[Cogs]]-Table1[[#This Row],[Target COGS]]</f>
        <v>-70</v>
      </c>
      <c r="V784" s="8">
        <f>YEAR(Table1[[#This Row],[Date]])</f>
        <v>2012</v>
      </c>
      <c r="W784" s="8">
        <f>DAY(Table1[[#This Row],[Date]])</f>
        <v>1</v>
      </c>
      <c r="X784" s="8">
        <f>MONTH(Table1[[#This Row],[Date]])</f>
        <v>12</v>
      </c>
      <c r="Y784" s="9">
        <f>(Table1[[#This Row],[Profit]]/Table1[[#This Row],[Sales]])</f>
        <v>0.31337325349301398</v>
      </c>
    </row>
    <row r="785" spans="1:25" ht="14.25" customHeight="1" x14ac:dyDescent="0.3">
      <c r="A785" s="1">
        <v>719</v>
      </c>
      <c r="B785" s="1">
        <v>123</v>
      </c>
      <c r="C785" s="2">
        <v>41244</v>
      </c>
      <c r="D785" s="1" t="s">
        <v>16</v>
      </c>
      <c r="E785" s="1" t="s">
        <v>17</v>
      </c>
      <c r="F785" s="1">
        <v>34</v>
      </c>
      <c r="G785" s="1" t="s">
        <v>33</v>
      </c>
      <c r="H785" s="1" t="s">
        <v>38</v>
      </c>
      <c r="I785" s="1" t="s">
        <v>43</v>
      </c>
      <c r="J785" s="19">
        <v>134</v>
      </c>
      <c r="K785" s="1">
        <v>302</v>
      </c>
      <c r="L785" s="1" t="s">
        <v>21</v>
      </c>
      <c r="M785" s="15" t="s">
        <v>88</v>
      </c>
      <c r="N785" s="1">
        <v>120</v>
      </c>
      <c r="O785" s="1">
        <v>130</v>
      </c>
      <c r="P785" s="1">
        <v>290</v>
      </c>
      <c r="Q785" s="1">
        <v>45</v>
      </c>
      <c r="R785" s="1">
        <f>SUM(Table1[[#This Row],[Cogs]],Table1[[#This Row],[Marketing]],Table1[[#This Row],[Other Expenses]])</f>
        <v>202</v>
      </c>
      <c r="S785" s="3">
        <f>Table1[[#This Row],[Sales]]-Table1[[#This Row],[Target Sales]]</f>
        <v>12</v>
      </c>
      <c r="T785" s="3">
        <f>Table1[[#This Row],[Profit]]-Table1[[#This Row],[Target Profit]]</f>
        <v>4</v>
      </c>
      <c r="U785" s="3">
        <f>Table1[[#This Row],[Cogs]]-Table1[[#This Row],[Target COGS]]</f>
        <v>3</v>
      </c>
      <c r="V785" s="8">
        <f>YEAR(Table1[[#This Row],[Date]])</f>
        <v>2012</v>
      </c>
      <c r="W785" s="8">
        <f>DAY(Table1[[#This Row],[Date]])</f>
        <v>1</v>
      </c>
      <c r="X785" s="8">
        <f>MONTH(Table1[[#This Row],[Date]])</f>
        <v>12</v>
      </c>
      <c r="Y785" s="9">
        <f>(Table1[[#This Row],[Profit]]/Table1[[#This Row],[Sales]])</f>
        <v>0.44370860927152317</v>
      </c>
    </row>
    <row r="786" spans="1:25" ht="14.25" customHeight="1" x14ac:dyDescent="0.3">
      <c r="A786" s="1">
        <v>847</v>
      </c>
      <c r="B786" s="1">
        <v>224</v>
      </c>
      <c r="C786" s="2">
        <v>41244</v>
      </c>
      <c r="D786" s="1" t="s">
        <v>16</v>
      </c>
      <c r="E786" s="1" t="s">
        <v>17</v>
      </c>
      <c r="F786" s="1">
        <v>73</v>
      </c>
      <c r="G786" s="1" t="s">
        <v>33</v>
      </c>
      <c r="H786" s="1" t="s">
        <v>38</v>
      </c>
      <c r="I786" s="1" t="s">
        <v>45</v>
      </c>
      <c r="J786" s="19">
        <v>194</v>
      </c>
      <c r="K786" s="1">
        <v>534</v>
      </c>
      <c r="L786" s="1" t="s">
        <v>56</v>
      </c>
      <c r="M786" s="15" t="s">
        <v>88</v>
      </c>
      <c r="N786" s="1">
        <v>220</v>
      </c>
      <c r="O786" s="1">
        <v>190</v>
      </c>
      <c r="P786" s="1">
        <v>520</v>
      </c>
      <c r="Q786" s="1">
        <v>116</v>
      </c>
      <c r="R786" s="1">
        <f>SUM(Table1[[#This Row],[Cogs]],Table1[[#This Row],[Marketing]],Table1[[#This Row],[Other Expenses]])</f>
        <v>413</v>
      </c>
      <c r="S786" s="3">
        <f>Table1[[#This Row],[Sales]]-Table1[[#This Row],[Target Sales]]</f>
        <v>14</v>
      </c>
      <c r="T786" s="3">
        <f>Table1[[#This Row],[Profit]]-Table1[[#This Row],[Target Profit]]</f>
        <v>4</v>
      </c>
      <c r="U786" s="3">
        <f>Table1[[#This Row],[Cogs]]-Table1[[#This Row],[Target COGS]]</f>
        <v>4</v>
      </c>
      <c r="V786" s="8">
        <f>YEAR(Table1[[#This Row],[Date]])</f>
        <v>2012</v>
      </c>
      <c r="W786" s="8">
        <f>DAY(Table1[[#This Row],[Date]])</f>
        <v>1</v>
      </c>
      <c r="X786" s="8">
        <f>MONTH(Table1[[#This Row],[Date]])</f>
        <v>12</v>
      </c>
      <c r="Y786" s="9">
        <f>(Table1[[#This Row],[Profit]]/Table1[[#This Row],[Sales]])</f>
        <v>0.36329588014981273</v>
      </c>
    </row>
    <row r="787" spans="1:25" ht="14.25" customHeight="1" x14ac:dyDescent="0.3">
      <c r="A787" s="1">
        <v>970</v>
      </c>
      <c r="B787" s="1">
        <v>54</v>
      </c>
      <c r="C787" s="2">
        <v>41244</v>
      </c>
      <c r="D787" s="1" t="s">
        <v>16</v>
      </c>
      <c r="E787" s="1" t="s">
        <v>17</v>
      </c>
      <c r="F787" s="1">
        <v>15</v>
      </c>
      <c r="G787" s="1" t="s">
        <v>33</v>
      </c>
      <c r="H787" s="1" t="s">
        <v>34</v>
      </c>
      <c r="I787" s="1" t="s">
        <v>46</v>
      </c>
      <c r="J787" s="19">
        <v>53</v>
      </c>
      <c r="K787" s="1">
        <v>133</v>
      </c>
      <c r="L787" s="1" t="s">
        <v>21</v>
      </c>
      <c r="M787" s="15" t="s">
        <v>88</v>
      </c>
      <c r="N787" s="1">
        <v>60</v>
      </c>
      <c r="O787" s="1">
        <v>90</v>
      </c>
      <c r="P787" s="1">
        <v>170</v>
      </c>
      <c r="Q787" s="1">
        <v>26</v>
      </c>
      <c r="R787" s="1">
        <f>SUM(Table1[[#This Row],[Cogs]],Table1[[#This Row],[Marketing]],Table1[[#This Row],[Other Expenses]])</f>
        <v>95</v>
      </c>
      <c r="S787" s="3">
        <f>Table1[[#This Row],[Sales]]-Table1[[#This Row],[Target Sales]]</f>
        <v>-37</v>
      </c>
      <c r="T787" s="3">
        <f>Table1[[#This Row],[Profit]]-Table1[[#This Row],[Target Profit]]</f>
        <v>-37</v>
      </c>
      <c r="U787" s="3">
        <f>Table1[[#This Row],[Cogs]]-Table1[[#This Row],[Target COGS]]</f>
        <v>-6</v>
      </c>
      <c r="V787" s="8">
        <f>YEAR(Table1[[#This Row],[Date]])</f>
        <v>2012</v>
      </c>
      <c r="W787" s="8">
        <f>DAY(Table1[[#This Row],[Date]])</f>
        <v>1</v>
      </c>
      <c r="X787" s="8">
        <f>MONTH(Table1[[#This Row],[Date]])</f>
        <v>12</v>
      </c>
      <c r="Y787" s="9">
        <f>(Table1[[#This Row],[Profit]]/Table1[[#This Row],[Sales]])</f>
        <v>0.39849624060150374</v>
      </c>
    </row>
    <row r="788" spans="1:25" ht="14.25" customHeight="1" x14ac:dyDescent="0.3">
      <c r="A788" s="1">
        <v>815</v>
      </c>
      <c r="B788" s="1">
        <v>247</v>
      </c>
      <c r="C788" s="2">
        <v>41244</v>
      </c>
      <c r="D788" s="1" t="s">
        <v>16</v>
      </c>
      <c r="E788" s="1" t="s">
        <v>17</v>
      </c>
      <c r="F788" s="1">
        <v>81</v>
      </c>
      <c r="G788" s="1" t="s">
        <v>33</v>
      </c>
      <c r="H788" s="1" t="s">
        <v>34</v>
      </c>
      <c r="I788" s="1" t="s">
        <v>46</v>
      </c>
      <c r="J788" s="19">
        <v>216</v>
      </c>
      <c r="K788" s="1">
        <v>576</v>
      </c>
      <c r="L788" s="1" t="s">
        <v>56</v>
      </c>
      <c r="M788" s="15" t="s">
        <v>88</v>
      </c>
      <c r="N788" s="1">
        <v>310</v>
      </c>
      <c r="O788" s="1">
        <v>320</v>
      </c>
      <c r="P788" s="1">
        <v>730</v>
      </c>
      <c r="Q788" s="1">
        <v>113</v>
      </c>
      <c r="R788" s="1">
        <f>SUM(Table1[[#This Row],[Cogs]],Table1[[#This Row],[Marketing]],Table1[[#This Row],[Other Expenses]])</f>
        <v>441</v>
      </c>
      <c r="S788" s="3">
        <f>Table1[[#This Row],[Sales]]-Table1[[#This Row],[Target Sales]]</f>
        <v>-154</v>
      </c>
      <c r="T788" s="3">
        <f>Table1[[#This Row],[Profit]]-Table1[[#This Row],[Target Profit]]</f>
        <v>-104</v>
      </c>
      <c r="U788" s="3">
        <f>Table1[[#This Row],[Cogs]]-Table1[[#This Row],[Target COGS]]</f>
        <v>-63</v>
      </c>
      <c r="V788" s="8">
        <f>YEAR(Table1[[#This Row],[Date]])</f>
        <v>2012</v>
      </c>
      <c r="W788" s="8">
        <f>DAY(Table1[[#This Row],[Date]])</f>
        <v>1</v>
      </c>
      <c r="X788" s="8">
        <f>MONTH(Table1[[#This Row],[Date]])</f>
        <v>12</v>
      </c>
      <c r="Y788" s="9">
        <f>(Table1[[#This Row],[Profit]]/Table1[[#This Row],[Sales]])</f>
        <v>0.375</v>
      </c>
    </row>
    <row r="789" spans="1:25" ht="14.25" customHeight="1" x14ac:dyDescent="0.3">
      <c r="A789" s="1">
        <v>740</v>
      </c>
      <c r="B789" s="1">
        <v>153</v>
      </c>
      <c r="C789" s="2">
        <v>41244</v>
      </c>
      <c r="D789" s="1" t="s">
        <v>16</v>
      </c>
      <c r="E789" s="1" t="s">
        <v>17</v>
      </c>
      <c r="F789" s="1">
        <v>42</v>
      </c>
      <c r="G789" s="1" t="s">
        <v>33</v>
      </c>
      <c r="H789" s="1" t="s">
        <v>34</v>
      </c>
      <c r="I789" s="1" t="s">
        <v>46</v>
      </c>
      <c r="J789" s="19">
        <v>87</v>
      </c>
      <c r="K789" s="1">
        <v>306</v>
      </c>
      <c r="L789" s="1" t="s">
        <v>58</v>
      </c>
      <c r="M789" s="15" t="s">
        <v>88</v>
      </c>
      <c r="N789" s="1">
        <v>190</v>
      </c>
      <c r="O789" s="1">
        <v>140</v>
      </c>
      <c r="P789" s="1">
        <v>390</v>
      </c>
      <c r="Q789" s="1">
        <v>66</v>
      </c>
      <c r="R789" s="1">
        <f>SUM(Table1[[#This Row],[Cogs]],Table1[[#This Row],[Marketing]],Table1[[#This Row],[Other Expenses]])</f>
        <v>261</v>
      </c>
      <c r="S789" s="3">
        <f>Table1[[#This Row],[Sales]]-Table1[[#This Row],[Target Sales]]</f>
        <v>-84</v>
      </c>
      <c r="T789" s="3">
        <f>Table1[[#This Row],[Profit]]-Table1[[#This Row],[Target Profit]]</f>
        <v>-53</v>
      </c>
      <c r="U789" s="3">
        <f>Table1[[#This Row],[Cogs]]-Table1[[#This Row],[Target COGS]]</f>
        <v>-37</v>
      </c>
      <c r="V789" s="8">
        <f>YEAR(Table1[[#This Row],[Date]])</f>
        <v>2012</v>
      </c>
      <c r="W789" s="8">
        <f>DAY(Table1[[#This Row],[Date]])</f>
        <v>1</v>
      </c>
      <c r="X789" s="8">
        <f>MONTH(Table1[[#This Row],[Date]])</f>
        <v>12</v>
      </c>
      <c r="Y789" s="9">
        <f>(Table1[[#This Row],[Profit]]/Table1[[#This Row],[Sales]])</f>
        <v>0.28431372549019607</v>
      </c>
    </row>
    <row r="790" spans="1:25" ht="14.25" customHeight="1" x14ac:dyDescent="0.3">
      <c r="A790" s="1">
        <v>303</v>
      </c>
      <c r="B790" s="1">
        <v>153</v>
      </c>
      <c r="C790" s="2">
        <v>41244</v>
      </c>
      <c r="D790" s="1" t="s">
        <v>16</v>
      </c>
      <c r="E790" s="1" t="s">
        <v>17</v>
      </c>
      <c r="F790" s="1">
        <v>42</v>
      </c>
      <c r="G790" s="1" t="s">
        <v>18</v>
      </c>
      <c r="H790" s="1" t="s">
        <v>19</v>
      </c>
      <c r="I790" s="1" t="s">
        <v>50</v>
      </c>
      <c r="J790" s="19">
        <v>87</v>
      </c>
      <c r="K790" s="1">
        <v>306</v>
      </c>
      <c r="L790" s="1" t="s">
        <v>21</v>
      </c>
      <c r="M790" s="15" t="s">
        <v>88</v>
      </c>
      <c r="N790" s="1">
        <v>140</v>
      </c>
      <c r="O790" s="1">
        <v>80</v>
      </c>
      <c r="P790" s="1">
        <v>280</v>
      </c>
      <c r="Q790" s="1">
        <v>66</v>
      </c>
      <c r="R790" s="1">
        <f>SUM(Table1[[#This Row],[Cogs]],Table1[[#This Row],[Marketing]],Table1[[#This Row],[Other Expenses]])</f>
        <v>261</v>
      </c>
      <c r="S790" s="3">
        <f>Table1[[#This Row],[Sales]]-Table1[[#This Row],[Target Sales]]</f>
        <v>26</v>
      </c>
      <c r="T790" s="3">
        <f>Table1[[#This Row],[Profit]]-Table1[[#This Row],[Target Profit]]</f>
        <v>7</v>
      </c>
      <c r="U790" s="3">
        <f>Table1[[#This Row],[Cogs]]-Table1[[#This Row],[Target COGS]]</f>
        <v>13</v>
      </c>
      <c r="V790" s="8">
        <f>YEAR(Table1[[#This Row],[Date]])</f>
        <v>2012</v>
      </c>
      <c r="W790" s="8">
        <f>DAY(Table1[[#This Row],[Date]])</f>
        <v>1</v>
      </c>
      <c r="X790" s="8">
        <f>MONTH(Table1[[#This Row],[Date]])</f>
        <v>12</v>
      </c>
      <c r="Y790" s="9">
        <f>(Table1[[#This Row],[Profit]]/Table1[[#This Row],[Sales]])</f>
        <v>0.28431372549019607</v>
      </c>
    </row>
    <row r="791" spans="1:25" ht="14.25" customHeight="1" x14ac:dyDescent="0.3">
      <c r="A791" s="1">
        <v>309</v>
      </c>
      <c r="B791" s="1">
        <v>123</v>
      </c>
      <c r="C791" s="2">
        <v>41244</v>
      </c>
      <c r="D791" s="1" t="s">
        <v>16</v>
      </c>
      <c r="E791" s="1" t="s">
        <v>17</v>
      </c>
      <c r="F791" s="1">
        <v>34</v>
      </c>
      <c r="G791" s="1" t="s">
        <v>18</v>
      </c>
      <c r="H791" s="1" t="s">
        <v>19</v>
      </c>
      <c r="I791" s="1" t="s">
        <v>50</v>
      </c>
      <c r="J791" s="19">
        <v>133</v>
      </c>
      <c r="K791" s="1">
        <v>302</v>
      </c>
      <c r="L791" s="1" t="s">
        <v>56</v>
      </c>
      <c r="M791" s="15" t="s">
        <v>88</v>
      </c>
      <c r="N791" s="1">
        <v>110</v>
      </c>
      <c r="O791" s="1">
        <v>130</v>
      </c>
      <c r="P791" s="1">
        <v>280</v>
      </c>
      <c r="Q791" s="1">
        <v>46</v>
      </c>
      <c r="R791" s="1">
        <f>SUM(Table1[[#This Row],[Cogs]],Table1[[#This Row],[Marketing]],Table1[[#This Row],[Other Expenses]])</f>
        <v>203</v>
      </c>
      <c r="S791" s="3">
        <f>Table1[[#This Row],[Sales]]-Table1[[#This Row],[Target Sales]]</f>
        <v>22</v>
      </c>
      <c r="T791" s="3">
        <f>Table1[[#This Row],[Profit]]-Table1[[#This Row],[Target Profit]]</f>
        <v>3</v>
      </c>
      <c r="U791" s="3">
        <f>Table1[[#This Row],[Cogs]]-Table1[[#This Row],[Target COGS]]</f>
        <v>13</v>
      </c>
      <c r="V791" s="8">
        <f>YEAR(Table1[[#This Row],[Date]])</f>
        <v>2012</v>
      </c>
      <c r="W791" s="8">
        <f>DAY(Table1[[#This Row],[Date]])</f>
        <v>1</v>
      </c>
      <c r="X791" s="8">
        <f>MONTH(Table1[[#This Row],[Date]])</f>
        <v>12</v>
      </c>
      <c r="Y791" s="9">
        <f>(Table1[[#This Row],[Profit]]/Table1[[#This Row],[Sales]])</f>
        <v>0.44039735099337746</v>
      </c>
    </row>
    <row r="792" spans="1:25" ht="14.25" customHeight="1" x14ac:dyDescent="0.3">
      <c r="A792" s="1">
        <v>630</v>
      </c>
      <c r="B792" s="1">
        <v>86</v>
      </c>
      <c r="C792" s="2">
        <v>41244</v>
      </c>
      <c r="D792" s="1" t="s">
        <v>16</v>
      </c>
      <c r="E792" s="1" t="s">
        <v>17</v>
      </c>
      <c r="F792" s="1">
        <v>24</v>
      </c>
      <c r="G792" s="1" t="s">
        <v>18</v>
      </c>
      <c r="H792" s="1" t="s">
        <v>19</v>
      </c>
      <c r="I792" s="1" t="s">
        <v>22</v>
      </c>
      <c r="J792" s="19">
        <v>88</v>
      </c>
      <c r="K792" s="1">
        <v>210</v>
      </c>
      <c r="L792" s="1" t="s">
        <v>56</v>
      </c>
      <c r="M792" s="15" t="s">
        <v>88</v>
      </c>
      <c r="N792" s="1">
        <v>80</v>
      </c>
      <c r="O792" s="1">
        <v>80</v>
      </c>
      <c r="P792" s="1">
        <v>190</v>
      </c>
      <c r="Q792" s="1">
        <v>36</v>
      </c>
      <c r="R792" s="1">
        <f>SUM(Table1[[#This Row],[Cogs]],Table1[[#This Row],[Marketing]],Table1[[#This Row],[Other Expenses]])</f>
        <v>146</v>
      </c>
      <c r="S792" s="3">
        <f>Table1[[#This Row],[Sales]]-Table1[[#This Row],[Target Sales]]</f>
        <v>20</v>
      </c>
      <c r="T792" s="3">
        <f>Table1[[#This Row],[Profit]]-Table1[[#This Row],[Target Profit]]</f>
        <v>8</v>
      </c>
      <c r="U792" s="3">
        <f>Table1[[#This Row],[Cogs]]-Table1[[#This Row],[Target COGS]]</f>
        <v>6</v>
      </c>
      <c r="V792" s="8">
        <f>YEAR(Table1[[#This Row],[Date]])</f>
        <v>2012</v>
      </c>
      <c r="W792" s="8">
        <f>DAY(Table1[[#This Row],[Date]])</f>
        <v>1</v>
      </c>
      <c r="X792" s="8">
        <f>MONTH(Table1[[#This Row],[Date]])</f>
        <v>12</v>
      </c>
      <c r="Y792" s="9">
        <f>(Table1[[#This Row],[Profit]]/Table1[[#This Row],[Sales]])</f>
        <v>0.41904761904761906</v>
      </c>
    </row>
    <row r="793" spans="1:25" ht="14.25" customHeight="1" x14ac:dyDescent="0.3">
      <c r="A793" s="1">
        <v>513</v>
      </c>
      <c r="B793" s="1">
        <v>88</v>
      </c>
      <c r="C793" s="2">
        <v>41244</v>
      </c>
      <c r="D793" s="1" t="s">
        <v>16</v>
      </c>
      <c r="E793" s="1" t="s">
        <v>17</v>
      </c>
      <c r="F793" s="1">
        <v>29</v>
      </c>
      <c r="G793" s="1" t="s">
        <v>18</v>
      </c>
      <c r="H793" s="1" t="s">
        <v>26</v>
      </c>
      <c r="I793" s="1" t="s">
        <v>27</v>
      </c>
      <c r="J793" s="19">
        <v>72</v>
      </c>
      <c r="K793" s="1">
        <v>221</v>
      </c>
      <c r="L793" s="1" t="s">
        <v>58</v>
      </c>
      <c r="M793" s="15" t="s">
        <v>88</v>
      </c>
      <c r="N793" s="1">
        <v>70</v>
      </c>
      <c r="O793" s="1">
        <v>70</v>
      </c>
      <c r="P793" s="1">
        <v>180</v>
      </c>
      <c r="Q793" s="1">
        <v>61</v>
      </c>
      <c r="R793" s="1">
        <f>SUM(Table1[[#This Row],[Cogs]],Table1[[#This Row],[Marketing]],Table1[[#This Row],[Other Expenses]])</f>
        <v>178</v>
      </c>
      <c r="S793" s="3">
        <f>Table1[[#This Row],[Sales]]-Table1[[#This Row],[Target Sales]]</f>
        <v>41</v>
      </c>
      <c r="T793" s="3">
        <f>Table1[[#This Row],[Profit]]-Table1[[#This Row],[Target Profit]]</f>
        <v>2</v>
      </c>
      <c r="U793" s="3">
        <f>Table1[[#This Row],[Cogs]]-Table1[[#This Row],[Target COGS]]</f>
        <v>18</v>
      </c>
      <c r="V793" s="8">
        <f>YEAR(Table1[[#This Row],[Date]])</f>
        <v>2012</v>
      </c>
      <c r="W793" s="8">
        <f>DAY(Table1[[#This Row],[Date]])</f>
        <v>1</v>
      </c>
      <c r="X793" s="8">
        <f>MONTH(Table1[[#This Row],[Date]])</f>
        <v>12</v>
      </c>
      <c r="Y793" s="9">
        <f>(Table1[[#This Row],[Profit]]/Table1[[#This Row],[Sales]])</f>
        <v>0.32579185520361992</v>
      </c>
    </row>
    <row r="794" spans="1:25" ht="14.25" customHeight="1" x14ac:dyDescent="0.3">
      <c r="A794" s="1">
        <v>740</v>
      </c>
      <c r="B794" s="1">
        <v>134</v>
      </c>
      <c r="C794" s="2">
        <v>41244</v>
      </c>
      <c r="D794" s="1" t="s">
        <v>16</v>
      </c>
      <c r="E794" s="1" t="s">
        <v>17</v>
      </c>
      <c r="F794" s="1">
        <v>41</v>
      </c>
      <c r="G794" s="1" t="s">
        <v>18</v>
      </c>
      <c r="H794" s="1" t="s">
        <v>26</v>
      </c>
      <c r="I794" s="1" t="s">
        <v>54</v>
      </c>
      <c r="J794" s="19">
        <v>121</v>
      </c>
      <c r="K794" s="1">
        <v>320</v>
      </c>
      <c r="L794" s="1" t="s">
        <v>58</v>
      </c>
      <c r="M794" s="15" t="s">
        <v>88</v>
      </c>
      <c r="N794" s="1">
        <v>110</v>
      </c>
      <c r="O794" s="1">
        <v>90</v>
      </c>
      <c r="P794" s="1">
        <v>260</v>
      </c>
      <c r="Q794" s="1">
        <v>65</v>
      </c>
      <c r="R794" s="1">
        <f>SUM(Table1[[#This Row],[Cogs]],Table1[[#This Row],[Marketing]],Table1[[#This Row],[Other Expenses]])</f>
        <v>240</v>
      </c>
      <c r="S794" s="3">
        <f>Table1[[#This Row],[Sales]]-Table1[[#This Row],[Target Sales]]</f>
        <v>60</v>
      </c>
      <c r="T794" s="3">
        <f>Table1[[#This Row],[Profit]]-Table1[[#This Row],[Target Profit]]</f>
        <v>31</v>
      </c>
      <c r="U794" s="3">
        <f>Table1[[#This Row],[Cogs]]-Table1[[#This Row],[Target COGS]]</f>
        <v>24</v>
      </c>
      <c r="V794" s="8">
        <f>YEAR(Table1[[#This Row],[Date]])</f>
        <v>2012</v>
      </c>
      <c r="W794" s="8">
        <f>DAY(Table1[[#This Row],[Date]])</f>
        <v>1</v>
      </c>
      <c r="X794" s="8">
        <f>MONTH(Table1[[#This Row],[Date]])</f>
        <v>12</v>
      </c>
      <c r="Y794" s="9">
        <f>(Table1[[#This Row],[Profit]]/Table1[[#This Row],[Sales]])</f>
        <v>0.37812499999999999</v>
      </c>
    </row>
    <row r="795" spans="1:25" ht="14.25" customHeight="1" x14ac:dyDescent="0.3">
      <c r="A795" s="1">
        <v>719</v>
      </c>
      <c r="B795" s="1">
        <v>81</v>
      </c>
      <c r="C795" s="2">
        <v>41244</v>
      </c>
      <c r="D795" s="1" t="s">
        <v>16</v>
      </c>
      <c r="E795" s="1" t="s">
        <v>17</v>
      </c>
      <c r="F795" s="1">
        <v>26</v>
      </c>
      <c r="G795" s="1" t="s">
        <v>18</v>
      </c>
      <c r="H795" s="1" t="s">
        <v>26</v>
      </c>
      <c r="I795" s="1" t="s">
        <v>30</v>
      </c>
      <c r="J795" s="19">
        <v>66</v>
      </c>
      <c r="K795" s="1">
        <v>185</v>
      </c>
      <c r="L795" s="1" t="s">
        <v>21</v>
      </c>
      <c r="M795" s="15" t="s">
        <v>88</v>
      </c>
      <c r="N795" s="1">
        <v>60</v>
      </c>
      <c r="O795" s="1">
        <v>60</v>
      </c>
      <c r="P795" s="1">
        <v>150</v>
      </c>
      <c r="Q795" s="1">
        <v>38</v>
      </c>
      <c r="R795" s="1">
        <f>SUM(Table1[[#This Row],[Cogs]],Table1[[#This Row],[Marketing]],Table1[[#This Row],[Other Expenses]])</f>
        <v>145</v>
      </c>
      <c r="S795" s="3">
        <f>Table1[[#This Row],[Sales]]-Table1[[#This Row],[Target Sales]]</f>
        <v>35</v>
      </c>
      <c r="T795" s="3">
        <f>Table1[[#This Row],[Profit]]-Table1[[#This Row],[Target Profit]]</f>
        <v>6</v>
      </c>
      <c r="U795" s="3">
        <f>Table1[[#This Row],[Cogs]]-Table1[[#This Row],[Target COGS]]</f>
        <v>21</v>
      </c>
      <c r="V795" s="8">
        <f>YEAR(Table1[[#This Row],[Date]])</f>
        <v>2012</v>
      </c>
      <c r="W795" s="8">
        <f>DAY(Table1[[#This Row],[Date]])</f>
        <v>1</v>
      </c>
      <c r="X795" s="8">
        <f>MONTH(Table1[[#This Row],[Date]])</f>
        <v>12</v>
      </c>
      <c r="Y795" s="9">
        <f>(Table1[[#This Row],[Profit]]/Table1[[#This Row],[Sales]])</f>
        <v>0.35675675675675678</v>
      </c>
    </row>
    <row r="796" spans="1:25" ht="14.25" customHeight="1" x14ac:dyDescent="0.3">
      <c r="A796" s="1">
        <v>319</v>
      </c>
      <c r="B796" s="1">
        <v>10</v>
      </c>
      <c r="C796" s="2">
        <v>41244</v>
      </c>
      <c r="D796" s="1" t="s">
        <v>32</v>
      </c>
      <c r="E796" s="1" t="s">
        <v>17</v>
      </c>
      <c r="F796" s="1">
        <v>3</v>
      </c>
      <c r="G796" s="1" t="s">
        <v>33</v>
      </c>
      <c r="H796" s="1" t="s">
        <v>38</v>
      </c>
      <c r="I796" s="1" t="s">
        <v>39</v>
      </c>
      <c r="J796" s="19">
        <v>-1</v>
      </c>
      <c r="K796" s="1">
        <v>24</v>
      </c>
      <c r="L796" s="1" t="s">
        <v>36</v>
      </c>
      <c r="M796" s="15" t="s">
        <v>88</v>
      </c>
      <c r="N796" s="1">
        <v>0</v>
      </c>
      <c r="O796" s="1">
        <v>10</v>
      </c>
      <c r="P796" s="1">
        <v>20</v>
      </c>
      <c r="Q796" s="1">
        <v>15</v>
      </c>
      <c r="R796" s="1">
        <f>SUM(Table1[[#This Row],[Cogs]],Table1[[#This Row],[Marketing]],Table1[[#This Row],[Other Expenses]])</f>
        <v>28</v>
      </c>
      <c r="S796" s="3">
        <f>Table1[[#This Row],[Sales]]-Table1[[#This Row],[Target Sales]]</f>
        <v>4</v>
      </c>
      <c r="T796" s="3">
        <f>Table1[[#This Row],[Profit]]-Table1[[#This Row],[Target Profit]]</f>
        <v>-11</v>
      </c>
      <c r="U796" s="3">
        <f>Table1[[#This Row],[Cogs]]-Table1[[#This Row],[Target COGS]]</f>
        <v>10</v>
      </c>
      <c r="V796" s="8">
        <f>YEAR(Table1[[#This Row],[Date]])</f>
        <v>2012</v>
      </c>
      <c r="W796" s="8">
        <f>DAY(Table1[[#This Row],[Date]])</f>
        <v>1</v>
      </c>
      <c r="X796" s="8">
        <f>MONTH(Table1[[#This Row],[Date]])</f>
        <v>12</v>
      </c>
      <c r="Y796" s="9">
        <f>(Table1[[#This Row],[Profit]]/Table1[[#This Row],[Sales]])</f>
        <v>-4.1666666666666664E-2</v>
      </c>
    </row>
    <row r="797" spans="1:25" ht="14.25" customHeight="1" x14ac:dyDescent="0.3">
      <c r="A797" s="1">
        <v>715</v>
      </c>
      <c r="B797" s="1">
        <v>83</v>
      </c>
      <c r="C797" s="2">
        <v>41244</v>
      </c>
      <c r="D797" s="1" t="s">
        <v>32</v>
      </c>
      <c r="E797" s="1" t="s">
        <v>17</v>
      </c>
      <c r="F797" s="1">
        <v>27</v>
      </c>
      <c r="G797" s="1" t="s">
        <v>33</v>
      </c>
      <c r="H797" s="1" t="s">
        <v>38</v>
      </c>
      <c r="I797" s="1" t="s">
        <v>39</v>
      </c>
      <c r="J797" s="19">
        <v>57</v>
      </c>
      <c r="K797" s="1">
        <v>195</v>
      </c>
      <c r="L797" s="1" t="s">
        <v>52</v>
      </c>
      <c r="M797" s="15" t="s">
        <v>88</v>
      </c>
      <c r="N797" s="1">
        <v>80</v>
      </c>
      <c r="O797" s="1">
        <v>70</v>
      </c>
      <c r="P797" s="1">
        <v>190</v>
      </c>
      <c r="Q797" s="1">
        <v>55</v>
      </c>
      <c r="R797" s="1">
        <f>SUM(Table1[[#This Row],[Cogs]],Table1[[#This Row],[Marketing]],Table1[[#This Row],[Other Expenses]])</f>
        <v>165</v>
      </c>
      <c r="S797" s="3">
        <f>Table1[[#This Row],[Sales]]-Table1[[#This Row],[Target Sales]]</f>
        <v>5</v>
      </c>
      <c r="T797" s="3">
        <f>Table1[[#This Row],[Profit]]-Table1[[#This Row],[Target Profit]]</f>
        <v>-13</v>
      </c>
      <c r="U797" s="3">
        <f>Table1[[#This Row],[Cogs]]-Table1[[#This Row],[Target COGS]]</f>
        <v>3</v>
      </c>
      <c r="V797" s="8">
        <f>YEAR(Table1[[#This Row],[Date]])</f>
        <v>2012</v>
      </c>
      <c r="W797" s="8">
        <f>DAY(Table1[[#This Row],[Date]])</f>
        <v>1</v>
      </c>
      <c r="X797" s="8">
        <f>MONTH(Table1[[#This Row],[Date]])</f>
        <v>12</v>
      </c>
      <c r="Y797" s="9">
        <f>(Table1[[#This Row],[Profit]]/Table1[[#This Row],[Sales]])</f>
        <v>0.29230769230769232</v>
      </c>
    </row>
    <row r="798" spans="1:25" ht="14.25" customHeight="1" x14ac:dyDescent="0.3">
      <c r="A798" s="1">
        <v>573</v>
      </c>
      <c r="B798" s="1">
        <v>68</v>
      </c>
      <c r="C798" s="2">
        <v>41244</v>
      </c>
      <c r="D798" s="1" t="s">
        <v>32</v>
      </c>
      <c r="E798" s="1" t="s">
        <v>17</v>
      </c>
      <c r="F798" s="1">
        <v>25</v>
      </c>
      <c r="G798" s="1" t="s">
        <v>33</v>
      </c>
      <c r="H798" s="1" t="s">
        <v>38</v>
      </c>
      <c r="I798" s="1" t="s">
        <v>45</v>
      </c>
      <c r="J798" s="19">
        <v>26</v>
      </c>
      <c r="K798" s="1">
        <v>153</v>
      </c>
      <c r="L798" s="1" t="s">
        <v>51</v>
      </c>
      <c r="M798" s="15" t="s">
        <v>88</v>
      </c>
      <c r="N798" s="1">
        <v>60</v>
      </c>
      <c r="O798" s="1">
        <v>40</v>
      </c>
      <c r="P798" s="1">
        <v>150</v>
      </c>
      <c r="Q798" s="1">
        <v>59</v>
      </c>
      <c r="R798" s="1">
        <f>SUM(Table1[[#This Row],[Cogs]],Table1[[#This Row],[Marketing]],Table1[[#This Row],[Other Expenses]])</f>
        <v>152</v>
      </c>
      <c r="S798" s="3">
        <f>Table1[[#This Row],[Sales]]-Table1[[#This Row],[Target Sales]]</f>
        <v>3</v>
      </c>
      <c r="T798" s="3">
        <f>Table1[[#This Row],[Profit]]-Table1[[#This Row],[Target Profit]]</f>
        <v>-14</v>
      </c>
      <c r="U798" s="3">
        <f>Table1[[#This Row],[Cogs]]-Table1[[#This Row],[Target COGS]]</f>
        <v>8</v>
      </c>
      <c r="V798" s="8">
        <f>YEAR(Table1[[#This Row],[Date]])</f>
        <v>2012</v>
      </c>
      <c r="W798" s="8">
        <f>DAY(Table1[[#This Row],[Date]])</f>
        <v>1</v>
      </c>
      <c r="X798" s="8">
        <f>MONTH(Table1[[#This Row],[Date]])</f>
        <v>12</v>
      </c>
      <c r="Y798" s="9">
        <f>(Table1[[#This Row],[Profit]]/Table1[[#This Row],[Sales]])</f>
        <v>0.16993464052287582</v>
      </c>
    </row>
    <row r="799" spans="1:25" ht="14.25" customHeight="1" x14ac:dyDescent="0.3">
      <c r="A799" s="1">
        <v>715</v>
      </c>
      <c r="B799" s="1">
        <v>105</v>
      </c>
      <c r="C799" s="2">
        <v>41244</v>
      </c>
      <c r="D799" s="1" t="s">
        <v>32</v>
      </c>
      <c r="E799" s="1" t="s">
        <v>17</v>
      </c>
      <c r="F799" s="1">
        <v>95</v>
      </c>
      <c r="G799" s="1" t="s">
        <v>33</v>
      </c>
      <c r="H799" s="1" t="s">
        <v>38</v>
      </c>
      <c r="I799" s="1" t="s">
        <v>45</v>
      </c>
      <c r="J799" s="19">
        <v>20</v>
      </c>
      <c r="K799" s="1">
        <v>250</v>
      </c>
      <c r="L799" s="1" t="s">
        <v>52</v>
      </c>
      <c r="M799" s="15" t="s">
        <v>88</v>
      </c>
      <c r="N799" s="1">
        <v>100</v>
      </c>
      <c r="O799" s="1">
        <v>30</v>
      </c>
      <c r="P799" s="1">
        <v>240</v>
      </c>
      <c r="Q799" s="1">
        <v>125</v>
      </c>
      <c r="R799" s="1">
        <f>SUM(Table1[[#This Row],[Cogs]],Table1[[#This Row],[Marketing]],Table1[[#This Row],[Other Expenses]])</f>
        <v>325</v>
      </c>
      <c r="S799" s="3">
        <f>Table1[[#This Row],[Sales]]-Table1[[#This Row],[Target Sales]]</f>
        <v>10</v>
      </c>
      <c r="T799" s="3">
        <f>Table1[[#This Row],[Profit]]-Table1[[#This Row],[Target Profit]]</f>
        <v>-10</v>
      </c>
      <c r="U799" s="3">
        <f>Table1[[#This Row],[Cogs]]-Table1[[#This Row],[Target COGS]]</f>
        <v>5</v>
      </c>
      <c r="V799" s="8">
        <f>YEAR(Table1[[#This Row],[Date]])</f>
        <v>2012</v>
      </c>
      <c r="W799" s="8">
        <f>DAY(Table1[[#This Row],[Date]])</f>
        <v>1</v>
      </c>
      <c r="X799" s="8">
        <f>MONTH(Table1[[#This Row],[Date]])</f>
        <v>12</v>
      </c>
      <c r="Y799" s="9">
        <f>(Table1[[#This Row],[Profit]]/Table1[[#This Row],[Sales]])</f>
        <v>0.08</v>
      </c>
    </row>
    <row r="800" spans="1:25" ht="14.25" customHeight="1" x14ac:dyDescent="0.3">
      <c r="A800" s="1">
        <v>314</v>
      </c>
      <c r="B800" s="1">
        <v>50</v>
      </c>
      <c r="C800" s="2">
        <v>41244</v>
      </c>
      <c r="D800" s="1" t="s">
        <v>32</v>
      </c>
      <c r="E800" s="1" t="s">
        <v>17</v>
      </c>
      <c r="F800" s="1">
        <v>14</v>
      </c>
      <c r="G800" s="1" t="s">
        <v>33</v>
      </c>
      <c r="H800" s="1" t="s">
        <v>34</v>
      </c>
      <c r="I800" s="1" t="s">
        <v>46</v>
      </c>
      <c r="J800" s="19">
        <v>48</v>
      </c>
      <c r="K800" s="1">
        <v>123</v>
      </c>
      <c r="L800" s="1" t="s">
        <v>51</v>
      </c>
      <c r="M800" s="15" t="s">
        <v>88</v>
      </c>
      <c r="N800" s="1">
        <v>60</v>
      </c>
      <c r="O800" s="1">
        <v>70</v>
      </c>
      <c r="P800" s="1">
        <v>150</v>
      </c>
      <c r="Q800" s="1">
        <v>25</v>
      </c>
      <c r="R800" s="1">
        <f>SUM(Table1[[#This Row],[Cogs]],Table1[[#This Row],[Marketing]],Table1[[#This Row],[Other Expenses]])</f>
        <v>89</v>
      </c>
      <c r="S800" s="3">
        <f>Table1[[#This Row],[Sales]]-Table1[[#This Row],[Target Sales]]</f>
        <v>-27</v>
      </c>
      <c r="T800" s="3">
        <f>Table1[[#This Row],[Profit]]-Table1[[#This Row],[Target Profit]]</f>
        <v>-22</v>
      </c>
      <c r="U800" s="3">
        <f>Table1[[#This Row],[Cogs]]-Table1[[#This Row],[Target COGS]]</f>
        <v>-10</v>
      </c>
      <c r="V800" s="8">
        <f>YEAR(Table1[[#This Row],[Date]])</f>
        <v>2012</v>
      </c>
      <c r="W800" s="8">
        <f>DAY(Table1[[#This Row],[Date]])</f>
        <v>1</v>
      </c>
      <c r="X800" s="8">
        <f>MONTH(Table1[[#This Row],[Date]])</f>
        <v>12</v>
      </c>
      <c r="Y800" s="9">
        <f>(Table1[[#This Row],[Profit]]/Table1[[#This Row],[Sales]])</f>
        <v>0.3902439024390244</v>
      </c>
    </row>
    <row r="801" spans="1:25" ht="14.25" customHeight="1" x14ac:dyDescent="0.3">
      <c r="A801" s="1">
        <v>715</v>
      </c>
      <c r="B801" s="1">
        <v>80</v>
      </c>
      <c r="C801" s="2">
        <v>41244</v>
      </c>
      <c r="D801" s="1" t="s">
        <v>32</v>
      </c>
      <c r="E801" s="1" t="s">
        <v>17</v>
      </c>
      <c r="F801" s="1">
        <v>24</v>
      </c>
      <c r="G801" s="1" t="s">
        <v>33</v>
      </c>
      <c r="H801" s="1" t="s">
        <v>34</v>
      </c>
      <c r="I801" s="1" t="s">
        <v>46</v>
      </c>
      <c r="J801" s="19">
        <v>50</v>
      </c>
      <c r="K801" s="1">
        <v>176</v>
      </c>
      <c r="L801" s="1" t="s">
        <v>52</v>
      </c>
      <c r="M801" s="15" t="s">
        <v>88</v>
      </c>
      <c r="N801" s="1">
        <v>100</v>
      </c>
      <c r="O801" s="1">
        <v>80</v>
      </c>
      <c r="P801" s="1">
        <v>220</v>
      </c>
      <c r="Q801" s="1">
        <v>46</v>
      </c>
      <c r="R801" s="1">
        <f>SUM(Table1[[#This Row],[Cogs]],Table1[[#This Row],[Marketing]],Table1[[#This Row],[Other Expenses]])</f>
        <v>150</v>
      </c>
      <c r="S801" s="3">
        <f>Table1[[#This Row],[Sales]]-Table1[[#This Row],[Target Sales]]</f>
        <v>-44</v>
      </c>
      <c r="T801" s="3">
        <f>Table1[[#This Row],[Profit]]-Table1[[#This Row],[Target Profit]]</f>
        <v>-30</v>
      </c>
      <c r="U801" s="3">
        <f>Table1[[#This Row],[Cogs]]-Table1[[#This Row],[Target COGS]]</f>
        <v>-20</v>
      </c>
      <c r="V801" s="8">
        <f>YEAR(Table1[[#This Row],[Date]])</f>
        <v>2012</v>
      </c>
      <c r="W801" s="8">
        <f>DAY(Table1[[#This Row],[Date]])</f>
        <v>1</v>
      </c>
      <c r="X801" s="8">
        <f>MONTH(Table1[[#This Row],[Date]])</f>
        <v>12</v>
      </c>
      <c r="Y801" s="9">
        <f>(Table1[[#This Row],[Profit]]/Table1[[#This Row],[Sales]])</f>
        <v>0.28409090909090912</v>
      </c>
    </row>
    <row r="802" spans="1:25" ht="14.25" customHeight="1" x14ac:dyDescent="0.3">
      <c r="A802" s="1">
        <v>641</v>
      </c>
      <c r="B802" s="1">
        <v>247</v>
      </c>
      <c r="C802" s="2">
        <v>41244</v>
      </c>
      <c r="D802" s="1" t="s">
        <v>32</v>
      </c>
      <c r="E802" s="1" t="s">
        <v>17</v>
      </c>
      <c r="F802" s="1">
        <v>81</v>
      </c>
      <c r="G802" s="1" t="s">
        <v>18</v>
      </c>
      <c r="H802" s="1" t="s">
        <v>19</v>
      </c>
      <c r="I802" s="1" t="s">
        <v>50</v>
      </c>
      <c r="J802" s="19">
        <v>216</v>
      </c>
      <c r="K802" s="1">
        <v>576</v>
      </c>
      <c r="L802" s="1" t="s">
        <v>36</v>
      </c>
      <c r="M802" s="15" t="s">
        <v>88</v>
      </c>
      <c r="N802" s="1">
        <v>230</v>
      </c>
      <c r="O802" s="1">
        <v>200</v>
      </c>
      <c r="P802" s="1">
        <v>530</v>
      </c>
      <c r="Q802" s="1">
        <v>113</v>
      </c>
      <c r="R802" s="1">
        <f>SUM(Table1[[#This Row],[Cogs]],Table1[[#This Row],[Marketing]],Table1[[#This Row],[Other Expenses]])</f>
        <v>441</v>
      </c>
      <c r="S802" s="3">
        <f>Table1[[#This Row],[Sales]]-Table1[[#This Row],[Target Sales]]</f>
        <v>46</v>
      </c>
      <c r="T802" s="3">
        <f>Table1[[#This Row],[Profit]]-Table1[[#This Row],[Target Profit]]</f>
        <v>16</v>
      </c>
      <c r="U802" s="3">
        <f>Table1[[#This Row],[Cogs]]-Table1[[#This Row],[Target COGS]]</f>
        <v>17</v>
      </c>
      <c r="V802" s="8">
        <f>YEAR(Table1[[#This Row],[Date]])</f>
        <v>2012</v>
      </c>
      <c r="W802" s="8">
        <f>DAY(Table1[[#This Row],[Date]])</f>
        <v>1</v>
      </c>
      <c r="X802" s="8">
        <f>MONTH(Table1[[#This Row],[Date]])</f>
        <v>12</v>
      </c>
      <c r="Y802" s="9">
        <f>(Table1[[#This Row],[Profit]]/Table1[[#This Row],[Sales]])</f>
        <v>0.375</v>
      </c>
    </row>
    <row r="803" spans="1:25" ht="14.25" customHeight="1" x14ac:dyDescent="0.3">
      <c r="A803" s="1">
        <v>319</v>
      </c>
      <c r="B803" s="1">
        <v>127</v>
      </c>
      <c r="C803" s="2">
        <v>41244</v>
      </c>
      <c r="D803" s="1" t="s">
        <v>32</v>
      </c>
      <c r="E803" s="1" t="s">
        <v>17</v>
      </c>
      <c r="F803" s="1">
        <v>40</v>
      </c>
      <c r="G803" s="1" t="s">
        <v>18</v>
      </c>
      <c r="H803" s="1" t="s">
        <v>19</v>
      </c>
      <c r="I803" s="1" t="s">
        <v>20</v>
      </c>
      <c r="J803" s="19">
        <v>123</v>
      </c>
      <c r="K803" s="1">
        <v>312</v>
      </c>
      <c r="L803" s="1" t="s">
        <v>36</v>
      </c>
      <c r="M803" s="15" t="s">
        <v>88</v>
      </c>
      <c r="N803" s="1">
        <v>120</v>
      </c>
      <c r="O803" s="1">
        <v>120</v>
      </c>
      <c r="P803" s="1">
        <v>290</v>
      </c>
      <c r="Q803" s="1">
        <v>62</v>
      </c>
      <c r="R803" s="1">
        <f>SUM(Table1[[#This Row],[Cogs]],Table1[[#This Row],[Marketing]],Table1[[#This Row],[Other Expenses]])</f>
        <v>229</v>
      </c>
      <c r="S803" s="3">
        <f>Table1[[#This Row],[Sales]]-Table1[[#This Row],[Target Sales]]</f>
        <v>22</v>
      </c>
      <c r="T803" s="3">
        <f>Table1[[#This Row],[Profit]]-Table1[[#This Row],[Target Profit]]</f>
        <v>3</v>
      </c>
      <c r="U803" s="3">
        <f>Table1[[#This Row],[Cogs]]-Table1[[#This Row],[Target COGS]]</f>
        <v>7</v>
      </c>
      <c r="V803" s="8">
        <f>YEAR(Table1[[#This Row],[Date]])</f>
        <v>2012</v>
      </c>
      <c r="W803" s="8">
        <f>DAY(Table1[[#This Row],[Date]])</f>
        <v>1</v>
      </c>
      <c r="X803" s="8">
        <f>MONTH(Table1[[#This Row],[Date]])</f>
        <v>12</v>
      </c>
      <c r="Y803" s="9">
        <f>(Table1[[#This Row],[Profit]]/Table1[[#This Row],[Sales]])</f>
        <v>0.39423076923076922</v>
      </c>
    </row>
    <row r="804" spans="1:25" ht="14.25" customHeight="1" x14ac:dyDescent="0.3">
      <c r="A804" s="1">
        <v>641</v>
      </c>
      <c r="B804" s="1">
        <v>250</v>
      </c>
      <c r="C804" s="2">
        <v>41244</v>
      </c>
      <c r="D804" s="1" t="s">
        <v>32</v>
      </c>
      <c r="E804" s="1" t="s">
        <v>17</v>
      </c>
      <c r="F804" s="1">
        <v>70</v>
      </c>
      <c r="G804" s="1" t="s">
        <v>18</v>
      </c>
      <c r="H804" s="1" t="s">
        <v>26</v>
      </c>
      <c r="I804" s="1" t="s">
        <v>27</v>
      </c>
      <c r="J804" s="19">
        <v>156</v>
      </c>
      <c r="K804" s="1">
        <v>501</v>
      </c>
      <c r="L804" s="1" t="s">
        <v>36</v>
      </c>
      <c r="M804" s="15" t="s">
        <v>88</v>
      </c>
      <c r="N804" s="1">
        <v>210</v>
      </c>
      <c r="O804" s="1">
        <v>120</v>
      </c>
      <c r="P804" s="1">
        <v>410</v>
      </c>
      <c r="Q804" s="1">
        <v>95</v>
      </c>
      <c r="R804" s="1">
        <f>SUM(Table1[[#This Row],[Cogs]],Table1[[#This Row],[Marketing]],Table1[[#This Row],[Other Expenses]])</f>
        <v>415</v>
      </c>
      <c r="S804" s="3">
        <f>Table1[[#This Row],[Sales]]-Table1[[#This Row],[Target Sales]]</f>
        <v>91</v>
      </c>
      <c r="T804" s="3">
        <f>Table1[[#This Row],[Profit]]-Table1[[#This Row],[Target Profit]]</f>
        <v>36</v>
      </c>
      <c r="U804" s="3">
        <f>Table1[[#This Row],[Cogs]]-Table1[[#This Row],[Target COGS]]</f>
        <v>40</v>
      </c>
      <c r="V804" s="8">
        <f>YEAR(Table1[[#This Row],[Date]])</f>
        <v>2012</v>
      </c>
      <c r="W804" s="8">
        <f>DAY(Table1[[#This Row],[Date]])</f>
        <v>1</v>
      </c>
      <c r="X804" s="8">
        <f>MONTH(Table1[[#This Row],[Date]])</f>
        <v>12</v>
      </c>
      <c r="Y804" s="9">
        <f>(Table1[[#This Row],[Profit]]/Table1[[#This Row],[Sales]])</f>
        <v>0.31137724550898205</v>
      </c>
    </row>
    <row r="805" spans="1:25" ht="14.25" customHeight="1" x14ac:dyDescent="0.3">
      <c r="A805" s="1">
        <v>641</v>
      </c>
      <c r="B805" s="1">
        <v>294</v>
      </c>
      <c r="C805" s="2">
        <v>41244</v>
      </c>
      <c r="D805" s="1" t="s">
        <v>32</v>
      </c>
      <c r="E805" s="1" t="s">
        <v>17</v>
      </c>
      <c r="F805" s="1">
        <v>111</v>
      </c>
      <c r="G805" s="1" t="s">
        <v>18</v>
      </c>
      <c r="H805" s="1" t="s">
        <v>26</v>
      </c>
      <c r="I805" s="1" t="s">
        <v>54</v>
      </c>
      <c r="J805" s="19">
        <v>216</v>
      </c>
      <c r="K805" s="1">
        <v>654</v>
      </c>
      <c r="L805" s="1" t="s">
        <v>36</v>
      </c>
      <c r="M805" s="15" t="s">
        <v>88</v>
      </c>
      <c r="N805" s="1">
        <v>240</v>
      </c>
      <c r="O805" s="1">
        <v>170</v>
      </c>
      <c r="P805" s="1">
        <v>540</v>
      </c>
      <c r="Q805" s="1">
        <v>144</v>
      </c>
      <c r="R805" s="1">
        <f>SUM(Table1[[#This Row],[Cogs]],Table1[[#This Row],[Marketing]],Table1[[#This Row],[Other Expenses]])</f>
        <v>549</v>
      </c>
      <c r="S805" s="3">
        <f>Table1[[#This Row],[Sales]]-Table1[[#This Row],[Target Sales]]</f>
        <v>114</v>
      </c>
      <c r="T805" s="3">
        <f>Table1[[#This Row],[Profit]]-Table1[[#This Row],[Target Profit]]</f>
        <v>46</v>
      </c>
      <c r="U805" s="3">
        <f>Table1[[#This Row],[Cogs]]-Table1[[#This Row],[Target COGS]]</f>
        <v>54</v>
      </c>
      <c r="V805" s="8">
        <f>YEAR(Table1[[#This Row],[Date]])</f>
        <v>2012</v>
      </c>
      <c r="W805" s="8">
        <f>DAY(Table1[[#This Row],[Date]])</f>
        <v>1</v>
      </c>
      <c r="X805" s="8">
        <f>MONTH(Table1[[#This Row],[Date]])</f>
        <v>12</v>
      </c>
      <c r="Y805" s="9">
        <f>(Table1[[#This Row],[Profit]]/Table1[[#This Row],[Sales]])</f>
        <v>0.33027522935779818</v>
      </c>
    </row>
    <row r="806" spans="1:25" ht="14.25" customHeight="1" x14ac:dyDescent="0.3">
      <c r="A806" s="1">
        <v>573</v>
      </c>
      <c r="B806" s="1">
        <v>20</v>
      </c>
      <c r="C806" s="2">
        <v>41244</v>
      </c>
      <c r="D806" s="1" t="s">
        <v>32</v>
      </c>
      <c r="E806" s="1" t="s">
        <v>17</v>
      </c>
      <c r="F806" s="1">
        <v>7</v>
      </c>
      <c r="G806" s="1" t="s">
        <v>18</v>
      </c>
      <c r="H806" s="1" t="s">
        <v>26</v>
      </c>
      <c r="I806" s="1" t="s">
        <v>54</v>
      </c>
      <c r="J806" s="19">
        <v>-16</v>
      </c>
      <c r="K806" s="1">
        <v>45</v>
      </c>
      <c r="L806" s="1" t="s">
        <v>51</v>
      </c>
      <c r="M806" s="15" t="s">
        <v>88</v>
      </c>
      <c r="N806" s="1">
        <v>10</v>
      </c>
      <c r="O806" s="1">
        <v>-10</v>
      </c>
      <c r="P806" s="1">
        <v>30</v>
      </c>
      <c r="Q806" s="1">
        <v>41</v>
      </c>
      <c r="R806" s="1">
        <f>SUM(Table1[[#This Row],[Cogs]],Table1[[#This Row],[Marketing]],Table1[[#This Row],[Other Expenses]])</f>
        <v>68</v>
      </c>
      <c r="S806" s="3">
        <f>Table1[[#This Row],[Sales]]-Table1[[#This Row],[Target Sales]]</f>
        <v>15</v>
      </c>
      <c r="T806" s="3">
        <f>Table1[[#This Row],[Profit]]-Table1[[#This Row],[Target Profit]]</f>
        <v>-6</v>
      </c>
      <c r="U806" s="3">
        <f>Table1[[#This Row],[Cogs]]-Table1[[#This Row],[Target COGS]]</f>
        <v>10</v>
      </c>
      <c r="V806" s="8">
        <f>YEAR(Table1[[#This Row],[Date]])</f>
        <v>2012</v>
      </c>
      <c r="W806" s="8">
        <f>DAY(Table1[[#This Row],[Date]])</f>
        <v>1</v>
      </c>
      <c r="X806" s="8">
        <f>MONTH(Table1[[#This Row],[Date]])</f>
        <v>12</v>
      </c>
      <c r="Y806" s="9">
        <f>(Table1[[#This Row],[Profit]]/Table1[[#This Row],[Sales]])</f>
        <v>-0.35555555555555557</v>
      </c>
    </row>
    <row r="807" spans="1:25" ht="14.25" customHeight="1" x14ac:dyDescent="0.3">
      <c r="A807" s="1">
        <v>719</v>
      </c>
      <c r="B807" s="1">
        <v>108</v>
      </c>
      <c r="C807" s="2">
        <v>41548</v>
      </c>
      <c r="D807" s="1" t="s">
        <v>16</v>
      </c>
      <c r="E807" s="1" t="s">
        <v>17</v>
      </c>
      <c r="F807" s="1">
        <v>30</v>
      </c>
      <c r="G807" s="1" t="s">
        <v>33</v>
      </c>
      <c r="H807" s="1" t="s">
        <v>38</v>
      </c>
      <c r="I807" s="1" t="s">
        <v>39</v>
      </c>
      <c r="J807" s="19">
        <v>172</v>
      </c>
      <c r="K807" s="1">
        <v>282</v>
      </c>
      <c r="L807" s="1" t="s">
        <v>21</v>
      </c>
      <c r="M807" s="15" t="s">
        <v>88</v>
      </c>
      <c r="N807" s="1">
        <v>100</v>
      </c>
      <c r="O807" s="1">
        <v>150</v>
      </c>
      <c r="P807" s="1">
        <v>260</v>
      </c>
      <c r="Q807" s="1">
        <v>41</v>
      </c>
      <c r="R807" s="1">
        <f>SUM(Table1[[#This Row],[Cogs]],Table1[[#This Row],[Marketing]],Table1[[#This Row],[Other Expenses]])</f>
        <v>179</v>
      </c>
      <c r="S807" s="3">
        <f>Table1[[#This Row],[Sales]]-Table1[[#This Row],[Target Sales]]</f>
        <v>22</v>
      </c>
      <c r="T807" s="3">
        <f>Table1[[#This Row],[Profit]]-Table1[[#This Row],[Target Profit]]</f>
        <v>22</v>
      </c>
      <c r="U807" s="3">
        <f>Table1[[#This Row],[Cogs]]-Table1[[#This Row],[Target COGS]]</f>
        <v>8</v>
      </c>
      <c r="V807" s="8">
        <f>YEAR(Table1[[#This Row],[Date]])</f>
        <v>2013</v>
      </c>
      <c r="W807" s="8">
        <f>DAY(Table1[[#This Row],[Date]])</f>
        <v>1</v>
      </c>
      <c r="X807" s="8">
        <f>MONTH(Table1[[#This Row],[Date]])</f>
        <v>10</v>
      </c>
      <c r="Y807" s="9">
        <f>(Table1[[#This Row],[Profit]]/Table1[[#This Row],[Sales]])</f>
        <v>0.60992907801418439</v>
      </c>
    </row>
    <row r="808" spans="1:25" ht="14.25" customHeight="1" x14ac:dyDescent="0.3">
      <c r="A808" s="1">
        <v>815</v>
      </c>
      <c r="B808" s="1">
        <v>122</v>
      </c>
      <c r="C808" s="2">
        <v>41548</v>
      </c>
      <c r="D808" s="1" t="s">
        <v>16</v>
      </c>
      <c r="E808" s="1" t="s">
        <v>17</v>
      </c>
      <c r="F808" s="1">
        <v>39</v>
      </c>
      <c r="G808" s="1" t="s">
        <v>33</v>
      </c>
      <c r="H808" s="1" t="s">
        <v>38</v>
      </c>
      <c r="I808" s="1" t="s">
        <v>39</v>
      </c>
      <c r="J808" s="19">
        <v>171</v>
      </c>
      <c r="K808" s="1">
        <v>318</v>
      </c>
      <c r="L808" s="1" t="s">
        <v>56</v>
      </c>
      <c r="M808" s="15" t="s">
        <v>88</v>
      </c>
      <c r="N808" s="1">
        <v>110</v>
      </c>
      <c r="O808" s="1">
        <v>160</v>
      </c>
      <c r="P808" s="1">
        <v>300</v>
      </c>
      <c r="Q808" s="1">
        <v>61</v>
      </c>
      <c r="R808" s="1">
        <f>SUM(Table1[[#This Row],[Cogs]],Table1[[#This Row],[Marketing]],Table1[[#This Row],[Other Expenses]])</f>
        <v>222</v>
      </c>
      <c r="S808" s="3">
        <f>Table1[[#This Row],[Sales]]-Table1[[#This Row],[Target Sales]]</f>
        <v>18</v>
      </c>
      <c r="T808" s="3">
        <f>Table1[[#This Row],[Profit]]-Table1[[#This Row],[Target Profit]]</f>
        <v>11</v>
      </c>
      <c r="U808" s="3">
        <f>Table1[[#This Row],[Cogs]]-Table1[[#This Row],[Target COGS]]</f>
        <v>12</v>
      </c>
      <c r="V808" s="8">
        <f>YEAR(Table1[[#This Row],[Date]])</f>
        <v>2013</v>
      </c>
      <c r="W808" s="8">
        <f>DAY(Table1[[#This Row],[Date]])</f>
        <v>1</v>
      </c>
      <c r="X808" s="8">
        <f>MONTH(Table1[[#This Row],[Date]])</f>
        <v>10</v>
      </c>
      <c r="Y808" s="9">
        <f>(Table1[[#This Row],[Profit]]/Table1[[#This Row],[Sales]])</f>
        <v>0.53773584905660377</v>
      </c>
    </row>
    <row r="809" spans="1:25" ht="14.25" customHeight="1" x14ac:dyDescent="0.3">
      <c r="A809" s="1">
        <v>970</v>
      </c>
      <c r="B809" s="1">
        <v>72</v>
      </c>
      <c r="C809" s="2">
        <v>41548</v>
      </c>
      <c r="D809" s="1" t="s">
        <v>16</v>
      </c>
      <c r="E809" s="1" t="s">
        <v>17</v>
      </c>
      <c r="F809" s="1">
        <v>23</v>
      </c>
      <c r="G809" s="1" t="s">
        <v>33</v>
      </c>
      <c r="H809" s="1" t="s">
        <v>34</v>
      </c>
      <c r="I809" s="1" t="s">
        <v>35</v>
      </c>
      <c r="J809" s="19">
        <v>83</v>
      </c>
      <c r="K809" s="1">
        <v>194</v>
      </c>
      <c r="L809" s="1" t="s">
        <v>21</v>
      </c>
      <c r="M809" s="15" t="s">
        <v>88</v>
      </c>
      <c r="N809" s="1">
        <v>100</v>
      </c>
      <c r="O809" s="1">
        <v>130</v>
      </c>
      <c r="P809" s="1">
        <v>260</v>
      </c>
      <c r="Q809" s="1">
        <v>54</v>
      </c>
      <c r="R809" s="1">
        <f>SUM(Table1[[#This Row],[Cogs]],Table1[[#This Row],[Marketing]],Table1[[#This Row],[Other Expenses]])</f>
        <v>149</v>
      </c>
      <c r="S809" s="3">
        <f>Table1[[#This Row],[Sales]]-Table1[[#This Row],[Target Sales]]</f>
        <v>-66</v>
      </c>
      <c r="T809" s="3">
        <f>Table1[[#This Row],[Profit]]-Table1[[#This Row],[Target Profit]]</f>
        <v>-47</v>
      </c>
      <c r="U809" s="3">
        <f>Table1[[#This Row],[Cogs]]-Table1[[#This Row],[Target COGS]]</f>
        <v>-28</v>
      </c>
      <c r="V809" s="8">
        <f>YEAR(Table1[[#This Row],[Date]])</f>
        <v>2013</v>
      </c>
      <c r="W809" s="8">
        <f>DAY(Table1[[#This Row],[Date]])</f>
        <v>1</v>
      </c>
      <c r="X809" s="8">
        <f>MONTH(Table1[[#This Row],[Date]])</f>
        <v>10</v>
      </c>
      <c r="Y809" s="9">
        <f>(Table1[[#This Row],[Profit]]/Table1[[#This Row],[Sales]])</f>
        <v>0.42783505154639173</v>
      </c>
    </row>
    <row r="810" spans="1:25" ht="14.25" customHeight="1" x14ac:dyDescent="0.3">
      <c r="A810" s="1">
        <v>773</v>
      </c>
      <c r="B810" s="1">
        <v>239</v>
      </c>
      <c r="C810" s="2">
        <v>41548</v>
      </c>
      <c r="D810" s="1" t="s">
        <v>16</v>
      </c>
      <c r="E810" s="1" t="s">
        <v>17</v>
      </c>
      <c r="F810" s="1">
        <v>66</v>
      </c>
      <c r="G810" s="1" t="s">
        <v>33</v>
      </c>
      <c r="H810" s="1" t="s">
        <v>34</v>
      </c>
      <c r="I810" s="1" t="s">
        <v>35</v>
      </c>
      <c r="J810" s="19">
        <v>221</v>
      </c>
      <c r="K810" s="1">
        <v>509</v>
      </c>
      <c r="L810" s="1" t="s">
        <v>56</v>
      </c>
      <c r="M810" s="15" t="s">
        <v>88</v>
      </c>
      <c r="N810" s="1">
        <v>340</v>
      </c>
      <c r="O810" s="1">
        <v>300</v>
      </c>
      <c r="P810" s="1">
        <v>710</v>
      </c>
      <c r="Q810" s="1">
        <v>90</v>
      </c>
      <c r="R810" s="1">
        <f>SUM(Table1[[#This Row],[Cogs]],Table1[[#This Row],[Marketing]],Table1[[#This Row],[Other Expenses]])</f>
        <v>395</v>
      </c>
      <c r="S810" s="3">
        <f>Table1[[#This Row],[Sales]]-Table1[[#This Row],[Target Sales]]</f>
        <v>-201</v>
      </c>
      <c r="T810" s="3">
        <f>Table1[[#This Row],[Profit]]-Table1[[#This Row],[Target Profit]]</f>
        <v>-79</v>
      </c>
      <c r="U810" s="3">
        <f>Table1[[#This Row],[Cogs]]-Table1[[#This Row],[Target COGS]]</f>
        <v>-101</v>
      </c>
      <c r="V810" s="8">
        <f>YEAR(Table1[[#This Row],[Date]])</f>
        <v>2013</v>
      </c>
      <c r="W810" s="8">
        <f>DAY(Table1[[#This Row],[Date]])</f>
        <v>1</v>
      </c>
      <c r="X810" s="8">
        <f>MONTH(Table1[[#This Row],[Date]])</f>
        <v>10</v>
      </c>
      <c r="Y810" s="9">
        <f>(Table1[[#This Row],[Profit]]/Table1[[#This Row],[Sales]])</f>
        <v>0.43418467583497056</v>
      </c>
    </row>
    <row r="811" spans="1:25" ht="14.25" customHeight="1" x14ac:dyDescent="0.3">
      <c r="A811" s="1">
        <v>419</v>
      </c>
      <c r="B811" s="1">
        <v>54</v>
      </c>
      <c r="C811" s="2">
        <v>41548</v>
      </c>
      <c r="D811" s="1" t="s">
        <v>16</v>
      </c>
      <c r="E811" s="1" t="s">
        <v>17</v>
      </c>
      <c r="F811" s="1">
        <v>20</v>
      </c>
      <c r="G811" s="1" t="s">
        <v>33</v>
      </c>
      <c r="H811" s="1" t="s">
        <v>34</v>
      </c>
      <c r="I811" s="1" t="s">
        <v>35</v>
      </c>
      <c r="J811" s="19">
        <v>18</v>
      </c>
      <c r="K811" s="1">
        <v>128</v>
      </c>
      <c r="L811" s="1" t="s">
        <v>58</v>
      </c>
      <c r="M811" s="15" t="s">
        <v>88</v>
      </c>
      <c r="N811" s="1">
        <v>70</v>
      </c>
      <c r="O811" s="1">
        <v>70</v>
      </c>
      <c r="P811" s="1">
        <v>170</v>
      </c>
      <c r="Q811" s="1">
        <v>54</v>
      </c>
      <c r="R811" s="1">
        <f>SUM(Table1[[#This Row],[Cogs]],Table1[[#This Row],[Marketing]],Table1[[#This Row],[Other Expenses]])</f>
        <v>128</v>
      </c>
      <c r="S811" s="3">
        <f>Table1[[#This Row],[Sales]]-Table1[[#This Row],[Target Sales]]</f>
        <v>-42</v>
      </c>
      <c r="T811" s="3">
        <f>Table1[[#This Row],[Profit]]-Table1[[#This Row],[Target Profit]]</f>
        <v>-52</v>
      </c>
      <c r="U811" s="3">
        <f>Table1[[#This Row],[Cogs]]-Table1[[#This Row],[Target COGS]]</f>
        <v>-16</v>
      </c>
      <c r="V811" s="8">
        <f>YEAR(Table1[[#This Row],[Date]])</f>
        <v>2013</v>
      </c>
      <c r="W811" s="8">
        <f>DAY(Table1[[#This Row],[Date]])</f>
        <v>1</v>
      </c>
      <c r="X811" s="8">
        <f>MONTH(Table1[[#This Row],[Date]])</f>
        <v>10</v>
      </c>
      <c r="Y811" s="9">
        <f>(Table1[[#This Row],[Profit]]/Table1[[#This Row],[Sales]])</f>
        <v>0.140625</v>
      </c>
    </row>
    <row r="812" spans="1:25" ht="14.25" customHeight="1" x14ac:dyDescent="0.3">
      <c r="A812" s="1">
        <v>719</v>
      </c>
      <c r="B812" s="1">
        <v>123</v>
      </c>
      <c r="C812" s="2">
        <v>41548</v>
      </c>
      <c r="D812" s="1" t="s">
        <v>16</v>
      </c>
      <c r="E812" s="1" t="s">
        <v>17</v>
      </c>
      <c r="F812" s="1">
        <v>34</v>
      </c>
      <c r="G812" s="1" t="s">
        <v>33</v>
      </c>
      <c r="H812" s="1" t="s">
        <v>38</v>
      </c>
      <c r="I812" s="1" t="s">
        <v>43</v>
      </c>
      <c r="J812" s="19">
        <v>197</v>
      </c>
      <c r="K812" s="1">
        <v>322</v>
      </c>
      <c r="L812" s="1" t="s">
        <v>21</v>
      </c>
      <c r="M812" s="15" t="s">
        <v>88</v>
      </c>
      <c r="N812" s="1">
        <v>120</v>
      </c>
      <c r="O812" s="1">
        <v>160</v>
      </c>
      <c r="P812" s="1">
        <v>300</v>
      </c>
      <c r="Q812" s="1">
        <v>46</v>
      </c>
      <c r="R812" s="1">
        <f>SUM(Table1[[#This Row],[Cogs]],Table1[[#This Row],[Marketing]],Table1[[#This Row],[Other Expenses]])</f>
        <v>203</v>
      </c>
      <c r="S812" s="3">
        <f>Table1[[#This Row],[Sales]]-Table1[[#This Row],[Target Sales]]</f>
        <v>22</v>
      </c>
      <c r="T812" s="3">
        <f>Table1[[#This Row],[Profit]]-Table1[[#This Row],[Target Profit]]</f>
        <v>37</v>
      </c>
      <c r="U812" s="3">
        <f>Table1[[#This Row],[Cogs]]-Table1[[#This Row],[Target COGS]]</f>
        <v>3</v>
      </c>
      <c r="V812" s="8">
        <f>YEAR(Table1[[#This Row],[Date]])</f>
        <v>2013</v>
      </c>
      <c r="W812" s="8">
        <f>DAY(Table1[[#This Row],[Date]])</f>
        <v>1</v>
      </c>
      <c r="X812" s="8">
        <f>MONTH(Table1[[#This Row],[Date]])</f>
        <v>10</v>
      </c>
      <c r="Y812" s="9">
        <f>(Table1[[#This Row],[Profit]]/Table1[[#This Row],[Sales]])</f>
        <v>0.61180124223602483</v>
      </c>
    </row>
    <row r="813" spans="1:25" ht="14.25" customHeight="1" x14ac:dyDescent="0.3">
      <c r="A813" s="1">
        <v>815</v>
      </c>
      <c r="B813" s="1">
        <v>154</v>
      </c>
      <c r="C813" s="2">
        <v>41548</v>
      </c>
      <c r="D813" s="1" t="s">
        <v>16</v>
      </c>
      <c r="E813" s="1" t="s">
        <v>17</v>
      </c>
      <c r="F813" s="1">
        <v>50</v>
      </c>
      <c r="G813" s="1" t="s">
        <v>33</v>
      </c>
      <c r="H813" s="1" t="s">
        <v>38</v>
      </c>
      <c r="I813" s="1" t="s">
        <v>45</v>
      </c>
      <c r="J813" s="19">
        <v>178</v>
      </c>
      <c r="K813" s="1">
        <v>391</v>
      </c>
      <c r="L813" s="1" t="s">
        <v>56</v>
      </c>
      <c r="M813" s="15" t="s">
        <v>88</v>
      </c>
      <c r="N813" s="1">
        <v>150</v>
      </c>
      <c r="O813" s="1">
        <v>160</v>
      </c>
      <c r="P813" s="1">
        <v>370</v>
      </c>
      <c r="Q813" s="1">
        <v>93</v>
      </c>
      <c r="R813" s="1">
        <f>SUM(Table1[[#This Row],[Cogs]],Table1[[#This Row],[Marketing]],Table1[[#This Row],[Other Expenses]])</f>
        <v>297</v>
      </c>
      <c r="S813" s="3">
        <f>Table1[[#This Row],[Sales]]-Table1[[#This Row],[Target Sales]]</f>
        <v>21</v>
      </c>
      <c r="T813" s="3">
        <f>Table1[[#This Row],[Profit]]-Table1[[#This Row],[Target Profit]]</f>
        <v>18</v>
      </c>
      <c r="U813" s="3">
        <f>Table1[[#This Row],[Cogs]]-Table1[[#This Row],[Target COGS]]</f>
        <v>4</v>
      </c>
      <c r="V813" s="8">
        <f>YEAR(Table1[[#This Row],[Date]])</f>
        <v>2013</v>
      </c>
      <c r="W813" s="8">
        <f>DAY(Table1[[#This Row],[Date]])</f>
        <v>1</v>
      </c>
      <c r="X813" s="8">
        <f>MONTH(Table1[[#This Row],[Date]])</f>
        <v>10</v>
      </c>
      <c r="Y813" s="9">
        <f>(Table1[[#This Row],[Profit]]/Table1[[#This Row],[Sales]])</f>
        <v>0.45524296675191817</v>
      </c>
    </row>
    <row r="814" spans="1:25" ht="14.25" customHeight="1" x14ac:dyDescent="0.3">
      <c r="A814" s="1">
        <v>970</v>
      </c>
      <c r="B814" s="1">
        <v>76</v>
      </c>
      <c r="C814" s="2">
        <v>41548</v>
      </c>
      <c r="D814" s="1" t="s">
        <v>16</v>
      </c>
      <c r="E814" s="1" t="s">
        <v>17</v>
      </c>
      <c r="F814" s="1">
        <v>21</v>
      </c>
      <c r="G814" s="1" t="s">
        <v>33</v>
      </c>
      <c r="H814" s="1" t="s">
        <v>34</v>
      </c>
      <c r="I814" s="1" t="s">
        <v>46</v>
      </c>
      <c r="J814" s="19">
        <v>117</v>
      </c>
      <c r="K814" s="1">
        <v>199</v>
      </c>
      <c r="L814" s="1" t="s">
        <v>21</v>
      </c>
      <c r="M814" s="15" t="s">
        <v>88</v>
      </c>
      <c r="N814" s="1">
        <v>100</v>
      </c>
      <c r="O814" s="1">
        <v>170</v>
      </c>
      <c r="P814" s="1">
        <v>280</v>
      </c>
      <c r="Q814" s="1">
        <v>32</v>
      </c>
      <c r="R814" s="1">
        <f>SUM(Table1[[#This Row],[Cogs]],Table1[[#This Row],[Marketing]],Table1[[#This Row],[Other Expenses]])</f>
        <v>129</v>
      </c>
      <c r="S814" s="3">
        <f>Table1[[#This Row],[Sales]]-Table1[[#This Row],[Target Sales]]</f>
        <v>-81</v>
      </c>
      <c r="T814" s="3">
        <f>Table1[[#This Row],[Profit]]-Table1[[#This Row],[Target Profit]]</f>
        <v>-53</v>
      </c>
      <c r="U814" s="3">
        <f>Table1[[#This Row],[Cogs]]-Table1[[#This Row],[Target COGS]]</f>
        <v>-24</v>
      </c>
      <c r="V814" s="8">
        <f>YEAR(Table1[[#This Row],[Date]])</f>
        <v>2013</v>
      </c>
      <c r="W814" s="8">
        <f>DAY(Table1[[#This Row],[Date]])</f>
        <v>1</v>
      </c>
      <c r="X814" s="8">
        <f>MONTH(Table1[[#This Row],[Date]])</f>
        <v>10</v>
      </c>
      <c r="Y814" s="9">
        <f>(Table1[[#This Row],[Profit]]/Table1[[#This Row],[Sales]])</f>
        <v>0.5879396984924623</v>
      </c>
    </row>
    <row r="815" spans="1:25" ht="14.25" customHeight="1" x14ac:dyDescent="0.3">
      <c r="A815" s="1">
        <v>312</v>
      </c>
      <c r="B815" s="1">
        <v>257</v>
      </c>
      <c r="C815" s="2">
        <v>41548</v>
      </c>
      <c r="D815" s="1" t="s">
        <v>16</v>
      </c>
      <c r="E815" s="1" t="s">
        <v>17</v>
      </c>
      <c r="F815" s="1">
        <v>84</v>
      </c>
      <c r="G815" s="1" t="s">
        <v>33</v>
      </c>
      <c r="H815" s="1" t="s">
        <v>34</v>
      </c>
      <c r="I815" s="1" t="s">
        <v>46</v>
      </c>
      <c r="J815" s="19">
        <v>332</v>
      </c>
      <c r="K815" s="1">
        <v>637</v>
      </c>
      <c r="L815" s="1" t="s">
        <v>56</v>
      </c>
      <c r="M815" s="15" t="s">
        <v>88</v>
      </c>
      <c r="N815" s="1">
        <v>370</v>
      </c>
      <c r="O815" s="1">
        <v>420</v>
      </c>
      <c r="P815" s="1">
        <v>890</v>
      </c>
      <c r="Q815" s="1">
        <v>117</v>
      </c>
      <c r="R815" s="1">
        <f>SUM(Table1[[#This Row],[Cogs]],Table1[[#This Row],[Marketing]],Table1[[#This Row],[Other Expenses]])</f>
        <v>458</v>
      </c>
      <c r="S815" s="3">
        <f>Table1[[#This Row],[Sales]]-Table1[[#This Row],[Target Sales]]</f>
        <v>-253</v>
      </c>
      <c r="T815" s="3">
        <f>Table1[[#This Row],[Profit]]-Table1[[#This Row],[Target Profit]]</f>
        <v>-88</v>
      </c>
      <c r="U815" s="3">
        <f>Table1[[#This Row],[Cogs]]-Table1[[#This Row],[Target COGS]]</f>
        <v>-113</v>
      </c>
      <c r="V815" s="8">
        <f>YEAR(Table1[[#This Row],[Date]])</f>
        <v>2013</v>
      </c>
      <c r="W815" s="8">
        <f>DAY(Table1[[#This Row],[Date]])</f>
        <v>1</v>
      </c>
      <c r="X815" s="8">
        <f>MONTH(Table1[[#This Row],[Date]])</f>
        <v>10</v>
      </c>
      <c r="Y815" s="9">
        <f>(Table1[[#This Row],[Profit]]/Table1[[#This Row],[Sales]])</f>
        <v>0.52119309262166402</v>
      </c>
    </row>
    <row r="816" spans="1:25" ht="14.25" customHeight="1" x14ac:dyDescent="0.3">
      <c r="A816" s="1">
        <v>513</v>
      </c>
      <c r="B816" s="1">
        <v>161</v>
      </c>
      <c r="C816" s="2">
        <v>41548</v>
      </c>
      <c r="D816" s="1" t="s">
        <v>16</v>
      </c>
      <c r="E816" s="1" t="s">
        <v>17</v>
      </c>
      <c r="F816" s="1">
        <v>45</v>
      </c>
      <c r="G816" s="1" t="s">
        <v>33</v>
      </c>
      <c r="H816" s="1" t="s">
        <v>34</v>
      </c>
      <c r="I816" s="1" t="s">
        <v>46</v>
      </c>
      <c r="J816" s="19">
        <v>137</v>
      </c>
      <c r="K816" s="1">
        <v>343</v>
      </c>
      <c r="L816" s="1" t="s">
        <v>58</v>
      </c>
      <c r="M816" s="15" t="s">
        <v>88</v>
      </c>
      <c r="N816" s="1">
        <v>230</v>
      </c>
      <c r="O816" s="1">
        <v>190</v>
      </c>
      <c r="P816" s="1">
        <v>470</v>
      </c>
      <c r="Q816" s="1">
        <v>69</v>
      </c>
      <c r="R816" s="1">
        <f>SUM(Table1[[#This Row],[Cogs]],Table1[[#This Row],[Marketing]],Table1[[#This Row],[Other Expenses]])</f>
        <v>275</v>
      </c>
      <c r="S816" s="3">
        <f>Table1[[#This Row],[Sales]]-Table1[[#This Row],[Target Sales]]</f>
        <v>-127</v>
      </c>
      <c r="T816" s="3">
        <f>Table1[[#This Row],[Profit]]-Table1[[#This Row],[Target Profit]]</f>
        <v>-53</v>
      </c>
      <c r="U816" s="3">
        <f>Table1[[#This Row],[Cogs]]-Table1[[#This Row],[Target COGS]]</f>
        <v>-69</v>
      </c>
      <c r="V816" s="8">
        <f>YEAR(Table1[[#This Row],[Date]])</f>
        <v>2013</v>
      </c>
      <c r="W816" s="8">
        <f>DAY(Table1[[#This Row],[Date]])</f>
        <v>1</v>
      </c>
      <c r="X816" s="8">
        <f>MONTH(Table1[[#This Row],[Date]])</f>
        <v>10</v>
      </c>
      <c r="Y816" s="9">
        <f>(Table1[[#This Row],[Profit]]/Table1[[#This Row],[Sales]])</f>
        <v>0.39941690962099125</v>
      </c>
    </row>
    <row r="817" spans="1:25" ht="14.25" customHeight="1" x14ac:dyDescent="0.3">
      <c r="A817" s="1">
        <v>720</v>
      </c>
      <c r="B817" s="1">
        <v>161</v>
      </c>
      <c r="C817" s="2">
        <v>41548</v>
      </c>
      <c r="D817" s="1" t="s">
        <v>16</v>
      </c>
      <c r="E817" s="1" t="s">
        <v>17</v>
      </c>
      <c r="F817" s="1">
        <v>45</v>
      </c>
      <c r="G817" s="1" t="s">
        <v>18</v>
      </c>
      <c r="H817" s="1" t="s">
        <v>19</v>
      </c>
      <c r="I817" s="1" t="s">
        <v>50</v>
      </c>
      <c r="J817" s="19">
        <v>137</v>
      </c>
      <c r="K817" s="1">
        <v>343</v>
      </c>
      <c r="L817" s="1" t="s">
        <v>21</v>
      </c>
      <c r="M817" s="15" t="s">
        <v>88</v>
      </c>
      <c r="N817" s="1">
        <v>120</v>
      </c>
      <c r="O817" s="1">
        <v>110</v>
      </c>
      <c r="P817" s="1">
        <v>260</v>
      </c>
      <c r="Q817" s="1">
        <v>69</v>
      </c>
      <c r="R817" s="1">
        <f>SUM(Table1[[#This Row],[Cogs]],Table1[[#This Row],[Marketing]],Table1[[#This Row],[Other Expenses]])</f>
        <v>275</v>
      </c>
      <c r="S817" s="3">
        <f>Table1[[#This Row],[Sales]]-Table1[[#This Row],[Target Sales]]</f>
        <v>83</v>
      </c>
      <c r="T817" s="3">
        <f>Table1[[#This Row],[Profit]]-Table1[[#This Row],[Target Profit]]</f>
        <v>27</v>
      </c>
      <c r="U817" s="3">
        <f>Table1[[#This Row],[Cogs]]-Table1[[#This Row],[Target COGS]]</f>
        <v>41</v>
      </c>
      <c r="V817" s="8">
        <f>YEAR(Table1[[#This Row],[Date]])</f>
        <v>2013</v>
      </c>
      <c r="W817" s="8">
        <f>DAY(Table1[[#This Row],[Date]])</f>
        <v>1</v>
      </c>
      <c r="X817" s="8">
        <f>MONTH(Table1[[#This Row],[Date]])</f>
        <v>10</v>
      </c>
      <c r="Y817" s="9">
        <f>(Table1[[#This Row],[Profit]]/Table1[[#This Row],[Sales]])</f>
        <v>0.39941690962099125</v>
      </c>
    </row>
    <row r="818" spans="1:25" ht="14.25" customHeight="1" x14ac:dyDescent="0.3">
      <c r="A818" s="1">
        <v>708</v>
      </c>
      <c r="B818" s="1">
        <v>123</v>
      </c>
      <c r="C818" s="2">
        <v>41548</v>
      </c>
      <c r="D818" s="1" t="s">
        <v>16</v>
      </c>
      <c r="E818" s="1" t="s">
        <v>17</v>
      </c>
      <c r="F818" s="1">
        <v>34</v>
      </c>
      <c r="G818" s="1" t="s">
        <v>18</v>
      </c>
      <c r="H818" s="1" t="s">
        <v>19</v>
      </c>
      <c r="I818" s="1" t="s">
        <v>50</v>
      </c>
      <c r="J818" s="19">
        <v>197</v>
      </c>
      <c r="K818" s="1">
        <v>322</v>
      </c>
      <c r="L818" s="1" t="s">
        <v>56</v>
      </c>
      <c r="M818" s="15" t="s">
        <v>88</v>
      </c>
      <c r="N818" s="1">
        <v>90</v>
      </c>
      <c r="O818" s="1">
        <v>140</v>
      </c>
      <c r="P818" s="1">
        <v>240</v>
      </c>
      <c r="Q818" s="1">
        <v>46</v>
      </c>
      <c r="R818" s="1">
        <f>SUM(Table1[[#This Row],[Cogs]],Table1[[#This Row],[Marketing]],Table1[[#This Row],[Other Expenses]])</f>
        <v>203</v>
      </c>
      <c r="S818" s="3">
        <f>Table1[[#This Row],[Sales]]-Table1[[#This Row],[Target Sales]]</f>
        <v>82</v>
      </c>
      <c r="T818" s="3">
        <f>Table1[[#This Row],[Profit]]-Table1[[#This Row],[Target Profit]]</f>
        <v>57</v>
      </c>
      <c r="U818" s="3">
        <f>Table1[[#This Row],[Cogs]]-Table1[[#This Row],[Target COGS]]</f>
        <v>33</v>
      </c>
      <c r="V818" s="8">
        <f>YEAR(Table1[[#This Row],[Date]])</f>
        <v>2013</v>
      </c>
      <c r="W818" s="8">
        <f>DAY(Table1[[#This Row],[Date]])</f>
        <v>1</v>
      </c>
      <c r="X818" s="8">
        <f>MONTH(Table1[[#This Row],[Date]])</f>
        <v>10</v>
      </c>
      <c r="Y818" s="9">
        <f>(Table1[[#This Row],[Profit]]/Table1[[#This Row],[Sales]])</f>
        <v>0.61180124223602483</v>
      </c>
    </row>
    <row r="819" spans="1:25" ht="14.25" customHeight="1" x14ac:dyDescent="0.3">
      <c r="A819" s="1">
        <v>815</v>
      </c>
      <c r="B819" s="1">
        <v>108</v>
      </c>
      <c r="C819" s="2">
        <v>41548</v>
      </c>
      <c r="D819" s="1" t="s">
        <v>16</v>
      </c>
      <c r="E819" s="1" t="s">
        <v>17</v>
      </c>
      <c r="F819" s="1">
        <v>30</v>
      </c>
      <c r="G819" s="1" t="s">
        <v>18</v>
      </c>
      <c r="H819" s="1" t="s">
        <v>19</v>
      </c>
      <c r="I819" s="1" t="s">
        <v>22</v>
      </c>
      <c r="J819" s="19">
        <v>172</v>
      </c>
      <c r="K819" s="1">
        <v>282</v>
      </c>
      <c r="L819" s="1" t="s">
        <v>56</v>
      </c>
      <c r="M819" s="15" t="s">
        <v>88</v>
      </c>
      <c r="N819" s="1">
        <v>80</v>
      </c>
      <c r="O819" s="1">
        <v>120</v>
      </c>
      <c r="P819" s="1">
        <v>210</v>
      </c>
      <c r="Q819" s="1">
        <v>41</v>
      </c>
      <c r="R819" s="1">
        <f>SUM(Table1[[#This Row],[Cogs]],Table1[[#This Row],[Marketing]],Table1[[#This Row],[Other Expenses]])</f>
        <v>179</v>
      </c>
      <c r="S819" s="3">
        <f>Table1[[#This Row],[Sales]]-Table1[[#This Row],[Target Sales]]</f>
        <v>72</v>
      </c>
      <c r="T819" s="3">
        <f>Table1[[#This Row],[Profit]]-Table1[[#This Row],[Target Profit]]</f>
        <v>52</v>
      </c>
      <c r="U819" s="3">
        <f>Table1[[#This Row],[Cogs]]-Table1[[#This Row],[Target COGS]]</f>
        <v>28</v>
      </c>
      <c r="V819" s="8">
        <f>YEAR(Table1[[#This Row],[Date]])</f>
        <v>2013</v>
      </c>
      <c r="W819" s="8">
        <f>DAY(Table1[[#This Row],[Date]])</f>
        <v>1</v>
      </c>
      <c r="X819" s="8">
        <f>MONTH(Table1[[#This Row],[Date]])</f>
        <v>10</v>
      </c>
      <c r="Y819" s="9">
        <f>(Table1[[#This Row],[Profit]]/Table1[[#This Row],[Sales]])</f>
        <v>0.60992907801418439</v>
      </c>
    </row>
    <row r="820" spans="1:25" ht="14.25" customHeight="1" x14ac:dyDescent="0.3">
      <c r="A820" s="1">
        <v>419</v>
      </c>
      <c r="B820" s="1">
        <v>82</v>
      </c>
      <c r="C820" s="2">
        <v>41548</v>
      </c>
      <c r="D820" s="1" t="s">
        <v>16</v>
      </c>
      <c r="E820" s="1" t="s">
        <v>17</v>
      </c>
      <c r="F820" s="1">
        <v>27</v>
      </c>
      <c r="G820" s="1" t="s">
        <v>18</v>
      </c>
      <c r="H820" s="1" t="s">
        <v>26</v>
      </c>
      <c r="I820" s="1" t="s">
        <v>27</v>
      </c>
      <c r="J820" s="19">
        <v>96</v>
      </c>
      <c r="K820" s="1">
        <v>218</v>
      </c>
      <c r="L820" s="1" t="s">
        <v>58</v>
      </c>
      <c r="M820" s="15" t="s">
        <v>88</v>
      </c>
      <c r="N820" s="1">
        <v>50</v>
      </c>
      <c r="O820" s="1">
        <v>60</v>
      </c>
      <c r="P820" s="1">
        <v>140</v>
      </c>
      <c r="Q820" s="1">
        <v>58</v>
      </c>
      <c r="R820" s="1">
        <f>SUM(Table1[[#This Row],[Cogs]],Table1[[#This Row],[Marketing]],Table1[[#This Row],[Other Expenses]])</f>
        <v>167</v>
      </c>
      <c r="S820" s="3">
        <f>Table1[[#This Row],[Sales]]-Table1[[#This Row],[Target Sales]]</f>
        <v>78</v>
      </c>
      <c r="T820" s="3">
        <f>Table1[[#This Row],[Profit]]-Table1[[#This Row],[Target Profit]]</f>
        <v>36</v>
      </c>
      <c r="U820" s="3">
        <f>Table1[[#This Row],[Cogs]]-Table1[[#This Row],[Target COGS]]</f>
        <v>32</v>
      </c>
      <c r="V820" s="8">
        <f>YEAR(Table1[[#This Row],[Date]])</f>
        <v>2013</v>
      </c>
      <c r="W820" s="8">
        <f>DAY(Table1[[#This Row],[Date]])</f>
        <v>1</v>
      </c>
      <c r="X820" s="8">
        <f>MONTH(Table1[[#This Row],[Date]])</f>
        <v>10</v>
      </c>
      <c r="Y820" s="9">
        <f>(Table1[[#This Row],[Profit]]/Table1[[#This Row],[Sales]])</f>
        <v>0.44036697247706424</v>
      </c>
    </row>
    <row r="821" spans="1:25" ht="14.25" customHeight="1" x14ac:dyDescent="0.3">
      <c r="A821" s="1">
        <v>419</v>
      </c>
      <c r="B821" s="1">
        <v>91</v>
      </c>
      <c r="C821" s="2">
        <v>41548</v>
      </c>
      <c r="D821" s="1" t="s">
        <v>16</v>
      </c>
      <c r="E821" s="1" t="s">
        <v>17</v>
      </c>
      <c r="F821" s="1">
        <v>28</v>
      </c>
      <c r="G821" s="1" t="s">
        <v>18</v>
      </c>
      <c r="H821" s="1" t="s">
        <v>26</v>
      </c>
      <c r="I821" s="1" t="s">
        <v>54</v>
      </c>
      <c r="J821" s="19">
        <v>113</v>
      </c>
      <c r="K821" s="1">
        <v>232</v>
      </c>
      <c r="L821" s="1" t="s">
        <v>58</v>
      </c>
      <c r="M821" s="15" t="s">
        <v>88</v>
      </c>
      <c r="N821" s="1">
        <v>50</v>
      </c>
      <c r="O821" s="1">
        <v>80</v>
      </c>
      <c r="P821" s="1">
        <v>150</v>
      </c>
      <c r="Q821" s="1">
        <v>51</v>
      </c>
      <c r="R821" s="1">
        <f>SUM(Table1[[#This Row],[Cogs]],Table1[[#This Row],[Marketing]],Table1[[#This Row],[Other Expenses]])</f>
        <v>170</v>
      </c>
      <c r="S821" s="3">
        <f>Table1[[#This Row],[Sales]]-Table1[[#This Row],[Target Sales]]</f>
        <v>82</v>
      </c>
      <c r="T821" s="3">
        <f>Table1[[#This Row],[Profit]]-Table1[[#This Row],[Target Profit]]</f>
        <v>33</v>
      </c>
      <c r="U821" s="3">
        <f>Table1[[#This Row],[Cogs]]-Table1[[#This Row],[Target COGS]]</f>
        <v>41</v>
      </c>
      <c r="V821" s="8">
        <f>YEAR(Table1[[#This Row],[Date]])</f>
        <v>2013</v>
      </c>
      <c r="W821" s="8">
        <f>DAY(Table1[[#This Row],[Date]])</f>
        <v>1</v>
      </c>
      <c r="X821" s="8">
        <f>MONTH(Table1[[#This Row],[Date]])</f>
        <v>10</v>
      </c>
      <c r="Y821" s="9">
        <f>(Table1[[#This Row],[Profit]]/Table1[[#This Row],[Sales]])</f>
        <v>0.48706896551724138</v>
      </c>
    </row>
    <row r="822" spans="1:25" ht="14.25" customHeight="1" x14ac:dyDescent="0.3">
      <c r="A822" s="1">
        <v>970</v>
      </c>
      <c r="B822" s="1">
        <v>90</v>
      </c>
      <c r="C822" s="2">
        <v>41548</v>
      </c>
      <c r="D822" s="1" t="s">
        <v>16</v>
      </c>
      <c r="E822" s="1" t="s">
        <v>17</v>
      </c>
      <c r="F822" s="1">
        <v>29</v>
      </c>
      <c r="G822" s="1" t="s">
        <v>18</v>
      </c>
      <c r="H822" s="1" t="s">
        <v>26</v>
      </c>
      <c r="I822" s="1" t="s">
        <v>30</v>
      </c>
      <c r="J822" s="19">
        <v>110</v>
      </c>
      <c r="K822" s="1">
        <v>218</v>
      </c>
      <c r="L822" s="1" t="s">
        <v>21</v>
      </c>
      <c r="M822" s="15" t="s">
        <v>88</v>
      </c>
      <c r="N822" s="1">
        <v>50</v>
      </c>
      <c r="O822" s="1">
        <v>80</v>
      </c>
      <c r="P822" s="1">
        <v>140</v>
      </c>
      <c r="Q822" s="1">
        <v>41</v>
      </c>
      <c r="R822" s="1">
        <f>SUM(Table1[[#This Row],[Cogs]],Table1[[#This Row],[Marketing]],Table1[[#This Row],[Other Expenses]])</f>
        <v>160</v>
      </c>
      <c r="S822" s="3">
        <f>Table1[[#This Row],[Sales]]-Table1[[#This Row],[Target Sales]]</f>
        <v>78</v>
      </c>
      <c r="T822" s="3">
        <f>Table1[[#This Row],[Profit]]-Table1[[#This Row],[Target Profit]]</f>
        <v>30</v>
      </c>
      <c r="U822" s="3">
        <f>Table1[[#This Row],[Cogs]]-Table1[[#This Row],[Target COGS]]</f>
        <v>40</v>
      </c>
      <c r="V822" s="8">
        <f>YEAR(Table1[[#This Row],[Date]])</f>
        <v>2013</v>
      </c>
      <c r="W822" s="8">
        <f>DAY(Table1[[#This Row],[Date]])</f>
        <v>1</v>
      </c>
      <c r="X822" s="8">
        <f>MONTH(Table1[[#This Row],[Date]])</f>
        <v>10</v>
      </c>
      <c r="Y822" s="9">
        <f>(Table1[[#This Row],[Profit]]/Table1[[#This Row],[Sales]])</f>
        <v>0.50458715596330272</v>
      </c>
    </row>
    <row r="823" spans="1:25" ht="14.25" customHeight="1" x14ac:dyDescent="0.3">
      <c r="A823" s="1">
        <v>641</v>
      </c>
      <c r="B823" s="1">
        <v>10</v>
      </c>
      <c r="C823" s="2">
        <v>41548</v>
      </c>
      <c r="D823" s="1" t="s">
        <v>32</v>
      </c>
      <c r="E823" s="1" t="s">
        <v>17</v>
      </c>
      <c r="F823" s="1">
        <v>3</v>
      </c>
      <c r="G823" s="1" t="s">
        <v>33</v>
      </c>
      <c r="H823" s="1" t="s">
        <v>38</v>
      </c>
      <c r="I823" s="1" t="s">
        <v>39</v>
      </c>
      <c r="J823" s="19">
        <v>-3</v>
      </c>
      <c r="K823" s="1">
        <v>25</v>
      </c>
      <c r="L823" s="1" t="s">
        <v>36</v>
      </c>
      <c r="M823" s="15" t="s">
        <v>88</v>
      </c>
      <c r="N823" s="1">
        <v>0</v>
      </c>
      <c r="O823" s="1">
        <v>10</v>
      </c>
      <c r="P823" s="1">
        <v>10</v>
      </c>
      <c r="Q823" s="1">
        <v>15</v>
      </c>
      <c r="R823" s="1">
        <f>SUM(Table1[[#This Row],[Cogs]],Table1[[#This Row],[Marketing]],Table1[[#This Row],[Other Expenses]])</f>
        <v>28</v>
      </c>
      <c r="S823" s="3">
        <f>Table1[[#This Row],[Sales]]-Table1[[#This Row],[Target Sales]]</f>
        <v>15</v>
      </c>
      <c r="T823" s="3">
        <f>Table1[[#This Row],[Profit]]-Table1[[#This Row],[Target Profit]]</f>
        <v>-13</v>
      </c>
      <c r="U823" s="3">
        <f>Table1[[#This Row],[Cogs]]-Table1[[#This Row],[Target COGS]]</f>
        <v>10</v>
      </c>
      <c r="V823" s="8">
        <f>YEAR(Table1[[#This Row],[Date]])</f>
        <v>2013</v>
      </c>
      <c r="W823" s="8">
        <f>DAY(Table1[[#This Row],[Date]])</f>
        <v>1</v>
      </c>
      <c r="X823" s="8">
        <f>MONTH(Table1[[#This Row],[Date]])</f>
        <v>10</v>
      </c>
      <c r="Y823" s="9">
        <f>(Table1[[#This Row],[Profit]]/Table1[[#This Row],[Sales]])</f>
        <v>-0.12</v>
      </c>
    </row>
    <row r="824" spans="1:25" ht="14.25" customHeight="1" x14ac:dyDescent="0.3">
      <c r="A824" s="1">
        <v>920</v>
      </c>
      <c r="B824" s="1">
        <v>86</v>
      </c>
      <c r="C824" s="2">
        <v>41548</v>
      </c>
      <c r="D824" s="1" t="s">
        <v>32</v>
      </c>
      <c r="E824" s="1" t="s">
        <v>17</v>
      </c>
      <c r="F824" s="1">
        <v>28</v>
      </c>
      <c r="G824" s="1" t="s">
        <v>33</v>
      </c>
      <c r="H824" s="1" t="s">
        <v>38</v>
      </c>
      <c r="I824" s="1" t="s">
        <v>39</v>
      </c>
      <c r="J824" s="19">
        <v>91</v>
      </c>
      <c r="K824" s="1">
        <v>215</v>
      </c>
      <c r="L824" s="1" t="s">
        <v>52</v>
      </c>
      <c r="M824" s="15" t="s">
        <v>88</v>
      </c>
      <c r="N824" s="1">
        <v>80</v>
      </c>
      <c r="O824" s="1">
        <v>100</v>
      </c>
      <c r="P824" s="1">
        <v>200</v>
      </c>
      <c r="Q824" s="1">
        <v>55</v>
      </c>
      <c r="R824" s="1">
        <f>SUM(Table1[[#This Row],[Cogs]],Table1[[#This Row],[Marketing]],Table1[[#This Row],[Other Expenses]])</f>
        <v>169</v>
      </c>
      <c r="S824" s="3">
        <f>Table1[[#This Row],[Sales]]-Table1[[#This Row],[Target Sales]]</f>
        <v>15</v>
      </c>
      <c r="T824" s="3">
        <f>Table1[[#This Row],[Profit]]-Table1[[#This Row],[Target Profit]]</f>
        <v>-9</v>
      </c>
      <c r="U824" s="3">
        <f>Table1[[#This Row],[Cogs]]-Table1[[#This Row],[Target COGS]]</f>
        <v>6</v>
      </c>
      <c r="V824" s="8">
        <f>YEAR(Table1[[#This Row],[Date]])</f>
        <v>2013</v>
      </c>
      <c r="W824" s="8">
        <f>DAY(Table1[[#This Row],[Date]])</f>
        <v>1</v>
      </c>
      <c r="X824" s="8">
        <f>MONTH(Table1[[#This Row],[Date]])</f>
        <v>10</v>
      </c>
      <c r="Y824" s="9">
        <f>(Table1[[#This Row],[Profit]]/Table1[[#This Row],[Sales]])</f>
        <v>0.42325581395348838</v>
      </c>
    </row>
    <row r="825" spans="1:25" ht="14.25" customHeight="1" x14ac:dyDescent="0.3">
      <c r="A825" s="1">
        <v>573</v>
      </c>
      <c r="B825" s="1">
        <v>79</v>
      </c>
      <c r="C825" s="2">
        <v>41548</v>
      </c>
      <c r="D825" s="1" t="s">
        <v>32</v>
      </c>
      <c r="E825" s="1" t="s">
        <v>17</v>
      </c>
      <c r="F825" s="1">
        <v>30</v>
      </c>
      <c r="G825" s="1" t="s">
        <v>33</v>
      </c>
      <c r="H825" s="1" t="s">
        <v>38</v>
      </c>
      <c r="I825" s="1" t="s">
        <v>45</v>
      </c>
      <c r="J825" s="19">
        <v>52</v>
      </c>
      <c r="K825" s="1">
        <v>189</v>
      </c>
      <c r="L825" s="1" t="s">
        <v>51</v>
      </c>
      <c r="M825" s="15" t="s">
        <v>88</v>
      </c>
      <c r="N825" s="1">
        <v>70</v>
      </c>
      <c r="O825" s="1">
        <v>70</v>
      </c>
      <c r="P825" s="1">
        <v>170</v>
      </c>
      <c r="Q825" s="1">
        <v>63</v>
      </c>
      <c r="R825" s="1">
        <f>SUM(Table1[[#This Row],[Cogs]],Table1[[#This Row],[Marketing]],Table1[[#This Row],[Other Expenses]])</f>
        <v>172</v>
      </c>
      <c r="S825" s="3">
        <f>Table1[[#This Row],[Sales]]-Table1[[#This Row],[Target Sales]]</f>
        <v>19</v>
      </c>
      <c r="T825" s="3">
        <f>Table1[[#This Row],[Profit]]-Table1[[#This Row],[Target Profit]]</f>
        <v>-18</v>
      </c>
      <c r="U825" s="3">
        <f>Table1[[#This Row],[Cogs]]-Table1[[#This Row],[Target COGS]]</f>
        <v>9</v>
      </c>
      <c r="V825" s="8">
        <f>YEAR(Table1[[#This Row],[Date]])</f>
        <v>2013</v>
      </c>
      <c r="W825" s="8">
        <f>DAY(Table1[[#This Row],[Date]])</f>
        <v>1</v>
      </c>
      <c r="X825" s="8">
        <f>MONTH(Table1[[#This Row],[Date]])</f>
        <v>10</v>
      </c>
      <c r="Y825" s="9">
        <f>(Table1[[#This Row],[Profit]]/Table1[[#This Row],[Sales]])</f>
        <v>0.27513227513227512</v>
      </c>
    </row>
    <row r="826" spans="1:25" ht="14.25" customHeight="1" x14ac:dyDescent="0.3">
      <c r="A826" s="1">
        <v>414</v>
      </c>
      <c r="B826" s="1">
        <v>96</v>
      </c>
      <c r="C826" s="2">
        <v>41548</v>
      </c>
      <c r="D826" s="1" t="s">
        <v>32</v>
      </c>
      <c r="E826" s="1" t="s">
        <v>17</v>
      </c>
      <c r="F826" s="1">
        <v>87</v>
      </c>
      <c r="G826" s="1" t="s">
        <v>33</v>
      </c>
      <c r="H826" s="1" t="s">
        <v>38</v>
      </c>
      <c r="I826" s="1" t="s">
        <v>45</v>
      </c>
      <c r="J826" s="19">
        <v>27</v>
      </c>
      <c r="K826" s="1">
        <v>245</v>
      </c>
      <c r="L826" s="1" t="s">
        <v>52</v>
      </c>
      <c r="M826" s="15" t="s">
        <v>88</v>
      </c>
      <c r="N826" s="1">
        <v>90</v>
      </c>
      <c r="O826" s="1">
        <v>60</v>
      </c>
      <c r="P826" s="1">
        <v>230</v>
      </c>
      <c r="Q826" s="1">
        <v>116</v>
      </c>
      <c r="R826" s="1">
        <f>SUM(Table1[[#This Row],[Cogs]],Table1[[#This Row],[Marketing]],Table1[[#This Row],[Other Expenses]])</f>
        <v>299</v>
      </c>
      <c r="S826" s="3">
        <f>Table1[[#This Row],[Sales]]-Table1[[#This Row],[Target Sales]]</f>
        <v>15</v>
      </c>
      <c r="T826" s="3">
        <f>Table1[[#This Row],[Profit]]-Table1[[#This Row],[Target Profit]]</f>
        <v>-33</v>
      </c>
      <c r="U826" s="3">
        <f>Table1[[#This Row],[Cogs]]-Table1[[#This Row],[Target COGS]]</f>
        <v>6</v>
      </c>
      <c r="V826" s="8">
        <f>YEAR(Table1[[#This Row],[Date]])</f>
        <v>2013</v>
      </c>
      <c r="W826" s="8">
        <f>DAY(Table1[[#This Row],[Date]])</f>
        <v>1</v>
      </c>
      <c r="X826" s="8">
        <f>MONTH(Table1[[#This Row],[Date]])</f>
        <v>10</v>
      </c>
      <c r="Y826" s="9">
        <f>(Table1[[#This Row],[Profit]]/Table1[[#This Row],[Sales]])</f>
        <v>0.11020408163265306</v>
      </c>
    </row>
    <row r="827" spans="1:25" ht="14.25" customHeight="1" x14ac:dyDescent="0.3">
      <c r="A827" s="1">
        <v>573</v>
      </c>
      <c r="B827" s="1">
        <v>40</v>
      </c>
      <c r="C827" s="2">
        <v>41548</v>
      </c>
      <c r="D827" s="1" t="s">
        <v>32</v>
      </c>
      <c r="E827" s="1" t="s">
        <v>17</v>
      </c>
      <c r="F827" s="1">
        <v>11</v>
      </c>
      <c r="G827" s="1" t="s">
        <v>33</v>
      </c>
      <c r="H827" s="1" t="s">
        <v>34</v>
      </c>
      <c r="I827" s="1" t="s">
        <v>46</v>
      </c>
      <c r="J827" s="19">
        <v>53</v>
      </c>
      <c r="K827" s="1">
        <v>106</v>
      </c>
      <c r="L827" s="1" t="s">
        <v>51</v>
      </c>
      <c r="M827" s="15" t="s">
        <v>88</v>
      </c>
      <c r="N827" s="1">
        <v>50</v>
      </c>
      <c r="O827" s="1">
        <v>90</v>
      </c>
      <c r="P827" s="1">
        <v>140</v>
      </c>
      <c r="Q827" s="1">
        <v>23</v>
      </c>
      <c r="R827" s="1">
        <f>SUM(Table1[[#This Row],[Cogs]],Table1[[#This Row],[Marketing]],Table1[[#This Row],[Other Expenses]])</f>
        <v>74</v>
      </c>
      <c r="S827" s="3">
        <f>Table1[[#This Row],[Sales]]-Table1[[#This Row],[Target Sales]]</f>
        <v>-34</v>
      </c>
      <c r="T827" s="3">
        <f>Table1[[#This Row],[Profit]]-Table1[[#This Row],[Target Profit]]</f>
        <v>-37</v>
      </c>
      <c r="U827" s="3">
        <f>Table1[[#This Row],[Cogs]]-Table1[[#This Row],[Target COGS]]</f>
        <v>-10</v>
      </c>
      <c r="V827" s="8">
        <f>YEAR(Table1[[#This Row],[Date]])</f>
        <v>2013</v>
      </c>
      <c r="W827" s="8">
        <f>DAY(Table1[[#This Row],[Date]])</f>
        <v>1</v>
      </c>
      <c r="X827" s="8">
        <f>MONTH(Table1[[#This Row],[Date]])</f>
        <v>10</v>
      </c>
      <c r="Y827" s="9">
        <f>(Table1[[#This Row],[Profit]]/Table1[[#This Row],[Sales]])</f>
        <v>0.5</v>
      </c>
    </row>
    <row r="828" spans="1:25" ht="14.25" customHeight="1" x14ac:dyDescent="0.3">
      <c r="A828" s="1">
        <v>262</v>
      </c>
      <c r="B828" s="1">
        <v>80</v>
      </c>
      <c r="C828" s="2">
        <v>41548</v>
      </c>
      <c r="D828" s="1" t="s">
        <v>32</v>
      </c>
      <c r="E828" s="1" t="s">
        <v>17</v>
      </c>
      <c r="F828" s="1">
        <v>24</v>
      </c>
      <c r="G828" s="1" t="s">
        <v>33</v>
      </c>
      <c r="H828" s="1" t="s">
        <v>34</v>
      </c>
      <c r="I828" s="1" t="s">
        <v>46</v>
      </c>
      <c r="J828" s="19">
        <v>71</v>
      </c>
      <c r="K828" s="1">
        <v>185</v>
      </c>
      <c r="L828" s="1" t="s">
        <v>52</v>
      </c>
      <c r="M828" s="15" t="s">
        <v>88</v>
      </c>
      <c r="N828" s="1">
        <v>110</v>
      </c>
      <c r="O828" s="1">
        <v>120</v>
      </c>
      <c r="P828" s="1">
        <v>250</v>
      </c>
      <c r="Q828" s="1">
        <v>46</v>
      </c>
      <c r="R828" s="1">
        <f>SUM(Table1[[#This Row],[Cogs]],Table1[[#This Row],[Marketing]],Table1[[#This Row],[Other Expenses]])</f>
        <v>150</v>
      </c>
      <c r="S828" s="3">
        <f>Table1[[#This Row],[Sales]]-Table1[[#This Row],[Target Sales]]</f>
        <v>-65</v>
      </c>
      <c r="T828" s="3">
        <f>Table1[[#This Row],[Profit]]-Table1[[#This Row],[Target Profit]]</f>
        <v>-49</v>
      </c>
      <c r="U828" s="3">
        <f>Table1[[#This Row],[Cogs]]-Table1[[#This Row],[Target COGS]]</f>
        <v>-30</v>
      </c>
      <c r="V828" s="8">
        <f>YEAR(Table1[[#This Row],[Date]])</f>
        <v>2013</v>
      </c>
      <c r="W828" s="8">
        <f>DAY(Table1[[#This Row],[Date]])</f>
        <v>1</v>
      </c>
      <c r="X828" s="8">
        <f>MONTH(Table1[[#This Row],[Date]])</f>
        <v>10</v>
      </c>
      <c r="Y828" s="9">
        <f>(Table1[[#This Row],[Profit]]/Table1[[#This Row],[Sales]])</f>
        <v>0.38378378378378381</v>
      </c>
    </row>
    <row r="829" spans="1:25" ht="14.25" customHeight="1" x14ac:dyDescent="0.3">
      <c r="A829" s="1">
        <v>319</v>
      </c>
      <c r="B829" s="1">
        <v>257</v>
      </c>
      <c r="C829" s="2">
        <v>41548</v>
      </c>
      <c r="D829" s="1" t="s">
        <v>32</v>
      </c>
      <c r="E829" s="1" t="s">
        <v>17</v>
      </c>
      <c r="F829" s="1">
        <v>84</v>
      </c>
      <c r="G829" s="1" t="s">
        <v>18</v>
      </c>
      <c r="H829" s="1" t="s">
        <v>19</v>
      </c>
      <c r="I829" s="1" t="s">
        <v>50</v>
      </c>
      <c r="J829" s="19">
        <v>332</v>
      </c>
      <c r="K829" s="1">
        <v>637</v>
      </c>
      <c r="L829" s="1" t="s">
        <v>36</v>
      </c>
      <c r="M829" s="15" t="s">
        <v>88</v>
      </c>
      <c r="N829" s="1">
        <v>200</v>
      </c>
      <c r="O829" s="1">
        <v>210</v>
      </c>
      <c r="P829" s="1">
        <v>480</v>
      </c>
      <c r="Q829" s="1">
        <v>117</v>
      </c>
      <c r="R829" s="1">
        <f>SUM(Table1[[#This Row],[Cogs]],Table1[[#This Row],[Marketing]],Table1[[#This Row],[Other Expenses]])</f>
        <v>458</v>
      </c>
      <c r="S829" s="3">
        <f>Table1[[#This Row],[Sales]]-Table1[[#This Row],[Target Sales]]</f>
        <v>157</v>
      </c>
      <c r="T829" s="3">
        <f>Table1[[#This Row],[Profit]]-Table1[[#This Row],[Target Profit]]</f>
        <v>122</v>
      </c>
      <c r="U829" s="3">
        <f>Table1[[#This Row],[Cogs]]-Table1[[#This Row],[Target COGS]]</f>
        <v>57</v>
      </c>
      <c r="V829" s="8">
        <f>YEAR(Table1[[#This Row],[Date]])</f>
        <v>2013</v>
      </c>
      <c r="W829" s="8">
        <f>DAY(Table1[[#This Row],[Date]])</f>
        <v>1</v>
      </c>
      <c r="X829" s="8">
        <f>MONTH(Table1[[#This Row],[Date]])</f>
        <v>10</v>
      </c>
      <c r="Y829" s="9">
        <f>(Table1[[#This Row],[Profit]]/Table1[[#This Row],[Sales]])</f>
        <v>0.52119309262166402</v>
      </c>
    </row>
    <row r="830" spans="1:25" ht="14.25" customHeight="1" x14ac:dyDescent="0.3">
      <c r="A830" s="1">
        <v>515</v>
      </c>
      <c r="B830" s="1">
        <v>122</v>
      </c>
      <c r="C830" s="2">
        <v>41548</v>
      </c>
      <c r="D830" s="1" t="s">
        <v>32</v>
      </c>
      <c r="E830" s="1" t="s">
        <v>17</v>
      </c>
      <c r="F830" s="1">
        <v>39</v>
      </c>
      <c r="G830" s="1" t="s">
        <v>18</v>
      </c>
      <c r="H830" s="1" t="s">
        <v>19</v>
      </c>
      <c r="I830" s="1" t="s">
        <v>20</v>
      </c>
      <c r="J830" s="19">
        <v>169</v>
      </c>
      <c r="K830" s="1">
        <v>318</v>
      </c>
      <c r="L830" s="1" t="s">
        <v>36</v>
      </c>
      <c r="M830" s="15" t="s">
        <v>88</v>
      </c>
      <c r="N830" s="1">
        <v>90</v>
      </c>
      <c r="O830" s="1">
        <v>130</v>
      </c>
      <c r="P830" s="1">
        <v>240</v>
      </c>
      <c r="Q830" s="1">
        <v>62</v>
      </c>
      <c r="R830" s="1">
        <f>SUM(Table1[[#This Row],[Cogs]],Table1[[#This Row],[Marketing]],Table1[[#This Row],[Other Expenses]])</f>
        <v>223</v>
      </c>
      <c r="S830" s="3">
        <f>Table1[[#This Row],[Sales]]-Table1[[#This Row],[Target Sales]]</f>
        <v>78</v>
      </c>
      <c r="T830" s="3">
        <f>Table1[[#This Row],[Profit]]-Table1[[#This Row],[Target Profit]]</f>
        <v>39</v>
      </c>
      <c r="U830" s="3">
        <f>Table1[[#This Row],[Cogs]]-Table1[[#This Row],[Target COGS]]</f>
        <v>32</v>
      </c>
      <c r="V830" s="8">
        <f>YEAR(Table1[[#This Row],[Date]])</f>
        <v>2013</v>
      </c>
      <c r="W830" s="8">
        <f>DAY(Table1[[#This Row],[Date]])</f>
        <v>1</v>
      </c>
      <c r="X830" s="8">
        <f>MONTH(Table1[[#This Row],[Date]])</f>
        <v>10</v>
      </c>
      <c r="Y830" s="9">
        <f>(Table1[[#This Row],[Profit]]/Table1[[#This Row],[Sales]])</f>
        <v>0.53144654088050314</v>
      </c>
    </row>
    <row r="831" spans="1:25" ht="14.25" customHeight="1" x14ac:dyDescent="0.3">
      <c r="A831" s="1">
        <v>417</v>
      </c>
      <c r="B831" s="1">
        <v>86</v>
      </c>
      <c r="C831" s="2">
        <v>41548</v>
      </c>
      <c r="D831" s="1" t="s">
        <v>32</v>
      </c>
      <c r="E831" s="1" t="s">
        <v>17</v>
      </c>
      <c r="F831" s="1">
        <v>26</v>
      </c>
      <c r="G831" s="1" t="s">
        <v>18</v>
      </c>
      <c r="H831" s="1" t="s">
        <v>19</v>
      </c>
      <c r="I831" s="1" t="s">
        <v>20</v>
      </c>
      <c r="J831" s="19">
        <v>-39</v>
      </c>
      <c r="K831" s="1">
        <v>116</v>
      </c>
      <c r="L831" s="1" t="s">
        <v>51</v>
      </c>
      <c r="M831" s="15" t="s">
        <v>88</v>
      </c>
      <c r="N831" s="1">
        <v>60</v>
      </c>
      <c r="O831" s="1">
        <v>10</v>
      </c>
      <c r="P831" s="1">
        <v>80</v>
      </c>
      <c r="Q831" s="1">
        <v>49</v>
      </c>
      <c r="R831" s="1">
        <f>SUM(Table1[[#This Row],[Cogs]],Table1[[#This Row],[Marketing]],Table1[[#This Row],[Other Expenses]])</f>
        <v>161</v>
      </c>
      <c r="S831" s="3">
        <f>Table1[[#This Row],[Sales]]-Table1[[#This Row],[Target Sales]]</f>
        <v>36</v>
      </c>
      <c r="T831" s="3">
        <f>Table1[[#This Row],[Profit]]-Table1[[#This Row],[Target Profit]]</f>
        <v>-49</v>
      </c>
      <c r="U831" s="3">
        <f>Table1[[#This Row],[Cogs]]-Table1[[#This Row],[Target COGS]]</f>
        <v>26</v>
      </c>
      <c r="V831" s="8">
        <f>YEAR(Table1[[#This Row],[Date]])</f>
        <v>2013</v>
      </c>
      <c r="W831" s="8">
        <f>DAY(Table1[[#This Row],[Date]])</f>
        <v>1</v>
      </c>
      <c r="X831" s="8">
        <f>MONTH(Table1[[#This Row],[Date]])</f>
        <v>10</v>
      </c>
      <c r="Y831" s="9">
        <f>(Table1[[#This Row],[Profit]]/Table1[[#This Row],[Sales]])</f>
        <v>-0.33620689655172414</v>
      </c>
    </row>
    <row r="832" spans="1:25" ht="14.25" customHeight="1" x14ac:dyDescent="0.3">
      <c r="A832" s="1">
        <v>515</v>
      </c>
      <c r="B832" s="1">
        <v>239</v>
      </c>
      <c r="C832" s="2">
        <v>41548</v>
      </c>
      <c r="D832" s="1" t="s">
        <v>32</v>
      </c>
      <c r="E832" s="1" t="s">
        <v>17</v>
      </c>
      <c r="F832" s="1">
        <v>66</v>
      </c>
      <c r="G832" s="1" t="s">
        <v>18</v>
      </c>
      <c r="H832" s="1" t="s">
        <v>26</v>
      </c>
      <c r="I832" s="1" t="s">
        <v>27</v>
      </c>
      <c r="J832" s="19">
        <v>221</v>
      </c>
      <c r="K832" s="1">
        <v>509</v>
      </c>
      <c r="L832" s="1" t="s">
        <v>36</v>
      </c>
      <c r="M832" s="15" t="s">
        <v>88</v>
      </c>
      <c r="N832" s="1">
        <v>170</v>
      </c>
      <c r="O832" s="1">
        <v>110</v>
      </c>
      <c r="P832" s="1">
        <v>340</v>
      </c>
      <c r="Q832" s="1">
        <v>90</v>
      </c>
      <c r="R832" s="1">
        <f>SUM(Table1[[#This Row],[Cogs]],Table1[[#This Row],[Marketing]],Table1[[#This Row],[Other Expenses]])</f>
        <v>395</v>
      </c>
      <c r="S832" s="3">
        <f>Table1[[#This Row],[Sales]]-Table1[[#This Row],[Target Sales]]</f>
        <v>169</v>
      </c>
      <c r="T832" s="3">
        <f>Table1[[#This Row],[Profit]]-Table1[[#This Row],[Target Profit]]</f>
        <v>111</v>
      </c>
      <c r="U832" s="3">
        <f>Table1[[#This Row],[Cogs]]-Table1[[#This Row],[Target COGS]]</f>
        <v>69</v>
      </c>
      <c r="V832" s="8">
        <f>YEAR(Table1[[#This Row],[Date]])</f>
        <v>2013</v>
      </c>
      <c r="W832" s="8">
        <f>DAY(Table1[[#This Row],[Date]])</f>
        <v>1</v>
      </c>
      <c r="X832" s="8">
        <f>MONTH(Table1[[#This Row],[Date]])</f>
        <v>10</v>
      </c>
      <c r="Y832" s="9">
        <f>(Table1[[#This Row],[Profit]]/Table1[[#This Row],[Sales]])</f>
        <v>0.43418467583497056</v>
      </c>
    </row>
    <row r="833" spans="1:25" ht="14.25" customHeight="1" x14ac:dyDescent="0.3">
      <c r="A833" s="1">
        <v>515</v>
      </c>
      <c r="B833" s="1">
        <v>255</v>
      </c>
      <c r="C833" s="2">
        <v>41548</v>
      </c>
      <c r="D833" s="1" t="s">
        <v>32</v>
      </c>
      <c r="E833" s="1" t="s">
        <v>17</v>
      </c>
      <c r="F833" s="1">
        <v>96</v>
      </c>
      <c r="G833" s="1" t="s">
        <v>18</v>
      </c>
      <c r="H833" s="1" t="s">
        <v>26</v>
      </c>
      <c r="I833" s="1" t="s">
        <v>54</v>
      </c>
      <c r="J833" s="19">
        <v>272</v>
      </c>
      <c r="K833" s="1">
        <v>604</v>
      </c>
      <c r="L833" s="1" t="s">
        <v>36</v>
      </c>
      <c r="M833" s="15" t="s">
        <v>88</v>
      </c>
      <c r="N833" s="1">
        <v>170</v>
      </c>
      <c r="O833" s="1">
        <v>130</v>
      </c>
      <c r="P833" s="1">
        <v>400</v>
      </c>
      <c r="Q833" s="1">
        <v>129</v>
      </c>
      <c r="R833" s="1">
        <f>SUM(Table1[[#This Row],[Cogs]],Table1[[#This Row],[Marketing]],Table1[[#This Row],[Other Expenses]])</f>
        <v>480</v>
      </c>
      <c r="S833" s="3">
        <f>Table1[[#This Row],[Sales]]-Table1[[#This Row],[Target Sales]]</f>
        <v>204</v>
      </c>
      <c r="T833" s="3">
        <f>Table1[[#This Row],[Profit]]-Table1[[#This Row],[Target Profit]]</f>
        <v>142</v>
      </c>
      <c r="U833" s="3">
        <f>Table1[[#This Row],[Cogs]]-Table1[[#This Row],[Target COGS]]</f>
        <v>85</v>
      </c>
      <c r="V833" s="8">
        <f>YEAR(Table1[[#This Row],[Date]])</f>
        <v>2013</v>
      </c>
      <c r="W833" s="8">
        <f>DAY(Table1[[#This Row],[Date]])</f>
        <v>1</v>
      </c>
      <c r="X833" s="8">
        <f>MONTH(Table1[[#This Row],[Date]])</f>
        <v>10</v>
      </c>
      <c r="Y833" s="9">
        <f>(Table1[[#This Row],[Profit]]/Table1[[#This Row],[Sales]])</f>
        <v>0.45033112582781459</v>
      </c>
    </row>
    <row r="834" spans="1:25" ht="14.25" customHeight="1" x14ac:dyDescent="0.3">
      <c r="A834" s="1">
        <v>573</v>
      </c>
      <c r="B834" s="1">
        <v>25</v>
      </c>
      <c r="C834" s="2">
        <v>41548</v>
      </c>
      <c r="D834" s="1" t="s">
        <v>32</v>
      </c>
      <c r="E834" s="1" t="s">
        <v>17</v>
      </c>
      <c r="F834" s="1">
        <v>9</v>
      </c>
      <c r="G834" s="1" t="s">
        <v>18</v>
      </c>
      <c r="H834" s="1" t="s">
        <v>26</v>
      </c>
      <c r="I834" s="1" t="s">
        <v>54</v>
      </c>
      <c r="J834" s="19">
        <v>-16</v>
      </c>
      <c r="K834" s="1">
        <v>60</v>
      </c>
      <c r="L834" s="1" t="s">
        <v>51</v>
      </c>
      <c r="M834" s="15" t="s">
        <v>88</v>
      </c>
      <c r="N834" s="1">
        <v>10</v>
      </c>
      <c r="O834" s="1">
        <v>0</v>
      </c>
      <c r="P834" s="1">
        <v>30</v>
      </c>
      <c r="Q834" s="1">
        <v>42</v>
      </c>
      <c r="R834" s="1">
        <f>SUM(Table1[[#This Row],[Cogs]],Table1[[#This Row],[Marketing]],Table1[[#This Row],[Other Expenses]])</f>
        <v>76</v>
      </c>
      <c r="S834" s="3">
        <f>Table1[[#This Row],[Sales]]-Table1[[#This Row],[Target Sales]]</f>
        <v>30</v>
      </c>
      <c r="T834" s="3">
        <f>Table1[[#This Row],[Profit]]-Table1[[#This Row],[Target Profit]]</f>
        <v>-16</v>
      </c>
      <c r="U834" s="3">
        <f>Table1[[#This Row],[Cogs]]-Table1[[#This Row],[Target COGS]]</f>
        <v>15</v>
      </c>
      <c r="V834" s="8">
        <f>YEAR(Table1[[#This Row],[Date]])</f>
        <v>2013</v>
      </c>
      <c r="W834" s="8">
        <f>DAY(Table1[[#This Row],[Date]])</f>
        <v>1</v>
      </c>
      <c r="X834" s="8">
        <f>MONTH(Table1[[#This Row],[Date]])</f>
        <v>10</v>
      </c>
      <c r="Y834" s="9">
        <f>(Table1[[#This Row],[Profit]]/Table1[[#This Row],[Sales]])</f>
        <v>-0.26666666666666666</v>
      </c>
    </row>
    <row r="835" spans="1:25" ht="14.25" customHeight="1" x14ac:dyDescent="0.3">
      <c r="A835" s="1">
        <v>720</v>
      </c>
      <c r="B835" s="1">
        <v>81</v>
      </c>
      <c r="C835" s="2">
        <v>41579</v>
      </c>
      <c r="D835" s="1" t="s">
        <v>16</v>
      </c>
      <c r="E835" s="1" t="s">
        <v>17</v>
      </c>
      <c r="F835" s="1">
        <v>22</v>
      </c>
      <c r="G835" s="1" t="s">
        <v>33</v>
      </c>
      <c r="H835" s="1" t="s">
        <v>38</v>
      </c>
      <c r="I835" s="1" t="s">
        <v>39</v>
      </c>
      <c r="J835" s="19">
        <v>125</v>
      </c>
      <c r="K835" s="1">
        <v>211</v>
      </c>
      <c r="L835" s="1" t="s">
        <v>21</v>
      </c>
      <c r="M835" s="15" t="s">
        <v>88</v>
      </c>
      <c r="N835" s="1">
        <v>80</v>
      </c>
      <c r="O835" s="1">
        <v>80</v>
      </c>
      <c r="P835" s="1">
        <v>190</v>
      </c>
      <c r="Q835" s="1">
        <v>33</v>
      </c>
      <c r="R835" s="1">
        <f>SUM(Table1[[#This Row],[Cogs]],Table1[[#This Row],[Marketing]],Table1[[#This Row],[Other Expenses]])</f>
        <v>136</v>
      </c>
      <c r="S835" s="3">
        <f>Table1[[#This Row],[Sales]]-Table1[[#This Row],[Target Sales]]</f>
        <v>21</v>
      </c>
      <c r="T835" s="3">
        <f>Table1[[#This Row],[Profit]]-Table1[[#This Row],[Target Profit]]</f>
        <v>45</v>
      </c>
      <c r="U835" s="3">
        <f>Table1[[#This Row],[Cogs]]-Table1[[#This Row],[Target COGS]]</f>
        <v>1</v>
      </c>
      <c r="V835" s="8">
        <f>YEAR(Table1[[#This Row],[Date]])</f>
        <v>2013</v>
      </c>
      <c r="W835" s="8">
        <f>DAY(Table1[[#This Row],[Date]])</f>
        <v>1</v>
      </c>
      <c r="X835" s="8">
        <f>MONTH(Table1[[#This Row],[Date]])</f>
        <v>11</v>
      </c>
      <c r="Y835" s="9">
        <f>(Table1[[#This Row],[Profit]]/Table1[[#This Row],[Sales]])</f>
        <v>0.59241706161137442</v>
      </c>
    </row>
    <row r="836" spans="1:25" ht="14.25" customHeight="1" x14ac:dyDescent="0.3">
      <c r="A836" s="1">
        <v>847</v>
      </c>
      <c r="B836" s="1">
        <v>113</v>
      </c>
      <c r="C836" s="2">
        <v>41579</v>
      </c>
      <c r="D836" s="1" t="s">
        <v>16</v>
      </c>
      <c r="E836" s="1" t="s">
        <v>17</v>
      </c>
      <c r="F836" s="1">
        <v>36</v>
      </c>
      <c r="G836" s="1" t="s">
        <v>33</v>
      </c>
      <c r="H836" s="1" t="s">
        <v>38</v>
      </c>
      <c r="I836" s="1" t="s">
        <v>39</v>
      </c>
      <c r="J836" s="19">
        <v>157</v>
      </c>
      <c r="K836" s="1">
        <v>296</v>
      </c>
      <c r="L836" s="1" t="s">
        <v>56</v>
      </c>
      <c r="M836" s="15" t="s">
        <v>88</v>
      </c>
      <c r="N836" s="1">
        <v>110</v>
      </c>
      <c r="O836" s="1">
        <v>110</v>
      </c>
      <c r="P836" s="1">
        <v>270</v>
      </c>
      <c r="Q836" s="1">
        <v>59</v>
      </c>
      <c r="R836" s="1">
        <f>SUM(Table1[[#This Row],[Cogs]],Table1[[#This Row],[Marketing]],Table1[[#This Row],[Other Expenses]])</f>
        <v>208</v>
      </c>
      <c r="S836" s="3">
        <f>Table1[[#This Row],[Sales]]-Table1[[#This Row],[Target Sales]]</f>
        <v>26</v>
      </c>
      <c r="T836" s="3">
        <f>Table1[[#This Row],[Profit]]-Table1[[#This Row],[Target Profit]]</f>
        <v>47</v>
      </c>
      <c r="U836" s="3">
        <f>Table1[[#This Row],[Cogs]]-Table1[[#This Row],[Target COGS]]</f>
        <v>3</v>
      </c>
      <c r="V836" s="8">
        <f>YEAR(Table1[[#This Row],[Date]])</f>
        <v>2013</v>
      </c>
      <c r="W836" s="8">
        <f>DAY(Table1[[#This Row],[Date]])</f>
        <v>1</v>
      </c>
      <c r="X836" s="8">
        <f>MONTH(Table1[[#This Row],[Date]])</f>
        <v>11</v>
      </c>
      <c r="Y836" s="9">
        <f>(Table1[[#This Row],[Profit]]/Table1[[#This Row],[Sales]])</f>
        <v>0.53040540540540537</v>
      </c>
    </row>
    <row r="837" spans="1:25" ht="14.25" customHeight="1" x14ac:dyDescent="0.3">
      <c r="A837" s="1">
        <v>970</v>
      </c>
      <c r="B837" s="1">
        <v>75</v>
      </c>
      <c r="C837" s="2">
        <v>41579</v>
      </c>
      <c r="D837" s="1" t="s">
        <v>16</v>
      </c>
      <c r="E837" s="1" t="s">
        <v>17</v>
      </c>
      <c r="F837" s="1">
        <v>24</v>
      </c>
      <c r="G837" s="1" t="s">
        <v>33</v>
      </c>
      <c r="H837" s="1" t="s">
        <v>34</v>
      </c>
      <c r="I837" s="1" t="s">
        <v>35</v>
      </c>
      <c r="J837" s="19">
        <v>86</v>
      </c>
      <c r="K837" s="1">
        <v>201</v>
      </c>
      <c r="L837" s="1" t="s">
        <v>21</v>
      </c>
      <c r="M837" s="15" t="s">
        <v>88</v>
      </c>
      <c r="N837" s="1">
        <v>90</v>
      </c>
      <c r="O837" s="1">
        <v>100</v>
      </c>
      <c r="P837" s="1">
        <v>240</v>
      </c>
      <c r="Q837" s="1">
        <v>56</v>
      </c>
      <c r="R837" s="1">
        <f>SUM(Table1[[#This Row],[Cogs]],Table1[[#This Row],[Marketing]],Table1[[#This Row],[Other Expenses]])</f>
        <v>155</v>
      </c>
      <c r="S837" s="3">
        <f>Table1[[#This Row],[Sales]]-Table1[[#This Row],[Target Sales]]</f>
        <v>-39</v>
      </c>
      <c r="T837" s="3">
        <f>Table1[[#This Row],[Profit]]-Table1[[#This Row],[Target Profit]]</f>
        <v>-14</v>
      </c>
      <c r="U837" s="3">
        <f>Table1[[#This Row],[Cogs]]-Table1[[#This Row],[Target COGS]]</f>
        <v>-15</v>
      </c>
      <c r="V837" s="8">
        <f>YEAR(Table1[[#This Row],[Date]])</f>
        <v>2013</v>
      </c>
      <c r="W837" s="8">
        <f>DAY(Table1[[#This Row],[Date]])</f>
        <v>1</v>
      </c>
      <c r="X837" s="8">
        <f>MONTH(Table1[[#This Row],[Date]])</f>
        <v>11</v>
      </c>
      <c r="Y837" s="9">
        <f>(Table1[[#This Row],[Profit]]/Table1[[#This Row],[Sales]])</f>
        <v>0.42786069651741293</v>
      </c>
    </row>
    <row r="838" spans="1:25" ht="14.25" customHeight="1" x14ac:dyDescent="0.3">
      <c r="A838" s="1">
        <v>847</v>
      </c>
      <c r="B838" s="1">
        <v>211</v>
      </c>
      <c r="C838" s="2">
        <v>41579</v>
      </c>
      <c r="D838" s="1" t="s">
        <v>16</v>
      </c>
      <c r="E838" s="1" t="s">
        <v>17</v>
      </c>
      <c r="F838" s="1">
        <v>59</v>
      </c>
      <c r="G838" s="1" t="s">
        <v>33</v>
      </c>
      <c r="H838" s="1" t="s">
        <v>34</v>
      </c>
      <c r="I838" s="1" t="s">
        <v>35</v>
      </c>
      <c r="J838" s="19">
        <v>191</v>
      </c>
      <c r="K838" s="1">
        <v>451</v>
      </c>
      <c r="L838" s="1" t="s">
        <v>56</v>
      </c>
      <c r="M838" s="15" t="s">
        <v>88</v>
      </c>
      <c r="N838" s="1">
        <v>270</v>
      </c>
      <c r="O838" s="1">
        <v>200</v>
      </c>
      <c r="P838" s="1">
        <v>540</v>
      </c>
      <c r="Q838" s="1">
        <v>83</v>
      </c>
      <c r="R838" s="1">
        <f>SUM(Table1[[#This Row],[Cogs]],Table1[[#This Row],[Marketing]],Table1[[#This Row],[Other Expenses]])</f>
        <v>353</v>
      </c>
      <c r="S838" s="3">
        <f>Table1[[#This Row],[Sales]]-Table1[[#This Row],[Target Sales]]</f>
        <v>-89</v>
      </c>
      <c r="T838" s="3">
        <f>Table1[[#This Row],[Profit]]-Table1[[#This Row],[Target Profit]]</f>
        <v>-9</v>
      </c>
      <c r="U838" s="3">
        <f>Table1[[#This Row],[Cogs]]-Table1[[#This Row],[Target COGS]]</f>
        <v>-59</v>
      </c>
      <c r="V838" s="8">
        <f>YEAR(Table1[[#This Row],[Date]])</f>
        <v>2013</v>
      </c>
      <c r="W838" s="8">
        <f>DAY(Table1[[#This Row],[Date]])</f>
        <v>1</v>
      </c>
      <c r="X838" s="8">
        <f>MONTH(Table1[[#This Row],[Date]])</f>
        <v>11</v>
      </c>
      <c r="Y838" s="9">
        <f>(Table1[[#This Row],[Profit]]/Table1[[#This Row],[Sales]])</f>
        <v>0.42350332594235035</v>
      </c>
    </row>
    <row r="839" spans="1:25" ht="14.25" customHeight="1" x14ac:dyDescent="0.3">
      <c r="A839" s="1">
        <v>719</v>
      </c>
      <c r="B839" s="1">
        <v>118</v>
      </c>
      <c r="C839" s="2">
        <v>41579</v>
      </c>
      <c r="D839" s="1" t="s">
        <v>16</v>
      </c>
      <c r="E839" s="1" t="s">
        <v>17</v>
      </c>
      <c r="F839" s="1">
        <v>33</v>
      </c>
      <c r="G839" s="1" t="s">
        <v>33</v>
      </c>
      <c r="H839" s="1" t="s">
        <v>38</v>
      </c>
      <c r="I839" s="1" t="s">
        <v>43</v>
      </c>
      <c r="J839" s="19">
        <v>190</v>
      </c>
      <c r="K839" s="1">
        <v>309</v>
      </c>
      <c r="L839" s="1" t="s">
        <v>21</v>
      </c>
      <c r="M839" s="15" t="s">
        <v>88</v>
      </c>
      <c r="N839" s="1">
        <v>110</v>
      </c>
      <c r="O839" s="1">
        <v>130</v>
      </c>
      <c r="P839" s="1">
        <v>280</v>
      </c>
      <c r="Q839" s="1">
        <v>44</v>
      </c>
      <c r="R839" s="1">
        <f>SUM(Table1[[#This Row],[Cogs]],Table1[[#This Row],[Marketing]],Table1[[#This Row],[Other Expenses]])</f>
        <v>195</v>
      </c>
      <c r="S839" s="3">
        <f>Table1[[#This Row],[Sales]]-Table1[[#This Row],[Target Sales]]</f>
        <v>29</v>
      </c>
      <c r="T839" s="3">
        <f>Table1[[#This Row],[Profit]]-Table1[[#This Row],[Target Profit]]</f>
        <v>60</v>
      </c>
      <c r="U839" s="3">
        <f>Table1[[#This Row],[Cogs]]-Table1[[#This Row],[Target COGS]]</f>
        <v>8</v>
      </c>
      <c r="V839" s="8">
        <f>YEAR(Table1[[#This Row],[Date]])</f>
        <v>2013</v>
      </c>
      <c r="W839" s="8">
        <f>DAY(Table1[[#This Row],[Date]])</f>
        <v>1</v>
      </c>
      <c r="X839" s="8">
        <f>MONTH(Table1[[#This Row],[Date]])</f>
        <v>11</v>
      </c>
      <c r="Y839" s="9">
        <f>(Table1[[#This Row],[Profit]]/Table1[[#This Row],[Sales]])</f>
        <v>0.61488673139158578</v>
      </c>
    </row>
    <row r="840" spans="1:25" ht="14.25" customHeight="1" x14ac:dyDescent="0.3">
      <c r="A840" s="1">
        <v>815</v>
      </c>
      <c r="B840" s="1">
        <v>173</v>
      </c>
      <c r="C840" s="2">
        <v>41579</v>
      </c>
      <c r="D840" s="1" t="s">
        <v>16</v>
      </c>
      <c r="E840" s="1" t="s">
        <v>17</v>
      </c>
      <c r="F840" s="1">
        <v>57</v>
      </c>
      <c r="G840" s="1" t="s">
        <v>33</v>
      </c>
      <c r="H840" s="1" t="s">
        <v>38</v>
      </c>
      <c r="I840" s="1" t="s">
        <v>45</v>
      </c>
      <c r="J840" s="19">
        <v>206</v>
      </c>
      <c r="K840" s="1">
        <v>439</v>
      </c>
      <c r="L840" s="1" t="s">
        <v>56</v>
      </c>
      <c r="M840" s="15" t="s">
        <v>88</v>
      </c>
      <c r="N840" s="1">
        <v>170</v>
      </c>
      <c r="O840" s="1">
        <v>140</v>
      </c>
      <c r="P840" s="1">
        <v>400</v>
      </c>
      <c r="Q840" s="1">
        <v>100</v>
      </c>
      <c r="R840" s="1">
        <f>SUM(Table1[[#This Row],[Cogs]],Table1[[#This Row],[Marketing]],Table1[[#This Row],[Other Expenses]])</f>
        <v>330</v>
      </c>
      <c r="S840" s="3">
        <f>Table1[[#This Row],[Sales]]-Table1[[#This Row],[Target Sales]]</f>
        <v>39</v>
      </c>
      <c r="T840" s="3">
        <f>Table1[[#This Row],[Profit]]-Table1[[#This Row],[Target Profit]]</f>
        <v>66</v>
      </c>
      <c r="U840" s="3">
        <f>Table1[[#This Row],[Cogs]]-Table1[[#This Row],[Target COGS]]</f>
        <v>3</v>
      </c>
      <c r="V840" s="8">
        <f>YEAR(Table1[[#This Row],[Date]])</f>
        <v>2013</v>
      </c>
      <c r="W840" s="8">
        <f>DAY(Table1[[#This Row],[Date]])</f>
        <v>1</v>
      </c>
      <c r="X840" s="8">
        <f>MONTH(Table1[[#This Row],[Date]])</f>
        <v>11</v>
      </c>
      <c r="Y840" s="9">
        <f>(Table1[[#This Row],[Profit]]/Table1[[#This Row],[Sales]])</f>
        <v>0.46924829157175396</v>
      </c>
    </row>
    <row r="841" spans="1:25" ht="14.25" customHeight="1" x14ac:dyDescent="0.3">
      <c r="A841" s="1">
        <v>303</v>
      </c>
      <c r="B841" s="1">
        <v>50</v>
      </c>
      <c r="C841" s="2">
        <v>41579</v>
      </c>
      <c r="D841" s="1" t="s">
        <v>16</v>
      </c>
      <c r="E841" s="1" t="s">
        <v>17</v>
      </c>
      <c r="F841" s="1">
        <v>14</v>
      </c>
      <c r="G841" s="1" t="s">
        <v>33</v>
      </c>
      <c r="H841" s="1" t="s">
        <v>34</v>
      </c>
      <c r="I841" s="1" t="s">
        <v>46</v>
      </c>
      <c r="J841" s="19">
        <v>71</v>
      </c>
      <c r="K841" s="1">
        <v>131</v>
      </c>
      <c r="L841" s="1" t="s">
        <v>21</v>
      </c>
      <c r="M841" s="15" t="s">
        <v>88</v>
      </c>
      <c r="N841" s="1">
        <v>60</v>
      </c>
      <c r="O841" s="1">
        <v>70</v>
      </c>
      <c r="P841" s="1">
        <v>150</v>
      </c>
      <c r="Q841" s="1">
        <v>25</v>
      </c>
      <c r="R841" s="1">
        <f>SUM(Table1[[#This Row],[Cogs]],Table1[[#This Row],[Marketing]],Table1[[#This Row],[Other Expenses]])</f>
        <v>89</v>
      </c>
      <c r="S841" s="3">
        <f>Table1[[#This Row],[Sales]]-Table1[[#This Row],[Target Sales]]</f>
        <v>-19</v>
      </c>
      <c r="T841" s="3">
        <f>Table1[[#This Row],[Profit]]-Table1[[#This Row],[Target Profit]]</f>
        <v>1</v>
      </c>
      <c r="U841" s="3">
        <f>Table1[[#This Row],[Cogs]]-Table1[[#This Row],[Target COGS]]</f>
        <v>-10</v>
      </c>
      <c r="V841" s="8">
        <f>YEAR(Table1[[#This Row],[Date]])</f>
        <v>2013</v>
      </c>
      <c r="W841" s="8">
        <f>DAY(Table1[[#This Row],[Date]])</f>
        <v>1</v>
      </c>
      <c r="X841" s="8">
        <f>MONTH(Table1[[#This Row],[Date]])</f>
        <v>11</v>
      </c>
      <c r="Y841" s="9">
        <f>(Table1[[#This Row],[Profit]]/Table1[[#This Row],[Sales]])</f>
        <v>0.5419847328244275</v>
      </c>
    </row>
    <row r="842" spans="1:25" ht="14.25" customHeight="1" x14ac:dyDescent="0.3">
      <c r="A842" s="1">
        <v>630</v>
      </c>
      <c r="B842" s="1">
        <v>228</v>
      </c>
      <c r="C842" s="2">
        <v>41579</v>
      </c>
      <c r="D842" s="1" t="s">
        <v>16</v>
      </c>
      <c r="E842" s="1" t="s">
        <v>17</v>
      </c>
      <c r="F842" s="1">
        <v>75</v>
      </c>
      <c r="G842" s="1" t="s">
        <v>33</v>
      </c>
      <c r="H842" s="1" t="s">
        <v>34</v>
      </c>
      <c r="I842" s="1" t="s">
        <v>46</v>
      </c>
      <c r="J842" s="19">
        <v>291</v>
      </c>
      <c r="K842" s="1">
        <v>567</v>
      </c>
      <c r="L842" s="1" t="s">
        <v>56</v>
      </c>
      <c r="M842" s="15" t="s">
        <v>88</v>
      </c>
      <c r="N842" s="1">
        <v>290</v>
      </c>
      <c r="O842" s="1">
        <v>290</v>
      </c>
      <c r="P842" s="1">
        <v>680</v>
      </c>
      <c r="Q842" s="1">
        <v>108</v>
      </c>
      <c r="R842" s="1">
        <f>SUM(Table1[[#This Row],[Cogs]],Table1[[#This Row],[Marketing]],Table1[[#This Row],[Other Expenses]])</f>
        <v>411</v>
      </c>
      <c r="S842" s="3">
        <f>Table1[[#This Row],[Sales]]-Table1[[#This Row],[Target Sales]]</f>
        <v>-113</v>
      </c>
      <c r="T842" s="3">
        <f>Table1[[#This Row],[Profit]]-Table1[[#This Row],[Target Profit]]</f>
        <v>1</v>
      </c>
      <c r="U842" s="3">
        <f>Table1[[#This Row],[Cogs]]-Table1[[#This Row],[Target COGS]]</f>
        <v>-62</v>
      </c>
      <c r="V842" s="8">
        <f>YEAR(Table1[[#This Row],[Date]])</f>
        <v>2013</v>
      </c>
      <c r="W842" s="8">
        <f>DAY(Table1[[#This Row],[Date]])</f>
        <v>1</v>
      </c>
      <c r="X842" s="8">
        <f>MONTH(Table1[[#This Row],[Date]])</f>
        <v>11</v>
      </c>
      <c r="Y842" s="9">
        <f>(Table1[[#This Row],[Profit]]/Table1[[#This Row],[Sales]])</f>
        <v>0.51322751322751325</v>
      </c>
    </row>
    <row r="843" spans="1:25" ht="14.25" customHeight="1" x14ac:dyDescent="0.3">
      <c r="A843" s="1">
        <v>234</v>
      </c>
      <c r="B843" s="1">
        <v>181</v>
      </c>
      <c r="C843" s="2">
        <v>41579</v>
      </c>
      <c r="D843" s="1" t="s">
        <v>16</v>
      </c>
      <c r="E843" s="1" t="s">
        <v>17</v>
      </c>
      <c r="F843" s="1">
        <v>50</v>
      </c>
      <c r="G843" s="1" t="s">
        <v>33</v>
      </c>
      <c r="H843" s="1" t="s">
        <v>34</v>
      </c>
      <c r="I843" s="1" t="s">
        <v>46</v>
      </c>
      <c r="J843" s="19">
        <v>159</v>
      </c>
      <c r="K843" s="1">
        <v>387</v>
      </c>
      <c r="L843" s="1" t="s">
        <v>58</v>
      </c>
      <c r="M843" s="15" t="s">
        <v>88</v>
      </c>
      <c r="N843" s="1">
        <v>230</v>
      </c>
      <c r="O843" s="1">
        <v>170</v>
      </c>
      <c r="P843" s="1">
        <v>460</v>
      </c>
      <c r="Q843" s="1">
        <v>75</v>
      </c>
      <c r="R843" s="1">
        <f>SUM(Table1[[#This Row],[Cogs]],Table1[[#This Row],[Marketing]],Table1[[#This Row],[Other Expenses]])</f>
        <v>306</v>
      </c>
      <c r="S843" s="3">
        <f>Table1[[#This Row],[Sales]]-Table1[[#This Row],[Target Sales]]</f>
        <v>-73</v>
      </c>
      <c r="T843" s="3">
        <f>Table1[[#This Row],[Profit]]-Table1[[#This Row],[Target Profit]]</f>
        <v>-11</v>
      </c>
      <c r="U843" s="3">
        <f>Table1[[#This Row],[Cogs]]-Table1[[#This Row],[Target COGS]]</f>
        <v>-49</v>
      </c>
      <c r="V843" s="8">
        <f>YEAR(Table1[[#This Row],[Date]])</f>
        <v>2013</v>
      </c>
      <c r="W843" s="8">
        <f>DAY(Table1[[#This Row],[Date]])</f>
        <v>1</v>
      </c>
      <c r="X843" s="8">
        <f>MONTH(Table1[[#This Row],[Date]])</f>
        <v>11</v>
      </c>
      <c r="Y843" s="9">
        <f>(Table1[[#This Row],[Profit]]/Table1[[#This Row],[Sales]])</f>
        <v>0.41085271317829458</v>
      </c>
    </row>
    <row r="844" spans="1:25" ht="14.25" customHeight="1" x14ac:dyDescent="0.3">
      <c r="A844" s="1">
        <v>970</v>
      </c>
      <c r="B844" s="1">
        <v>181</v>
      </c>
      <c r="C844" s="2">
        <v>41579</v>
      </c>
      <c r="D844" s="1" t="s">
        <v>16</v>
      </c>
      <c r="E844" s="1" t="s">
        <v>17</v>
      </c>
      <c r="F844" s="1">
        <v>50</v>
      </c>
      <c r="G844" s="1" t="s">
        <v>18</v>
      </c>
      <c r="H844" s="1" t="s">
        <v>19</v>
      </c>
      <c r="I844" s="1" t="s">
        <v>50</v>
      </c>
      <c r="J844" s="19">
        <v>159</v>
      </c>
      <c r="K844" s="1">
        <v>387</v>
      </c>
      <c r="L844" s="1" t="s">
        <v>21</v>
      </c>
      <c r="M844" s="15" t="s">
        <v>88</v>
      </c>
      <c r="N844" s="1">
        <v>170</v>
      </c>
      <c r="O844" s="1">
        <v>100</v>
      </c>
      <c r="P844" s="1">
        <v>330</v>
      </c>
      <c r="Q844" s="1">
        <v>75</v>
      </c>
      <c r="R844" s="1">
        <f>SUM(Table1[[#This Row],[Cogs]],Table1[[#This Row],[Marketing]],Table1[[#This Row],[Other Expenses]])</f>
        <v>306</v>
      </c>
      <c r="S844" s="3">
        <f>Table1[[#This Row],[Sales]]-Table1[[#This Row],[Target Sales]]</f>
        <v>57</v>
      </c>
      <c r="T844" s="3">
        <f>Table1[[#This Row],[Profit]]-Table1[[#This Row],[Target Profit]]</f>
        <v>59</v>
      </c>
      <c r="U844" s="3">
        <f>Table1[[#This Row],[Cogs]]-Table1[[#This Row],[Target COGS]]</f>
        <v>11</v>
      </c>
      <c r="V844" s="8">
        <f>YEAR(Table1[[#This Row],[Date]])</f>
        <v>2013</v>
      </c>
      <c r="W844" s="8">
        <f>DAY(Table1[[#This Row],[Date]])</f>
        <v>1</v>
      </c>
      <c r="X844" s="8">
        <f>MONTH(Table1[[#This Row],[Date]])</f>
        <v>11</v>
      </c>
      <c r="Y844" s="9">
        <f>(Table1[[#This Row],[Profit]]/Table1[[#This Row],[Sales]])</f>
        <v>0.41085271317829458</v>
      </c>
    </row>
    <row r="845" spans="1:25" ht="14.25" customHeight="1" x14ac:dyDescent="0.3">
      <c r="A845" s="1">
        <v>708</v>
      </c>
      <c r="B845" s="1">
        <v>118</v>
      </c>
      <c r="C845" s="2">
        <v>41579</v>
      </c>
      <c r="D845" s="1" t="s">
        <v>16</v>
      </c>
      <c r="E845" s="1" t="s">
        <v>17</v>
      </c>
      <c r="F845" s="1">
        <v>33</v>
      </c>
      <c r="G845" s="1" t="s">
        <v>18</v>
      </c>
      <c r="H845" s="1" t="s">
        <v>19</v>
      </c>
      <c r="I845" s="1" t="s">
        <v>50</v>
      </c>
      <c r="J845" s="19">
        <v>188</v>
      </c>
      <c r="K845" s="1">
        <v>309</v>
      </c>
      <c r="L845" s="1" t="s">
        <v>56</v>
      </c>
      <c r="M845" s="15" t="s">
        <v>88</v>
      </c>
      <c r="N845" s="1">
        <v>110</v>
      </c>
      <c r="O845" s="1">
        <v>110</v>
      </c>
      <c r="P845" s="1">
        <v>260</v>
      </c>
      <c r="Q845" s="1">
        <v>45</v>
      </c>
      <c r="R845" s="1">
        <f>SUM(Table1[[#This Row],[Cogs]],Table1[[#This Row],[Marketing]],Table1[[#This Row],[Other Expenses]])</f>
        <v>196</v>
      </c>
      <c r="S845" s="3">
        <f>Table1[[#This Row],[Sales]]-Table1[[#This Row],[Target Sales]]</f>
        <v>49</v>
      </c>
      <c r="T845" s="3">
        <f>Table1[[#This Row],[Profit]]-Table1[[#This Row],[Target Profit]]</f>
        <v>78</v>
      </c>
      <c r="U845" s="3">
        <f>Table1[[#This Row],[Cogs]]-Table1[[#This Row],[Target COGS]]</f>
        <v>8</v>
      </c>
      <c r="V845" s="8">
        <f>YEAR(Table1[[#This Row],[Date]])</f>
        <v>2013</v>
      </c>
      <c r="W845" s="8">
        <f>DAY(Table1[[#This Row],[Date]])</f>
        <v>1</v>
      </c>
      <c r="X845" s="8">
        <f>MONTH(Table1[[#This Row],[Date]])</f>
        <v>11</v>
      </c>
      <c r="Y845" s="9">
        <f>(Table1[[#This Row],[Profit]]/Table1[[#This Row],[Sales]])</f>
        <v>0.60841423948220064</v>
      </c>
    </row>
    <row r="846" spans="1:25" ht="14.25" customHeight="1" x14ac:dyDescent="0.3">
      <c r="A846" s="1">
        <v>708</v>
      </c>
      <c r="B846" s="1">
        <v>81</v>
      </c>
      <c r="C846" s="2">
        <v>41579</v>
      </c>
      <c r="D846" s="1" t="s">
        <v>16</v>
      </c>
      <c r="E846" s="1" t="s">
        <v>17</v>
      </c>
      <c r="F846" s="1">
        <v>22</v>
      </c>
      <c r="G846" s="1" t="s">
        <v>18</v>
      </c>
      <c r="H846" s="1" t="s">
        <v>19</v>
      </c>
      <c r="I846" s="1" t="s">
        <v>22</v>
      </c>
      <c r="J846" s="19">
        <v>125</v>
      </c>
      <c r="K846" s="1">
        <v>211</v>
      </c>
      <c r="L846" s="1" t="s">
        <v>56</v>
      </c>
      <c r="M846" s="15" t="s">
        <v>88</v>
      </c>
      <c r="N846" s="1">
        <v>70</v>
      </c>
      <c r="O846" s="1">
        <v>80</v>
      </c>
      <c r="P846" s="1">
        <v>180</v>
      </c>
      <c r="Q846" s="1">
        <v>33</v>
      </c>
      <c r="R846" s="1">
        <f>SUM(Table1[[#This Row],[Cogs]],Table1[[#This Row],[Marketing]],Table1[[#This Row],[Other Expenses]])</f>
        <v>136</v>
      </c>
      <c r="S846" s="3">
        <f>Table1[[#This Row],[Sales]]-Table1[[#This Row],[Target Sales]]</f>
        <v>31</v>
      </c>
      <c r="T846" s="3">
        <f>Table1[[#This Row],[Profit]]-Table1[[#This Row],[Target Profit]]</f>
        <v>45</v>
      </c>
      <c r="U846" s="3">
        <f>Table1[[#This Row],[Cogs]]-Table1[[#This Row],[Target COGS]]</f>
        <v>11</v>
      </c>
      <c r="V846" s="8">
        <f>YEAR(Table1[[#This Row],[Date]])</f>
        <v>2013</v>
      </c>
      <c r="W846" s="8">
        <f>DAY(Table1[[#This Row],[Date]])</f>
        <v>1</v>
      </c>
      <c r="X846" s="8">
        <f>MONTH(Table1[[#This Row],[Date]])</f>
        <v>11</v>
      </c>
      <c r="Y846" s="9">
        <f>(Table1[[#This Row],[Profit]]/Table1[[#This Row],[Sales]])</f>
        <v>0.59241706161137442</v>
      </c>
    </row>
    <row r="847" spans="1:25" ht="14.25" customHeight="1" x14ac:dyDescent="0.3">
      <c r="A847" s="1">
        <v>614</v>
      </c>
      <c r="B847" s="1">
        <v>78</v>
      </c>
      <c r="C847" s="2">
        <v>41579</v>
      </c>
      <c r="D847" s="1" t="s">
        <v>16</v>
      </c>
      <c r="E847" s="1" t="s">
        <v>17</v>
      </c>
      <c r="F847" s="1">
        <v>25</v>
      </c>
      <c r="G847" s="1" t="s">
        <v>18</v>
      </c>
      <c r="H847" s="1" t="s">
        <v>26</v>
      </c>
      <c r="I847" s="1" t="s">
        <v>27</v>
      </c>
      <c r="J847" s="19">
        <v>92</v>
      </c>
      <c r="K847" s="1">
        <v>210</v>
      </c>
      <c r="L847" s="1" t="s">
        <v>58</v>
      </c>
      <c r="M847" s="15" t="s">
        <v>88</v>
      </c>
      <c r="N847" s="1">
        <v>60</v>
      </c>
      <c r="O847" s="1">
        <v>60</v>
      </c>
      <c r="P847" s="1">
        <v>160</v>
      </c>
      <c r="Q847" s="1">
        <v>57</v>
      </c>
      <c r="R847" s="1">
        <f>SUM(Table1[[#This Row],[Cogs]],Table1[[#This Row],[Marketing]],Table1[[#This Row],[Other Expenses]])</f>
        <v>160</v>
      </c>
      <c r="S847" s="3">
        <f>Table1[[#This Row],[Sales]]-Table1[[#This Row],[Target Sales]]</f>
        <v>50</v>
      </c>
      <c r="T847" s="3">
        <f>Table1[[#This Row],[Profit]]-Table1[[#This Row],[Target Profit]]</f>
        <v>32</v>
      </c>
      <c r="U847" s="3">
        <f>Table1[[#This Row],[Cogs]]-Table1[[#This Row],[Target COGS]]</f>
        <v>18</v>
      </c>
      <c r="V847" s="8">
        <f>YEAR(Table1[[#This Row],[Date]])</f>
        <v>2013</v>
      </c>
      <c r="W847" s="8">
        <f>DAY(Table1[[#This Row],[Date]])</f>
        <v>1</v>
      </c>
      <c r="X847" s="8">
        <f>MONTH(Table1[[#This Row],[Date]])</f>
        <v>11</v>
      </c>
      <c r="Y847" s="9">
        <f>(Table1[[#This Row],[Profit]]/Table1[[#This Row],[Sales]])</f>
        <v>0.43809523809523809</v>
      </c>
    </row>
    <row r="848" spans="1:25" ht="14.25" customHeight="1" x14ac:dyDescent="0.3">
      <c r="A848" s="1">
        <v>309</v>
      </c>
      <c r="B848" s="1">
        <v>75</v>
      </c>
      <c r="C848" s="2">
        <v>41579</v>
      </c>
      <c r="D848" s="1" t="s">
        <v>16</v>
      </c>
      <c r="E848" s="1" t="s">
        <v>17</v>
      </c>
      <c r="F848" s="1">
        <v>24</v>
      </c>
      <c r="G848" s="1" t="s">
        <v>18</v>
      </c>
      <c r="H848" s="1" t="s">
        <v>26</v>
      </c>
      <c r="I848" s="1" t="s">
        <v>54</v>
      </c>
      <c r="J848" s="19">
        <v>88</v>
      </c>
      <c r="K848" s="1">
        <v>201</v>
      </c>
      <c r="L848" s="1" t="s">
        <v>56</v>
      </c>
      <c r="M848" s="15" t="s">
        <v>88</v>
      </c>
      <c r="N848" s="1">
        <v>60</v>
      </c>
      <c r="O848" s="1">
        <v>50</v>
      </c>
      <c r="P848" s="1">
        <v>150</v>
      </c>
      <c r="Q848" s="1">
        <v>55</v>
      </c>
      <c r="R848" s="1">
        <f>SUM(Table1[[#This Row],[Cogs]],Table1[[#This Row],[Marketing]],Table1[[#This Row],[Other Expenses]])</f>
        <v>154</v>
      </c>
      <c r="S848" s="3">
        <f>Table1[[#This Row],[Sales]]-Table1[[#This Row],[Target Sales]]</f>
        <v>51</v>
      </c>
      <c r="T848" s="3">
        <f>Table1[[#This Row],[Profit]]-Table1[[#This Row],[Target Profit]]</f>
        <v>38</v>
      </c>
      <c r="U848" s="3">
        <f>Table1[[#This Row],[Cogs]]-Table1[[#This Row],[Target COGS]]</f>
        <v>15</v>
      </c>
      <c r="V848" s="8">
        <f>YEAR(Table1[[#This Row],[Date]])</f>
        <v>2013</v>
      </c>
      <c r="W848" s="8">
        <f>DAY(Table1[[#This Row],[Date]])</f>
        <v>1</v>
      </c>
      <c r="X848" s="8">
        <f>MONTH(Table1[[#This Row],[Date]])</f>
        <v>11</v>
      </c>
      <c r="Y848" s="9">
        <f>(Table1[[#This Row],[Profit]]/Table1[[#This Row],[Sales]])</f>
        <v>0.43781094527363185</v>
      </c>
    </row>
    <row r="849" spans="1:25" ht="14.25" customHeight="1" x14ac:dyDescent="0.3">
      <c r="A849" s="1">
        <v>740</v>
      </c>
      <c r="B849" s="1">
        <v>102</v>
      </c>
      <c r="C849" s="2">
        <v>41579</v>
      </c>
      <c r="D849" s="1" t="s">
        <v>16</v>
      </c>
      <c r="E849" s="1" t="s">
        <v>17</v>
      </c>
      <c r="F849" s="1">
        <v>31</v>
      </c>
      <c r="G849" s="1" t="s">
        <v>18</v>
      </c>
      <c r="H849" s="1" t="s">
        <v>26</v>
      </c>
      <c r="I849" s="1" t="s">
        <v>54</v>
      </c>
      <c r="J849" s="19">
        <v>132</v>
      </c>
      <c r="K849" s="1">
        <v>261</v>
      </c>
      <c r="L849" s="1" t="s">
        <v>58</v>
      </c>
      <c r="M849" s="15" t="s">
        <v>88</v>
      </c>
      <c r="N849" s="1">
        <v>80</v>
      </c>
      <c r="O849" s="1">
        <v>70</v>
      </c>
      <c r="P849" s="1">
        <v>200</v>
      </c>
      <c r="Q849" s="1">
        <v>54</v>
      </c>
      <c r="R849" s="1">
        <f>SUM(Table1[[#This Row],[Cogs]],Table1[[#This Row],[Marketing]],Table1[[#This Row],[Other Expenses]])</f>
        <v>187</v>
      </c>
      <c r="S849" s="3">
        <f>Table1[[#This Row],[Sales]]-Table1[[#This Row],[Target Sales]]</f>
        <v>61</v>
      </c>
      <c r="T849" s="3">
        <f>Table1[[#This Row],[Profit]]-Table1[[#This Row],[Target Profit]]</f>
        <v>62</v>
      </c>
      <c r="U849" s="3">
        <f>Table1[[#This Row],[Cogs]]-Table1[[#This Row],[Target COGS]]</f>
        <v>22</v>
      </c>
      <c r="V849" s="8">
        <f>YEAR(Table1[[#This Row],[Date]])</f>
        <v>2013</v>
      </c>
      <c r="W849" s="8">
        <f>DAY(Table1[[#This Row],[Date]])</f>
        <v>1</v>
      </c>
      <c r="X849" s="8">
        <f>MONTH(Table1[[#This Row],[Date]])</f>
        <v>11</v>
      </c>
      <c r="Y849" s="9">
        <f>(Table1[[#This Row],[Profit]]/Table1[[#This Row],[Sales]])</f>
        <v>0.50574712643678166</v>
      </c>
    </row>
    <row r="850" spans="1:25" ht="14.25" customHeight="1" x14ac:dyDescent="0.3">
      <c r="A850" s="1">
        <v>970</v>
      </c>
      <c r="B850" s="1">
        <v>88</v>
      </c>
      <c r="C850" s="2">
        <v>41579</v>
      </c>
      <c r="D850" s="1" t="s">
        <v>16</v>
      </c>
      <c r="E850" s="1" t="s">
        <v>17</v>
      </c>
      <c r="F850" s="1">
        <v>29</v>
      </c>
      <c r="G850" s="1" t="s">
        <v>18</v>
      </c>
      <c r="H850" s="1" t="s">
        <v>26</v>
      </c>
      <c r="I850" s="1" t="s">
        <v>30</v>
      </c>
      <c r="J850" s="19">
        <v>104</v>
      </c>
      <c r="K850" s="1">
        <v>213</v>
      </c>
      <c r="L850" s="1" t="s">
        <v>21</v>
      </c>
      <c r="M850" s="15" t="s">
        <v>88</v>
      </c>
      <c r="N850" s="1">
        <v>70</v>
      </c>
      <c r="O850" s="1">
        <v>60</v>
      </c>
      <c r="P850" s="1">
        <v>160</v>
      </c>
      <c r="Q850" s="1">
        <v>42</v>
      </c>
      <c r="R850" s="1">
        <f>SUM(Table1[[#This Row],[Cogs]],Table1[[#This Row],[Marketing]],Table1[[#This Row],[Other Expenses]])</f>
        <v>159</v>
      </c>
      <c r="S850" s="3">
        <f>Table1[[#This Row],[Sales]]-Table1[[#This Row],[Target Sales]]</f>
        <v>53</v>
      </c>
      <c r="T850" s="3">
        <f>Table1[[#This Row],[Profit]]-Table1[[#This Row],[Target Profit]]</f>
        <v>44</v>
      </c>
      <c r="U850" s="3">
        <f>Table1[[#This Row],[Cogs]]-Table1[[#This Row],[Target COGS]]</f>
        <v>18</v>
      </c>
      <c r="V850" s="8">
        <f>YEAR(Table1[[#This Row],[Date]])</f>
        <v>2013</v>
      </c>
      <c r="W850" s="8">
        <f>DAY(Table1[[#This Row],[Date]])</f>
        <v>1</v>
      </c>
      <c r="X850" s="8">
        <f>MONTH(Table1[[#This Row],[Date]])</f>
        <v>11</v>
      </c>
      <c r="Y850" s="9">
        <f>(Table1[[#This Row],[Profit]]/Table1[[#This Row],[Sales]])</f>
        <v>0.48826291079812206</v>
      </c>
    </row>
    <row r="851" spans="1:25" ht="14.25" customHeight="1" x14ac:dyDescent="0.3">
      <c r="A851" s="1">
        <v>319</v>
      </c>
      <c r="B851" s="1">
        <v>10</v>
      </c>
      <c r="C851" s="2">
        <v>41579</v>
      </c>
      <c r="D851" s="1" t="s">
        <v>32</v>
      </c>
      <c r="E851" s="1" t="s">
        <v>17</v>
      </c>
      <c r="F851" s="1">
        <v>3</v>
      </c>
      <c r="G851" s="1" t="s">
        <v>33</v>
      </c>
      <c r="H851" s="1" t="s">
        <v>38</v>
      </c>
      <c r="I851" s="1" t="s">
        <v>39</v>
      </c>
      <c r="J851" s="19">
        <v>-4</v>
      </c>
      <c r="K851" s="1">
        <v>25</v>
      </c>
      <c r="L851" s="1" t="s">
        <v>36</v>
      </c>
      <c r="M851" s="15" t="s">
        <v>88</v>
      </c>
      <c r="N851" s="1">
        <v>0</v>
      </c>
      <c r="O851" s="1">
        <v>10</v>
      </c>
      <c r="P851" s="1">
        <v>20</v>
      </c>
      <c r="Q851" s="1">
        <v>16</v>
      </c>
      <c r="R851" s="1">
        <f>SUM(Table1[[#This Row],[Cogs]],Table1[[#This Row],[Marketing]],Table1[[#This Row],[Other Expenses]])</f>
        <v>29</v>
      </c>
      <c r="S851" s="3">
        <f>Table1[[#This Row],[Sales]]-Table1[[#This Row],[Target Sales]]</f>
        <v>5</v>
      </c>
      <c r="T851" s="3">
        <f>Table1[[#This Row],[Profit]]-Table1[[#This Row],[Target Profit]]</f>
        <v>-14</v>
      </c>
      <c r="U851" s="3">
        <f>Table1[[#This Row],[Cogs]]-Table1[[#This Row],[Target COGS]]</f>
        <v>10</v>
      </c>
      <c r="V851" s="8">
        <f>YEAR(Table1[[#This Row],[Date]])</f>
        <v>2013</v>
      </c>
      <c r="W851" s="8">
        <f>DAY(Table1[[#This Row],[Date]])</f>
        <v>1</v>
      </c>
      <c r="X851" s="8">
        <f>MONTH(Table1[[#This Row],[Date]])</f>
        <v>11</v>
      </c>
      <c r="Y851" s="9">
        <f>(Table1[[#This Row],[Profit]]/Table1[[#This Row],[Sales]])</f>
        <v>-0.16</v>
      </c>
    </row>
    <row r="852" spans="1:25" ht="14.25" customHeight="1" x14ac:dyDescent="0.3">
      <c r="A852" s="1">
        <v>920</v>
      </c>
      <c r="B852" s="1">
        <v>77</v>
      </c>
      <c r="C852" s="2">
        <v>41579</v>
      </c>
      <c r="D852" s="1" t="s">
        <v>32</v>
      </c>
      <c r="E852" s="1" t="s">
        <v>17</v>
      </c>
      <c r="F852" s="1">
        <v>25</v>
      </c>
      <c r="G852" s="1" t="s">
        <v>33</v>
      </c>
      <c r="H852" s="1" t="s">
        <v>38</v>
      </c>
      <c r="I852" s="1" t="s">
        <v>39</v>
      </c>
      <c r="J852" s="19">
        <v>76</v>
      </c>
      <c r="K852" s="1">
        <v>192</v>
      </c>
      <c r="L852" s="1" t="s">
        <v>52</v>
      </c>
      <c r="M852" s="15" t="s">
        <v>88</v>
      </c>
      <c r="N852" s="1">
        <v>70</v>
      </c>
      <c r="O852" s="1">
        <v>60</v>
      </c>
      <c r="P852" s="1">
        <v>170</v>
      </c>
      <c r="Q852" s="1">
        <v>52</v>
      </c>
      <c r="R852" s="1">
        <f>SUM(Table1[[#This Row],[Cogs]],Table1[[#This Row],[Marketing]],Table1[[#This Row],[Other Expenses]])</f>
        <v>154</v>
      </c>
      <c r="S852" s="3">
        <f>Table1[[#This Row],[Sales]]-Table1[[#This Row],[Target Sales]]</f>
        <v>22</v>
      </c>
      <c r="T852" s="3">
        <f>Table1[[#This Row],[Profit]]-Table1[[#This Row],[Target Profit]]</f>
        <v>16</v>
      </c>
      <c r="U852" s="3">
        <f>Table1[[#This Row],[Cogs]]-Table1[[#This Row],[Target COGS]]</f>
        <v>7</v>
      </c>
      <c r="V852" s="8">
        <f>YEAR(Table1[[#This Row],[Date]])</f>
        <v>2013</v>
      </c>
      <c r="W852" s="8">
        <f>DAY(Table1[[#This Row],[Date]])</f>
        <v>1</v>
      </c>
      <c r="X852" s="8">
        <f>MONTH(Table1[[#This Row],[Date]])</f>
        <v>11</v>
      </c>
      <c r="Y852" s="9">
        <f>(Table1[[#This Row],[Profit]]/Table1[[#This Row],[Sales]])</f>
        <v>0.39583333333333331</v>
      </c>
    </row>
    <row r="853" spans="1:25" ht="14.25" customHeight="1" x14ac:dyDescent="0.3">
      <c r="A853" s="1">
        <v>712</v>
      </c>
      <c r="B853" s="1">
        <v>15</v>
      </c>
      <c r="C853" s="2">
        <v>41579</v>
      </c>
      <c r="D853" s="1" t="s">
        <v>32</v>
      </c>
      <c r="E853" s="1" t="s">
        <v>17</v>
      </c>
      <c r="F853" s="1">
        <v>4</v>
      </c>
      <c r="G853" s="1" t="s">
        <v>33</v>
      </c>
      <c r="H853" s="1" t="s">
        <v>38</v>
      </c>
      <c r="I853" s="1" t="s">
        <v>43</v>
      </c>
      <c r="J853" s="19">
        <v>12</v>
      </c>
      <c r="K853" s="1">
        <v>42</v>
      </c>
      <c r="L853" s="1" t="s">
        <v>36</v>
      </c>
      <c r="M853" s="15" t="s">
        <v>88</v>
      </c>
      <c r="N853" s="1">
        <v>10</v>
      </c>
      <c r="O853" s="1">
        <v>10</v>
      </c>
      <c r="P853" s="1">
        <v>30</v>
      </c>
      <c r="Q853" s="1">
        <v>16</v>
      </c>
      <c r="R853" s="1">
        <f>SUM(Table1[[#This Row],[Cogs]],Table1[[#This Row],[Marketing]],Table1[[#This Row],[Other Expenses]])</f>
        <v>35</v>
      </c>
      <c r="S853" s="3">
        <f>Table1[[#This Row],[Sales]]-Table1[[#This Row],[Target Sales]]</f>
        <v>12</v>
      </c>
      <c r="T853" s="3">
        <f>Table1[[#This Row],[Profit]]-Table1[[#This Row],[Target Profit]]</f>
        <v>2</v>
      </c>
      <c r="U853" s="3">
        <f>Table1[[#This Row],[Cogs]]-Table1[[#This Row],[Target COGS]]</f>
        <v>5</v>
      </c>
      <c r="V853" s="8">
        <f>YEAR(Table1[[#This Row],[Date]])</f>
        <v>2013</v>
      </c>
      <c r="W853" s="8">
        <f>DAY(Table1[[#This Row],[Date]])</f>
        <v>1</v>
      </c>
      <c r="X853" s="8">
        <f>MONTH(Table1[[#This Row],[Date]])</f>
        <v>11</v>
      </c>
      <c r="Y853" s="9">
        <f>(Table1[[#This Row],[Profit]]/Table1[[#This Row],[Sales]])</f>
        <v>0.2857142857142857</v>
      </c>
    </row>
    <row r="854" spans="1:25" ht="14.25" customHeight="1" x14ac:dyDescent="0.3">
      <c r="A854" s="1">
        <v>573</v>
      </c>
      <c r="B854" s="1">
        <v>82</v>
      </c>
      <c r="C854" s="2">
        <v>41579</v>
      </c>
      <c r="D854" s="1" t="s">
        <v>32</v>
      </c>
      <c r="E854" s="1" t="s">
        <v>17</v>
      </c>
      <c r="F854" s="1">
        <v>31</v>
      </c>
      <c r="G854" s="1" t="s">
        <v>33</v>
      </c>
      <c r="H854" s="1" t="s">
        <v>38</v>
      </c>
      <c r="I854" s="1" t="s">
        <v>45</v>
      </c>
      <c r="J854" s="19">
        <v>56</v>
      </c>
      <c r="K854" s="1">
        <v>196</v>
      </c>
      <c r="L854" s="1" t="s">
        <v>51</v>
      </c>
      <c r="M854" s="15" t="s">
        <v>88</v>
      </c>
      <c r="N854" s="1">
        <v>80</v>
      </c>
      <c r="O854" s="1">
        <v>40</v>
      </c>
      <c r="P854" s="1">
        <v>180</v>
      </c>
      <c r="Q854" s="1">
        <v>64</v>
      </c>
      <c r="R854" s="1">
        <f>SUM(Table1[[#This Row],[Cogs]],Table1[[#This Row],[Marketing]],Table1[[#This Row],[Other Expenses]])</f>
        <v>177</v>
      </c>
      <c r="S854" s="3">
        <f>Table1[[#This Row],[Sales]]-Table1[[#This Row],[Target Sales]]</f>
        <v>16</v>
      </c>
      <c r="T854" s="3">
        <f>Table1[[#This Row],[Profit]]-Table1[[#This Row],[Target Profit]]</f>
        <v>16</v>
      </c>
      <c r="U854" s="3">
        <f>Table1[[#This Row],[Cogs]]-Table1[[#This Row],[Target COGS]]</f>
        <v>2</v>
      </c>
      <c r="V854" s="8">
        <f>YEAR(Table1[[#This Row],[Date]])</f>
        <v>2013</v>
      </c>
      <c r="W854" s="8">
        <f>DAY(Table1[[#This Row],[Date]])</f>
        <v>1</v>
      </c>
      <c r="X854" s="8">
        <f>MONTH(Table1[[#This Row],[Date]])</f>
        <v>11</v>
      </c>
      <c r="Y854" s="9">
        <f>(Table1[[#This Row],[Profit]]/Table1[[#This Row],[Sales]])</f>
        <v>0.2857142857142857</v>
      </c>
    </row>
    <row r="855" spans="1:25" ht="14.25" customHeight="1" x14ac:dyDescent="0.3">
      <c r="A855" s="1">
        <v>608</v>
      </c>
      <c r="B855" s="1">
        <v>94</v>
      </c>
      <c r="C855" s="2">
        <v>41579</v>
      </c>
      <c r="D855" s="1" t="s">
        <v>32</v>
      </c>
      <c r="E855" s="1" t="s">
        <v>17</v>
      </c>
      <c r="F855" s="1">
        <v>85</v>
      </c>
      <c r="G855" s="1" t="s">
        <v>33</v>
      </c>
      <c r="H855" s="1" t="s">
        <v>38</v>
      </c>
      <c r="I855" s="1" t="s">
        <v>45</v>
      </c>
      <c r="J855" s="19">
        <v>24</v>
      </c>
      <c r="K855" s="1">
        <v>239</v>
      </c>
      <c r="L855" s="1" t="s">
        <v>52</v>
      </c>
      <c r="M855" s="15" t="s">
        <v>88</v>
      </c>
      <c r="N855" s="1">
        <v>90</v>
      </c>
      <c r="O855" s="1">
        <v>30</v>
      </c>
      <c r="P855" s="1">
        <v>220</v>
      </c>
      <c r="Q855" s="1">
        <v>114</v>
      </c>
      <c r="R855" s="1">
        <f>SUM(Table1[[#This Row],[Cogs]],Table1[[#This Row],[Marketing]],Table1[[#This Row],[Other Expenses]])</f>
        <v>293</v>
      </c>
      <c r="S855" s="3">
        <f>Table1[[#This Row],[Sales]]-Table1[[#This Row],[Target Sales]]</f>
        <v>19</v>
      </c>
      <c r="T855" s="3">
        <f>Table1[[#This Row],[Profit]]-Table1[[#This Row],[Target Profit]]</f>
        <v>-6</v>
      </c>
      <c r="U855" s="3">
        <f>Table1[[#This Row],[Cogs]]-Table1[[#This Row],[Target COGS]]</f>
        <v>4</v>
      </c>
      <c r="V855" s="8">
        <f>YEAR(Table1[[#This Row],[Date]])</f>
        <v>2013</v>
      </c>
      <c r="W855" s="8">
        <f>DAY(Table1[[#This Row],[Date]])</f>
        <v>1</v>
      </c>
      <c r="X855" s="8">
        <f>MONTH(Table1[[#This Row],[Date]])</f>
        <v>11</v>
      </c>
      <c r="Y855" s="9">
        <f>(Table1[[#This Row],[Profit]]/Table1[[#This Row],[Sales]])</f>
        <v>0.100418410041841</v>
      </c>
    </row>
    <row r="856" spans="1:25" ht="14.25" customHeight="1" x14ac:dyDescent="0.3">
      <c r="A856" s="1">
        <v>573</v>
      </c>
      <c r="B856" s="1">
        <v>54</v>
      </c>
      <c r="C856" s="2">
        <v>41579</v>
      </c>
      <c r="D856" s="1" t="s">
        <v>32</v>
      </c>
      <c r="E856" s="1" t="s">
        <v>17</v>
      </c>
      <c r="F856" s="1">
        <v>15</v>
      </c>
      <c r="G856" s="1" t="s">
        <v>33</v>
      </c>
      <c r="H856" s="1" t="s">
        <v>34</v>
      </c>
      <c r="I856" s="1" t="s">
        <v>46</v>
      </c>
      <c r="J856" s="19">
        <v>76</v>
      </c>
      <c r="K856" s="1">
        <v>141</v>
      </c>
      <c r="L856" s="1" t="s">
        <v>51</v>
      </c>
      <c r="M856" s="15" t="s">
        <v>88</v>
      </c>
      <c r="N856" s="1">
        <v>60</v>
      </c>
      <c r="O856" s="1">
        <v>80</v>
      </c>
      <c r="P856" s="1">
        <v>160</v>
      </c>
      <c r="Q856" s="1">
        <v>27</v>
      </c>
      <c r="R856" s="1">
        <f>SUM(Table1[[#This Row],[Cogs]],Table1[[#This Row],[Marketing]],Table1[[#This Row],[Other Expenses]])</f>
        <v>96</v>
      </c>
      <c r="S856" s="3">
        <f>Table1[[#This Row],[Sales]]-Table1[[#This Row],[Target Sales]]</f>
        <v>-19</v>
      </c>
      <c r="T856" s="3">
        <f>Table1[[#This Row],[Profit]]-Table1[[#This Row],[Target Profit]]</f>
        <v>-4</v>
      </c>
      <c r="U856" s="3">
        <f>Table1[[#This Row],[Cogs]]-Table1[[#This Row],[Target COGS]]</f>
        <v>-6</v>
      </c>
      <c r="V856" s="8">
        <f>YEAR(Table1[[#This Row],[Date]])</f>
        <v>2013</v>
      </c>
      <c r="W856" s="8">
        <f>DAY(Table1[[#This Row],[Date]])</f>
        <v>1</v>
      </c>
      <c r="X856" s="8">
        <f>MONTH(Table1[[#This Row],[Date]])</f>
        <v>11</v>
      </c>
      <c r="Y856" s="9">
        <f>(Table1[[#This Row],[Profit]]/Table1[[#This Row],[Sales]])</f>
        <v>0.53900709219858156</v>
      </c>
    </row>
    <row r="857" spans="1:25" ht="14.25" customHeight="1" x14ac:dyDescent="0.3">
      <c r="A857" s="1">
        <v>715</v>
      </c>
      <c r="B857" s="1">
        <v>75</v>
      </c>
      <c r="C857" s="2">
        <v>41579</v>
      </c>
      <c r="D857" s="1" t="s">
        <v>32</v>
      </c>
      <c r="E857" s="1" t="s">
        <v>17</v>
      </c>
      <c r="F857" s="1">
        <v>23</v>
      </c>
      <c r="G857" s="1" t="s">
        <v>33</v>
      </c>
      <c r="H857" s="1" t="s">
        <v>34</v>
      </c>
      <c r="I857" s="1" t="s">
        <v>46</v>
      </c>
      <c r="J857" s="19">
        <v>67</v>
      </c>
      <c r="K857" s="1">
        <v>175</v>
      </c>
      <c r="L857" s="1" t="s">
        <v>52</v>
      </c>
      <c r="M857" s="15" t="s">
        <v>88</v>
      </c>
      <c r="N857" s="1">
        <v>90</v>
      </c>
      <c r="O857" s="1">
        <v>70</v>
      </c>
      <c r="P857" s="1">
        <v>200</v>
      </c>
      <c r="Q857" s="1">
        <v>44</v>
      </c>
      <c r="R857" s="1">
        <f>SUM(Table1[[#This Row],[Cogs]],Table1[[#This Row],[Marketing]],Table1[[#This Row],[Other Expenses]])</f>
        <v>142</v>
      </c>
      <c r="S857" s="3">
        <f>Table1[[#This Row],[Sales]]-Table1[[#This Row],[Target Sales]]</f>
        <v>-25</v>
      </c>
      <c r="T857" s="3">
        <f>Table1[[#This Row],[Profit]]-Table1[[#This Row],[Target Profit]]</f>
        <v>-3</v>
      </c>
      <c r="U857" s="3">
        <f>Table1[[#This Row],[Cogs]]-Table1[[#This Row],[Target COGS]]</f>
        <v>-15</v>
      </c>
      <c r="V857" s="8">
        <f>YEAR(Table1[[#This Row],[Date]])</f>
        <v>2013</v>
      </c>
      <c r="W857" s="8">
        <f>DAY(Table1[[#This Row],[Date]])</f>
        <v>1</v>
      </c>
      <c r="X857" s="8">
        <f>MONTH(Table1[[#This Row],[Date]])</f>
        <v>11</v>
      </c>
      <c r="Y857" s="9">
        <f>(Table1[[#This Row],[Profit]]/Table1[[#This Row],[Sales]])</f>
        <v>0.38285714285714284</v>
      </c>
    </row>
    <row r="858" spans="1:25" ht="14.25" customHeight="1" x14ac:dyDescent="0.3">
      <c r="A858" s="1">
        <v>641</v>
      </c>
      <c r="B858" s="1">
        <v>228</v>
      </c>
      <c r="C858" s="2">
        <v>41579</v>
      </c>
      <c r="D858" s="1" t="s">
        <v>32</v>
      </c>
      <c r="E858" s="1" t="s">
        <v>17</v>
      </c>
      <c r="F858" s="1">
        <v>75</v>
      </c>
      <c r="G858" s="1" t="s">
        <v>18</v>
      </c>
      <c r="H858" s="1" t="s">
        <v>19</v>
      </c>
      <c r="I858" s="1" t="s">
        <v>50</v>
      </c>
      <c r="J858" s="19">
        <v>291</v>
      </c>
      <c r="K858" s="1">
        <v>567</v>
      </c>
      <c r="L858" s="1" t="s">
        <v>36</v>
      </c>
      <c r="M858" s="15" t="s">
        <v>88</v>
      </c>
      <c r="N858" s="1">
        <v>210</v>
      </c>
      <c r="O858" s="1">
        <v>180</v>
      </c>
      <c r="P858" s="1">
        <v>490</v>
      </c>
      <c r="Q858" s="1">
        <v>108</v>
      </c>
      <c r="R858" s="1">
        <f>SUM(Table1[[#This Row],[Cogs]],Table1[[#This Row],[Marketing]],Table1[[#This Row],[Other Expenses]])</f>
        <v>411</v>
      </c>
      <c r="S858" s="3">
        <f>Table1[[#This Row],[Sales]]-Table1[[#This Row],[Target Sales]]</f>
        <v>77</v>
      </c>
      <c r="T858" s="3">
        <f>Table1[[#This Row],[Profit]]-Table1[[#This Row],[Target Profit]]</f>
        <v>111</v>
      </c>
      <c r="U858" s="3">
        <f>Table1[[#This Row],[Cogs]]-Table1[[#This Row],[Target COGS]]</f>
        <v>18</v>
      </c>
      <c r="V858" s="8">
        <f>YEAR(Table1[[#This Row],[Date]])</f>
        <v>2013</v>
      </c>
      <c r="W858" s="8">
        <f>DAY(Table1[[#This Row],[Date]])</f>
        <v>1</v>
      </c>
      <c r="X858" s="8">
        <f>MONTH(Table1[[#This Row],[Date]])</f>
        <v>11</v>
      </c>
      <c r="Y858" s="9">
        <f>(Table1[[#This Row],[Profit]]/Table1[[#This Row],[Sales]])</f>
        <v>0.51322751322751325</v>
      </c>
    </row>
    <row r="859" spans="1:25" ht="14.25" customHeight="1" x14ac:dyDescent="0.3">
      <c r="A859" s="1">
        <v>641</v>
      </c>
      <c r="B859" s="1">
        <v>113</v>
      </c>
      <c r="C859" s="2">
        <v>41579</v>
      </c>
      <c r="D859" s="1" t="s">
        <v>32</v>
      </c>
      <c r="E859" s="1" t="s">
        <v>17</v>
      </c>
      <c r="F859" s="1">
        <v>36</v>
      </c>
      <c r="G859" s="1" t="s">
        <v>18</v>
      </c>
      <c r="H859" s="1" t="s">
        <v>19</v>
      </c>
      <c r="I859" s="1" t="s">
        <v>20</v>
      </c>
      <c r="J859" s="19">
        <v>159</v>
      </c>
      <c r="K859" s="1">
        <v>296</v>
      </c>
      <c r="L859" s="1" t="s">
        <v>36</v>
      </c>
      <c r="M859" s="15" t="s">
        <v>88</v>
      </c>
      <c r="N859" s="1">
        <v>100</v>
      </c>
      <c r="O859" s="1">
        <v>100</v>
      </c>
      <c r="P859" s="1">
        <v>250</v>
      </c>
      <c r="Q859" s="1">
        <v>58</v>
      </c>
      <c r="R859" s="1">
        <f>SUM(Table1[[#This Row],[Cogs]],Table1[[#This Row],[Marketing]],Table1[[#This Row],[Other Expenses]])</f>
        <v>207</v>
      </c>
      <c r="S859" s="3">
        <f>Table1[[#This Row],[Sales]]-Table1[[#This Row],[Target Sales]]</f>
        <v>46</v>
      </c>
      <c r="T859" s="3">
        <f>Table1[[#This Row],[Profit]]-Table1[[#This Row],[Target Profit]]</f>
        <v>59</v>
      </c>
      <c r="U859" s="3">
        <f>Table1[[#This Row],[Cogs]]-Table1[[#This Row],[Target COGS]]</f>
        <v>13</v>
      </c>
      <c r="V859" s="8">
        <f>YEAR(Table1[[#This Row],[Date]])</f>
        <v>2013</v>
      </c>
      <c r="W859" s="8">
        <f>DAY(Table1[[#This Row],[Date]])</f>
        <v>1</v>
      </c>
      <c r="X859" s="8">
        <f>MONTH(Table1[[#This Row],[Date]])</f>
        <v>11</v>
      </c>
      <c r="Y859" s="9">
        <f>(Table1[[#This Row],[Profit]]/Table1[[#This Row],[Sales]])</f>
        <v>0.53716216216216217</v>
      </c>
    </row>
    <row r="860" spans="1:25" ht="14.25" customHeight="1" x14ac:dyDescent="0.3">
      <c r="A860" s="1">
        <v>563</v>
      </c>
      <c r="B860" s="1">
        <v>211</v>
      </c>
      <c r="C860" s="2">
        <v>41579</v>
      </c>
      <c r="D860" s="1" t="s">
        <v>32</v>
      </c>
      <c r="E860" s="1" t="s">
        <v>17</v>
      </c>
      <c r="F860" s="1">
        <v>59</v>
      </c>
      <c r="G860" s="1" t="s">
        <v>18</v>
      </c>
      <c r="H860" s="1" t="s">
        <v>26</v>
      </c>
      <c r="I860" s="1" t="s">
        <v>27</v>
      </c>
      <c r="J860" s="19">
        <v>191</v>
      </c>
      <c r="K860" s="1">
        <v>451</v>
      </c>
      <c r="L860" s="1" t="s">
        <v>36</v>
      </c>
      <c r="M860" s="15" t="s">
        <v>88</v>
      </c>
      <c r="N860" s="1">
        <v>170</v>
      </c>
      <c r="O860" s="1">
        <v>110</v>
      </c>
      <c r="P860" s="1">
        <v>350</v>
      </c>
      <c r="Q860" s="1">
        <v>83</v>
      </c>
      <c r="R860" s="1">
        <f>SUM(Table1[[#This Row],[Cogs]],Table1[[#This Row],[Marketing]],Table1[[#This Row],[Other Expenses]])</f>
        <v>353</v>
      </c>
      <c r="S860" s="3">
        <f>Table1[[#This Row],[Sales]]-Table1[[#This Row],[Target Sales]]</f>
        <v>101</v>
      </c>
      <c r="T860" s="3">
        <f>Table1[[#This Row],[Profit]]-Table1[[#This Row],[Target Profit]]</f>
        <v>81</v>
      </c>
      <c r="U860" s="3">
        <f>Table1[[#This Row],[Cogs]]-Table1[[#This Row],[Target COGS]]</f>
        <v>41</v>
      </c>
      <c r="V860" s="8">
        <f>YEAR(Table1[[#This Row],[Date]])</f>
        <v>2013</v>
      </c>
      <c r="W860" s="8">
        <f>DAY(Table1[[#This Row],[Date]])</f>
        <v>1</v>
      </c>
      <c r="X860" s="8">
        <f>MONTH(Table1[[#This Row],[Date]])</f>
        <v>11</v>
      </c>
      <c r="Y860" s="9">
        <f>(Table1[[#This Row],[Profit]]/Table1[[#This Row],[Sales]])</f>
        <v>0.42350332594235035</v>
      </c>
    </row>
    <row r="861" spans="1:25" ht="14.25" customHeight="1" x14ac:dyDescent="0.3">
      <c r="A861" s="1">
        <v>641</v>
      </c>
      <c r="B861" s="1">
        <v>245</v>
      </c>
      <c r="C861" s="2">
        <v>41579</v>
      </c>
      <c r="D861" s="1" t="s">
        <v>32</v>
      </c>
      <c r="E861" s="1" t="s">
        <v>17</v>
      </c>
      <c r="F861" s="1">
        <v>93</v>
      </c>
      <c r="G861" s="1" t="s">
        <v>18</v>
      </c>
      <c r="H861" s="1" t="s">
        <v>26</v>
      </c>
      <c r="I861" s="1" t="s">
        <v>54</v>
      </c>
      <c r="J861" s="19">
        <v>257</v>
      </c>
      <c r="K861" s="1">
        <v>581</v>
      </c>
      <c r="L861" s="1" t="s">
        <v>36</v>
      </c>
      <c r="M861" s="15" t="s">
        <v>88</v>
      </c>
      <c r="N861" s="1">
        <v>200</v>
      </c>
      <c r="O861" s="1">
        <v>130</v>
      </c>
      <c r="P861" s="1">
        <v>450</v>
      </c>
      <c r="Q861" s="1">
        <v>127</v>
      </c>
      <c r="R861" s="1">
        <f>SUM(Table1[[#This Row],[Cogs]],Table1[[#This Row],[Marketing]],Table1[[#This Row],[Other Expenses]])</f>
        <v>465</v>
      </c>
      <c r="S861" s="3">
        <f>Table1[[#This Row],[Sales]]-Table1[[#This Row],[Target Sales]]</f>
        <v>131</v>
      </c>
      <c r="T861" s="3">
        <f>Table1[[#This Row],[Profit]]-Table1[[#This Row],[Target Profit]]</f>
        <v>127</v>
      </c>
      <c r="U861" s="3">
        <f>Table1[[#This Row],[Cogs]]-Table1[[#This Row],[Target COGS]]</f>
        <v>45</v>
      </c>
      <c r="V861" s="8">
        <f>YEAR(Table1[[#This Row],[Date]])</f>
        <v>2013</v>
      </c>
      <c r="W861" s="8">
        <f>DAY(Table1[[#This Row],[Date]])</f>
        <v>1</v>
      </c>
      <c r="X861" s="8">
        <f>MONTH(Table1[[#This Row],[Date]])</f>
        <v>11</v>
      </c>
      <c r="Y861" s="9">
        <f>(Table1[[#This Row],[Profit]]/Table1[[#This Row],[Sales]])</f>
        <v>0.44234079173838209</v>
      </c>
    </row>
    <row r="862" spans="1:25" ht="14.25" customHeight="1" x14ac:dyDescent="0.3">
      <c r="A862" s="1">
        <v>720</v>
      </c>
      <c r="B862" s="1">
        <v>86</v>
      </c>
      <c r="C862" s="2">
        <v>41609</v>
      </c>
      <c r="D862" s="1" t="s">
        <v>16</v>
      </c>
      <c r="E862" s="1" t="s">
        <v>17</v>
      </c>
      <c r="F862" s="1">
        <v>24</v>
      </c>
      <c r="G862" s="1" t="s">
        <v>33</v>
      </c>
      <c r="H862" s="1" t="s">
        <v>38</v>
      </c>
      <c r="I862" s="1" t="s">
        <v>39</v>
      </c>
      <c r="J862" s="19">
        <v>131</v>
      </c>
      <c r="K862" s="1">
        <v>224</v>
      </c>
      <c r="L862" s="1" t="s">
        <v>21</v>
      </c>
      <c r="M862" s="15" t="s">
        <v>88</v>
      </c>
      <c r="N862" s="1">
        <v>80</v>
      </c>
      <c r="O862" s="1">
        <v>90</v>
      </c>
      <c r="P862" s="1">
        <v>200</v>
      </c>
      <c r="Q862" s="1">
        <v>36</v>
      </c>
      <c r="R862" s="1">
        <f>SUM(Table1[[#This Row],[Cogs]],Table1[[#This Row],[Marketing]],Table1[[#This Row],[Other Expenses]])</f>
        <v>146</v>
      </c>
      <c r="S862" s="3">
        <f>Table1[[#This Row],[Sales]]-Table1[[#This Row],[Target Sales]]</f>
        <v>24</v>
      </c>
      <c r="T862" s="3">
        <f>Table1[[#This Row],[Profit]]-Table1[[#This Row],[Target Profit]]</f>
        <v>41</v>
      </c>
      <c r="U862" s="3">
        <f>Table1[[#This Row],[Cogs]]-Table1[[#This Row],[Target COGS]]</f>
        <v>6</v>
      </c>
      <c r="V862" s="8">
        <f>YEAR(Table1[[#This Row],[Date]])</f>
        <v>2013</v>
      </c>
      <c r="W862" s="8">
        <f>DAY(Table1[[#This Row],[Date]])</f>
        <v>1</v>
      </c>
      <c r="X862" s="8">
        <f>MONTH(Table1[[#This Row],[Date]])</f>
        <v>12</v>
      </c>
      <c r="Y862" s="9">
        <f>(Table1[[#This Row],[Profit]]/Table1[[#This Row],[Sales]])</f>
        <v>0.5848214285714286</v>
      </c>
    </row>
    <row r="863" spans="1:25" ht="14.25" customHeight="1" x14ac:dyDescent="0.3">
      <c r="A863" s="1">
        <v>312</v>
      </c>
      <c r="B863" s="1">
        <v>127</v>
      </c>
      <c r="C863" s="2">
        <v>41609</v>
      </c>
      <c r="D863" s="1" t="s">
        <v>16</v>
      </c>
      <c r="E863" s="1" t="s">
        <v>17</v>
      </c>
      <c r="F863" s="1">
        <v>40</v>
      </c>
      <c r="G863" s="1" t="s">
        <v>33</v>
      </c>
      <c r="H863" s="1" t="s">
        <v>38</v>
      </c>
      <c r="I863" s="1" t="s">
        <v>39</v>
      </c>
      <c r="J863" s="19">
        <v>181</v>
      </c>
      <c r="K863" s="1">
        <v>332</v>
      </c>
      <c r="L863" s="1" t="s">
        <v>56</v>
      </c>
      <c r="M863" s="15" t="s">
        <v>88</v>
      </c>
      <c r="N863" s="1">
        <v>120</v>
      </c>
      <c r="O863" s="1">
        <v>130</v>
      </c>
      <c r="P863" s="1">
        <v>300</v>
      </c>
      <c r="Q863" s="1">
        <v>63</v>
      </c>
      <c r="R863" s="1">
        <f>SUM(Table1[[#This Row],[Cogs]],Table1[[#This Row],[Marketing]],Table1[[#This Row],[Other Expenses]])</f>
        <v>230</v>
      </c>
      <c r="S863" s="3">
        <f>Table1[[#This Row],[Sales]]-Table1[[#This Row],[Target Sales]]</f>
        <v>32</v>
      </c>
      <c r="T863" s="3">
        <f>Table1[[#This Row],[Profit]]-Table1[[#This Row],[Target Profit]]</f>
        <v>51</v>
      </c>
      <c r="U863" s="3">
        <f>Table1[[#This Row],[Cogs]]-Table1[[#This Row],[Target COGS]]</f>
        <v>7</v>
      </c>
      <c r="V863" s="8">
        <f>YEAR(Table1[[#This Row],[Date]])</f>
        <v>2013</v>
      </c>
      <c r="W863" s="8">
        <f>DAY(Table1[[#This Row],[Date]])</f>
        <v>1</v>
      </c>
      <c r="X863" s="8">
        <f>MONTH(Table1[[#This Row],[Date]])</f>
        <v>12</v>
      </c>
      <c r="Y863" s="9">
        <f>(Table1[[#This Row],[Profit]]/Table1[[#This Row],[Sales]])</f>
        <v>0.54518072289156627</v>
      </c>
    </row>
    <row r="864" spans="1:25" ht="14.25" customHeight="1" x14ac:dyDescent="0.3">
      <c r="A864" s="1">
        <v>720</v>
      </c>
      <c r="B864" s="1">
        <v>67</v>
      </c>
      <c r="C864" s="2">
        <v>41609</v>
      </c>
      <c r="D864" s="1" t="s">
        <v>16</v>
      </c>
      <c r="E864" s="1" t="s">
        <v>17</v>
      </c>
      <c r="F864" s="1">
        <v>22</v>
      </c>
      <c r="G864" s="1" t="s">
        <v>33</v>
      </c>
      <c r="H864" s="1" t="s">
        <v>34</v>
      </c>
      <c r="I864" s="1" t="s">
        <v>35</v>
      </c>
      <c r="J864" s="19">
        <v>70</v>
      </c>
      <c r="K864" s="1">
        <v>179</v>
      </c>
      <c r="L864" s="1" t="s">
        <v>21</v>
      </c>
      <c r="M864" s="15" t="s">
        <v>88</v>
      </c>
      <c r="N864" s="1">
        <v>80</v>
      </c>
      <c r="O864" s="1">
        <v>80</v>
      </c>
      <c r="P864" s="1">
        <v>210</v>
      </c>
      <c r="Q864" s="1">
        <v>54</v>
      </c>
      <c r="R864" s="1">
        <f>SUM(Table1[[#This Row],[Cogs]],Table1[[#This Row],[Marketing]],Table1[[#This Row],[Other Expenses]])</f>
        <v>143</v>
      </c>
      <c r="S864" s="3">
        <f>Table1[[#This Row],[Sales]]-Table1[[#This Row],[Target Sales]]</f>
        <v>-31</v>
      </c>
      <c r="T864" s="3">
        <f>Table1[[#This Row],[Profit]]-Table1[[#This Row],[Target Profit]]</f>
        <v>-10</v>
      </c>
      <c r="U864" s="3">
        <f>Table1[[#This Row],[Cogs]]-Table1[[#This Row],[Target COGS]]</f>
        <v>-13</v>
      </c>
      <c r="V864" s="8">
        <f>YEAR(Table1[[#This Row],[Date]])</f>
        <v>2013</v>
      </c>
      <c r="W864" s="8">
        <f>DAY(Table1[[#This Row],[Date]])</f>
        <v>1</v>
      </c>
      <c r="X864" s="8">
        <f>MONTH(Table1[[#This Row],[Date]])</f>
        <v>12</v>
      </c>
      <c r="Y864" s="9">
        <f>(Table1[[#This Row],[Profit]]/Table1[[#This Row],[Sales]])</f>
        <v>0.39106145251396646</v>
      </c>
    </row>
    <row r="865" spans="1:25" ht="14.25" customHeight="1" x14ac:dyDescent="0.3">
      <c r="A865" s="1">
        <v>773</v>
      </c>
      <c r="B865" s="1">
        <v>250</v>
      </c>
      <c r="C865" s="2">
        <v>41609</v>
      </c>
      <c r="D865" s="1" t="s">
        <v>16</v>
      </c>
      <c r="E865" s="1" t="s">
        <v>17</v>
      </c>
      <c r="F865" s="1">
        <v>70</v>
      </c>
      <c r="G865" s="1" t="s">
        <v>33</v>
      </c>
      <c r="H865" s="1" t="s">
        <v>34</v>
      </c>
      <c r="I865" s="1" t="s">
        <v>35</v>
      </c>
      <c r="J865" s="19">
        <v>233</v>
      </c>
      <c r="K865" s="1">
        <v>534</v>
      </c>
      <c r="L865" s="1" t="s">
        <v>56</v>
      </c>
      <c r="M865" s="15" t="s">
        <v>88</v>
      </c>
      <c r="N865" s="1">
        <v>320</v>
      </c>
      <c r="O865" s="1">
        <v>240</v>
      </c>
      <c r="P865" s="1">
        <v>640</v>
      </c>
      <c r="Q865" s="1">
        <v>94</v>
      </c>
      <c r="R865" s="1">
        <f>SUM(Table1[[#This Row],[Cogs]],Table1[[#This Row],[Marketing]],Table1[[#This Row],[Other Expenses]])</f>
        <v>414</v>
      </c>
      <c r="S865" s="3">
        <f>Table1[[#This Row],[Sales]]-Table1[[#This Row],[Target Sales]]</f>
        <v>-106</v>
      </c>
      <c r="T865" s="3">
        <f>Table1[[#This Row],[Profit]]-Table1[[#This Row],[Target Profit]]</f>
        <v>-7</v>
      </c>
      <c r="U865" s="3">
        <f>Table1[[#This Row],[Cogs]]-Table1[[#This Row],[Target COGS]]</f>
        <v>-70</v>
      </c>
      <c r="V865" s="8">
        <f>YEAR(Table1[[#This Row],[Date]])</f>
        <v>2013</v>
      </c>
      <c r="W865" s="8">
        <f>DAY(Table1[[#This Row],[Date]])</f>
        <v>1</v>
      </c>
      <c r="X865" s="8">
        <f>MONTH(Table1[[#This Row],[Date]])</f>
        <v>12</v>
      </c>
      <c r="Y865" s="9">
        <f>(Table1[[#This Row],[Profit]]/Table1[[#This Row],[Sales]])</f>
        <v>0.43632958801498128</v>
      </c>
    </row>
    <row r="866" spans="1:25" ht="14.25" customHeight="1" x14ac:dyDescent="0.3">
      <c r="A866" s="1">
        <v>303</v>
      </c>
      <c r="B866" s="1">
        <v>123</v>
      </c>
      <c r="C866" s="2">
        <v>41609</v>
      </c>
      <c r="D866" s="1" t="s">
        <v>16</v>
      </c>
      <c r="E866" s="1" t="s">
        <v>17</v>
      </c>
      <c r="F866" s="1">
        <v>34</v>
      </c>
      <c r="G866" s="1" t="s">
        <v>33</v>
      </c>
      <c r="H866" s="1" t="s">
        <v>38</v>
      </c>
      <c r="I866" s="1" t="s">
        <v>43</v>
      </c>
      <c r="J866" s="19">
        <v>199</v>
      </c>
      <c r="K866" s="1">
        <v>322</v>
      </c>
      <c r="L866" s="1" t="s">
        <v>21</v>
      </c>
      <c r="M866" s="15" t="s">
        <v>88</v>
      </c>
      <c r="N866" s="1">
        <v>120</v>
      </c>
      <c r="O866" s="1">
        <v>130</v>
      </c>
      <c r="P866" s="1">
        <v>290</v>
      </c>
      <c r="Q866" s="1">
        <v>45</v>
      </c>
      <c r="R866" s="1">
        <f>SUM(Table1[[#This Row],[Cogs]],Table1[[#This Row],[Marketing]],Table1[[#This Row],[Other Expenses]])</f>
        <v>202</v>
      </c>
      <c r="S866" s="3">
        <f>Table1[[#This Row],[Sales]]-Table1[[#This Row],[Target Sales]]</f>
        <v>32</v>
      </c>
      <c r="T866" s="3">
        <f>Table1[[#This Row],[Profit]]-Table1[[#This Row],[Target Profit]]</f>
        <v>69</v>
      </c>
      <c r="U866" s="3">
        <f>Table1[[#This Row],[Cogs]]-Table1[[#This Row],[Target COGS]]</f>
        <v>3</v>
      </c>
      <c r="V866" s="8">
        <f>YEAR(Table1[[#This Row],[Date]])</f>
        <v>2013</v>
      </c>
      <c r="W866" s="8">
        <f>DAY(Table1[[#This Row],[Date]])</f>
        <v>1</v>
      </c>
      <c r="X866" s="8">
        <f>MONTH(Table1[[#This Row],[Date]])</f>
        <v>12</v>
      </c>
      <c r="Y866" s="9">
        <f>(Table1[[#This Row],[Profit]]/Table1[[#This Row],[Sales]])</f>
        <v>0.61801242236024845</v>
      </c>
    </row>
    <row r="867" spans="1:25" ht="14.25" customHeight="1" x14ac:dyDescent="0.3">
      <c r="A867" s="1">
        <v>312</v>
      </c>
      <c r="B867" s="1">
        <v>224</v>
      </c>
      <c r="C867" s="2">
        <v>41609</v>
      </c>
      <c r="D867" s="1" t="s">
        <v>16</v>
      </c>
      <c r="E867" s="1" t="s">
        <v>17</v>
      </c>
      <c r="F867" s="1">
        <v>73</v>
      </c>
      <c r="G867" s="1" t="s">
        <v>33</v>
      </c>
      <c r="H867" s="1" t="s">
        <v>38</v>
      </c>
      <c r="I867" s="1" t="s">
        <v>45</v>
      </c>
      <c r="J867" s="19">
        <v>288</v>
      </c>
      <c r="K867" s="1">
        <v>569</v>
      </c>
      <c r="L867" s="1" t="s">
        <v>56</v>
      </c>
      <c r="M867" s="15" t="s">
        <v>88</v>
      </c>
      <c r="N867" s="1">
        <v>220</v>
      </c>
      <c r="O867" s="1">
        <v>190</v>
      </c>
      <c r="P867" s="1">
        <v>520</v>
      </c>
      <c r="Q867" s="1">
        <v>116</v>
      </c>
      <c r="R867" s="1">
        <f>SUM(Table1[[#This Row],[Cogs]],Table1[[#This Row],[Marketing]],Table1[[#This Row],[Other Expenses]])</f>
        <v>413</v>
      </c>
      <c r="S867" s="3">
        <f>Table1[[#This Row],[Sales]]-Table1[[#This Row],[Target Sales]]</f>
        <v>49</v>
      </c>
      <c r="T867" s="3">
        <f>Table1[[#This Row],[Profit]]-Table1[[#This Row],[Target Profit]]</f>
        <v>98</v>
      </c>
      <c r="U867" s="3">
        <f>Table1[[#This Row],[Cogs]]-Table1[[#This Row],[Target COGS]]</f>
        <v>4</v>
      </c>
      <c r="V867" s="8">
        <f>YEAR(Table1[[#This Row],[Date]])</f>
        <v>2013</v>
      </c>
      <c r="W867" s="8">
        <f>DAY(Table1[[#This Row],[Date]])</f>
        <v>1</v>
      </c>
      <c r="X867" s="8">
        <f>MONTH(Table1[[#This Row],[Date]])</f>
        <v>12</v>
      </c>
      <c r="Y867" s="9">
        <f>(Table1[[#This Row],[Profit]]/Table1[[#This Row],[Sales]])</f>
        <v>0.5061511423550088</v>
      </c>
    </row>
    <row r="868" spans="1:25" ht="14.25" customHeight="1" x14ac:dyDescent="0.3">
      <c r="A868" s="1">
        <v>970</v>
      </c>
      <c r="B868" s="1">
        <v>54</v>
      </c>
      <c r="C868" s="2">
        <v>41609</v>
      </c>
      <c r="D868" s="1" t="s">
        <v>16</v>
      </c>
      <c r="E868" s="1" t="s">
        <v>17</v>
      </c>
      <c r="F868" s="1">
        <v>15</v>
      </c>
      <c r="G868" s="1" t="s">
        <v>33</v>
      </c>
      <c r="H868" s="1" t="s">
        <v>34</v>
      </c>
      <c r="I868" s="1" t="s">
        <v>46</v>
      </c>
      <c r="J868" s="19">
        <v>79</v>
      </c>
      <c r="K868" s="1">
        <v>142</v>
      </c>
      <c r="L868" s="1" t="s">
        <v>21</v>
      </c>
      <c r="M868" s="15" t="s">
        <v>88</v>
      </c>
      <c r="N868" s="1">
        <v>60</v>
      </c>
      <c r="O868" s="1">
        <v>90</v>
      </c>
      <c r="P868" s="1">
        <v>170</v>
      </c>
      <c r="Q868" s="1">
        <v>26</v>
      </c>
      <c r="R868" s="1">
        <f>SUM(Table1[[#This Row],[Cogs]],Table1[[#This Row],[Marketing]],Table1[[#This Row],[Other Expenses]])</f>
        <v>95</v>
      </c>
      <c r="S868" s="3">
        <f>Table1[[#This Row],[Sales]]-Table1[[#This Row],[Target Sales]]</f>
        <v>-28</v>
      </c>
      <c r="T868" s="3">
        <f>Table1[[#This Row],[Profit]]-Table1[[#This Row],[Target Profit]]</f>
        <v>-11</v>
      </c>
      <c r="U868" s="3">
        <f>Table1[[#This Row],[Cogs]]-Table1[[#This Row],[Target COGS]]</f>
        <v>-6</v>
      </c>
      <c r="V868" s="8">
        <f>YEAR(Table1[[#This Row],[Date]])</f>
        <v>2013</v>
      </c>
      <c r="W868" s="8">
        <f>DAY(Table1[[#This Row],[Date]])</f>
        <v>1</v>
      </c>
      <c r="X868" s="8">
        <f>MONTH(Table1[[#This Row],[Date]])</f>
        <v>12</v>
      </c>
      <c r="Y868" s="9">
        <f>(Table1[[#This Row],[Profit]]/Table1[[#This Row],[Sales]])</f>
        <v>0.55633802816901412</v>
      </c>
    </row>
    <row r="869" spans="1:25" ht="14.25" customHeight="1" x14ac:dyDescent="0.3">
      <c r="A869" s="1">
        <v>708</v>
      </c>
      <c r="B869" s="1">
        <v>247</v>
      </c>
      <c r="C869" s="2">
        <v>41609</v>
      </c>
      <c r="D869" s="1" t="s">
        <v>16</v>
      </c>
      <c r="E869" s="1" t="s">
        <v>17</v>
      </c>
      <c r="F869" s="1">
        <v>81</v>
      </c>
      <c r="G869" s="1" t="s">
        <v>33</v>
      </c>
      <c r="H869" s="1" t="s">
        <v>34</v>
      </c>
      <c r="I869" s="1" t="s">
        <v>46</v>
      </c>
      <c r="J869" s="19">
        <v>321</v>
      </c>
      <c r="K869" s="1">
        <v>614</v>
      </c>
      <c r="L869" s="1" t="s">
        <v>56</v>
      </c>
      <c r="M869" s="15" t="s">
        <v>88</v>
      </c>
      <c r="N869" s="1">
        <v>310</v>
      </c>
      <c r="O869" s="1">
        <v>320</v>
      </c>
      <c r="P869" s="1">
        <v>730</v>
      </c>
      <c r="Q869" s="1">
        <v>113</v>
      </c>
      <c r="R869" s="1">
        <f>SUM(Table1[[#This Row],[Cogs]],Table1[[#This Row],[Marketing]],Table1[[#This Row],[Other Expenses]])</f>
        <v>441</v>
      </c>
      <c r="S869" s="3">
        <f>Table1[[#This Row],[Sales]]-Table1[[#This Row],[Target Sales]]</f>
        <v>-116</v>
      </c>
      <c r="T869" s="3">
        <f>Table1[[#This Row],[Profit]]-Table1[[#This Row],[Target Profit]]</f>
        <v>1</v>
      </c>
      <c r="U869" s="3">
        <f>Table1[[#This Row],[Cogs]]-Table1[[#This Row],[Target COGS]]</f>
        <v>-63</v>
      </c>
      <c r="V869" s="8">
        <f>YEAR(Table1[[#This Row],[Date]])</f>
        <v>2013</v>
      </c>
      <c r="W869" s="8">
        <f>DAY(Table1[[#This Row],[Date]])</f>
        <v>1</v>
      </c>
      <c r="X869" s="8">
        <f>MONTH(Table1[[#This Row],[Date]])</f>
        <v>12</v>
      </c>
      <c r="Y869" s="9">
        <f>(Table1[[#This Row],[Profit]]/Table1[[#This Row],[Sales]])</f>
        <v>0.5228013029315961</v>
      </c>
    </row>
    <row r="870" spans="1:25" ht="14.25" customHeight="1" x14ac:dyDescent="0.3">
      <c r="A870" s="1">
        <v>937</v>
      </c>
      <c r="B870" s="1">
        <v>153</v>
      </c>
      <c r="C870" s="2">
        <v>41609</v>
      </c>
      <c r="D870" s="1" t="s">
        <v>16</v>
      </c>
      <c r="E870" s="1" t="s">
        <v>17</v>
      </c>
      <c r="F870" s="1">
        <v>42</v>
      </c>
      <c r="G870" s="1" t="s">
        <v>33</v>
      </c>
      <c r="H870" s="1" t="s">
        <v>34</v>
      </c>
      <c r="I870" s="1" t="s">
        <v>46</v>
      </c>
      <c r="J870" s="19">
        <v>129</v>
      </c>
      <c r="K870" s="1">
        <v>326</v>
      </c>
      <c r="L870" s="1" t="s">
        <v>58</v>
      </c>
      <c r="M870" s="15" t="s">
        <v>88</v>
      </c>
      <c r="N870" s="1">
        <v>190</v>
      </c>
      <c r="O870" s="1">
        <v>140</v>
      </c>
      <c r="P870" s="1">
        <v>390</v>
      </c>
      <c r="Q870" s="1">
        <v>66</v>
      </c>
      <c r="R870" s="1">
        <f>SUM(Table1[[#This Row],[Cogs]],Table1[[#This Row],[Marketing]],Table1[[#This Row],[Other Expenses]])</f>
        <v>261</v>
      </c>
      <c r="S870" s="3">
        <f>Table1[[#This Row],[Sales]]-Table1[[#This Row],[Target Sales]]</f>
        <v>-64</v>
      </c>
      <c r="T870" s="3">
        <f>Table1[[#This Row],[Profit]]-Table1[[#This Row],[Target Profit]]</f>
        <v>-11</v>
      </c>
      <c r="U870" s="3">
        <f>Table1[[#This Row],[Cogs]]-Table1[[#This Row],[Target COGS]]</f>
        <v>-37</v>
      </c>
      <c r="V870" s="8">
        <f>YEAR(Table1[[#This Row],[Date]])</f>
        <v>2013</v>
      </c>
      <c r="W870" s="8">
        <f>DAY(Table1[[#This Row],[Date]])</f>
        <v>1</v>
      </c>
      <c r="X870" s="8">
        <f>MONTH(Table1[[#This Row],[Date]])</f>
        <v>12</v>
      </c>
      <c r="Y870" s="9">
        <f>(Table1[[#This Row],[Profit]]/Table1[[#This Row],[Sales]])</f>
        <v>0.39570552147239263</v>
      </c>
    </row>
    <row r="871" spans="1:25" ht="14.25" customHeight="1" x14ac:dyDescent="0.3">
      <c r="A871" s="1">
        <v>970</v>
      </c>
      <c r="B871" s="1">
        <v>153</v>
      </c>
      <c r="C871" s="2">
        <v>41609</v>
      </c>
      <c r="D871" s="1" t="s">
        <v>16</v>
      </c>
      <c r="E871" s="1" t="s">
        <v>17</v>
      </c>
      <c r="F871" s="1">
        <v>42</v>
      </c>
      <c r="G871" s="1" t="s">
        <v>18</v>
      </c>
      <c r="H871" s="1" t="s">
        <v>19</v>
      </c>
      <c r="I871" s="1" t="s">
        <v>50</v>
      </c>
      <c r="J871" s="19">
        <v>129</v>
      </c>
      <c r="K871" s="1">
        <v>326</v>
      </c>
      <c r="L871" s="1" t="s">
        <v>21</v>
      </c>
      <c r="M871" s="15" t="s">
        <v>88</v>
      </c>
      <c r="N871" s="1">
        <v>140</v>
      </c>
      <c r="O871" s="1">
        <v>80</v>
      </c>
      <c r="P871" s="1">
        <v>280</v>
      </c>
      <c r="Q871" s="1">
        <v>66</v>
      </c>
      <c r="R871" s="1">
        <f>SUM(Table1[[#This Row],[Cogs]],Table1[[#This Row],[Marketing]],Table1[[#This Row],[Other Expenses]])</f>
        <v>261</v>
      </c>
      <c r="S871" s="3">
        <f>Table1[[#This Row],[Sales]]-Table1[[#This Row],[Target Sales]]</f>
        <v>46</v>
      </c>
      <c r="T871" s="3">
        <f>Table1[[#This Row],[Profit]]-Table1[[#This Row],[Target Profit]]</f>
        <v>49</v>
      </c>
      <c r="U871" s="3">
        <f>Table1[[#This Row],[Cogs]]-Table1[[#This Row],[Target COGS]]</f>
        <v>13</v>
      </c>
      <c r="V871" s="8">
        <f>YEAR(Table1[[#This Row],[Date]])</f>
        <v>2013</v>
      </c>
      <c r="W871" s="8">
        <f>DAY(Table1[[#This Row],[Date]])</f>
        <v>1</v>
      </c>
      <c r="X871" s="8">
        <f>MONTH(Table1[[#This Row],[Date]])</f>
        <v>12</v>
      </c>
      <c r="Y871" s="9">
        <f>(Table1[[#This Row],[Profit]]/Table1[[#This Row],[Sales]])</f>
        <v>0.39570552147239263</v>
      </c>
    </row>
    <row r="872" spans="1:25" ht="14.25" customHeight="1" x14ac:dyDescent="0.3">
      <c r="A872" s="1">
        <v>618</v>
      </c>
      <c r="B872" s="1">
        <v>123</v>
      </c>
      <c r="C872" s="2">
        <v>41609</v>
      </c>
      <c r="D872" s="1" t="s">
        <v>16</v>
      </c>
      <c r="E872" s="1" t="s">
        <v>17</v>
      </c>
      <c r="F872" s="1">
        <v>34</v>
      </c>
      <c r="G872" s="1" t="s">
        <v>18</v>
      </c>
      <c r="H872" s="1" t="s">
        <v>19</v>
      </c>
      <c r="I872" s="1" t="s">
        <v>50</v>
      </c>
      <c r="J872" s="19">
        <v>197</v>
      </c>
      <c r="K872" s="1">
        <v>322</v>
      </c>
      <c r="L872" s="1" t="s">
        <v>56</v>
      </c>
      <c r="M872" s="15" t="s">
        <v>88</v>
      </c>
      <c r="N872" s="1">
        <v>110</v>
      </c>
      <c r="O872" s="1">
        <v>130</v>
      </c>
      <c r="P872" s="1">
        <v>280</v>
      </c>
      <c r="Q872" s="1">
        <v>46</v>
      </c>
      <c r="R872" s="1">
        <f>SUM(Table1[[#This Row],[Cogs]],Table1[[#This Row],[Marketing]],Table1[[#This Row],[Other Expenses]])</f>
        <v>203</v>
      </c>
      <c r="S872" s="3">
        <f>Table1[[#This Row],[Sales]]-Table1[[#This Row],[Target Sales]]</f>
        <v>42</v>
      </c>
      <c r="T872" s="3">
        <f>Table1[[#This Row],[Profit]]-Table1[[#This Row],[Target Profit]]</f>
        <v>67</v>
      </c>
      <c r="U872" s="3">
        <f>Table1[[#This Row],[Cogs]]-Table1[[#This Row],[Target COGS]]</f>
        <v>13</v>
      </c>
      <c r="V872" s="8">
        <f>YEAR(Table1[[#This Row],[Date]])</f>
        <v>2013</v>
      </c>
      <c r="W872" s="8">
        <f>DAY(Table1[[#This Row],[Date]])</f>
        <v>1</v>
      </c>
      <c r="X872" s="8">
        <f>MONTH(Table1[[#This Row],[Date]])</f>
        <v>12</v>
      </c>
      <c r="Y872" s="9">
        <f>(Table1[[#This Row],[Profit]]/Table1[[#This Row],[Sales]])</f>
        <v>0.61180124223602483</v>
      </c>
    </row>
    <row r="873" spans="1:25" ht="14.25" customHeight="1" x14ac:dyDescent="0.3">
      <c r="A873" s="1">
        <v>312</v>
      </c>
      <c r="B873" s="1">
        <v>86</v>
      </c>
      <c r="C873" s="2">
        <v>41609</v>
      </c>
      <c r="D873" s="1" t="s">
        <v>16</v>
      </c>
      <c r="E873" s="1" t="s">
        <v>17</v>
      </c>
      <c r="F873" s="1">
        <v>24</v>
      </c>
      <c r="G873" s="1" t="s">
        <v>18</v>
      </c>
      <c r="H873" s="1" t="s">
        <v>19</v>
      </c>
      <c r="I873" s="1" t="s">
        <v>22</v>
      </c>
      <c r="J873" s="19">
        <v>131</v>
      </c>
      <c r="K873" s="1">
        <v>224</v>
      </c>
      <c r="L873" s="1" t="s">
        <v>56</v>
      </c>
      <c r="M873" s="15" t="s">
        <v>88</v>
      </c>
      <c r="N873" s="1">
        <v>80</v>
      </c>
      <c r="O873" s="1">
        <v>80</v>
      </c>
      <c r="P873" s="1">
        <v>190</v>
      </c>
      <c r="Q873" s="1">
        <v>36</v>
      </c>
      <c r="R873" s="1">
        <f>SUM(Table1[[#This Row],[Cogs]],Table1[[#This Row],[Marketing]],Table1[[#This Row],[Other Expenses]])</f>
        <v>146</v>
      </c>
      <c r="S873" s="3">
        <f>Table1[[#This Row],[Sales]]-Table1[[#This Row],[Target Sales]]</f>
        <v>34</v>
      </c>
      <c r="T873" s="3">
        <f>Table1[[#This Row],[Profit]]-Table1[[#This Row],[Target Profit]]</f>
        <v>51</v>
      </c>
      <c r="U873" s="3">
        <f>Table1[[#This Row],[Cogs]]-Table1[[#This Row],[Target COGS]]</f>
        <v>6</v>
      </c>
      <c r="V873" s="8">
        <f>YEAR(Table1[[#This Row],[Date]])</f>
        <v>2013</v>
      </c>
      <c r="W873" s="8">
        <f>DAY(Table1[[#This Row],[Date]])</f>
        <v>1</v>
      </c>
      <c r="X873" s="8">
        <f>MONTH(Table1[[#This Row],[Date]])</f>
        <v>12</v>
      </c>
      <c r="Y873" s="9">
        <f>(Table1[[#This Row],[Profit]]/Table1[[#This Row],[Sales]])</f>
        <v>0.5848214285714286</v>
      </c>
    </row>
    <row r="874" spans="1:25" ht="14.25" customHeight="1" x14ac:dyDescent="0.3">
      <c r="A874" s="1">
        <v>513</v>
      </c>
      <c r="B874" s="1">
        <v>88</v>
      </c>
      <c r="C874" s="2">
        <v>41609</v>
      </c>
      <c r="D874" s="1" t="s">
        <v>16</v>
      </c>
      <c r="E874" s="1" t="s">
        <v>17</v>
      </c>
      <c r="F874" s="1">
        <v>29</v>
      </c>
      <c r="G874" s="1" t="s">
        <v>18</v>
      </c>
      <c r="H874" s="1" t="s">
        <v>26</v>
      </c>
      <c r="I874" s="1" t="s">
        <v>27</v>
      </c>
      <c r="J874" s="19">
        <v>107</v>
      </c>
      <c r="K874" s="1">
        <v>236</v>
      </c>
      <c r="L874" s="1" t="s">
        <v>58</v>
      </c>
      <c r="M874" s="15" t="s">
        <v>88</v>
      </c>
      <c r="N874" s="1">
        <v>70</v>
      </c>
      <c r="O874" s="1">
        <v>70</v>
      </c>
      <c r="P874" s="1">
        <v>180</v>
      </c>
      <c r="Q874" s="1">
        <v>61</v>
      </c>
      <c r="R874" s="1">
        <f>SUM(Table1[[#This Row],[Cogs]],Table1[[#This Row],[Marketing]],Table1[[#This Row],[Other Expenses]])</f>
        <v>178</v>
      </c>
      <c r="S874" s="3">
        <f>Table1[[#This Row],[Sales]]-Table1[[#This Row],[Target Sales]]</f>
        <v>56</v>
      </c>
      <c r="T874" s="3">
        <f>Table1[[#This Row],[Profit]]-Table1[[#This Row],[Target Profit]]</f>
        <v>37</v>
      </c>
      <c r="U874" s="3">
        <f>Table1[[#This Row],[Cogs]]-Table1[[#This Row],[Target COGS]]</f>
        <v>18</v>
      </c>
      <c r="V874" s="8">
        <f>YEAR(Table1[[#This Row],[Date]])</f>
        <v>2013</v>
      </c>
      <c r="W874" s="8">
        <f>DAY(Table1[[#This Row],[Date]])</f>
        <v>1</v>
      </c>
      <c r="X874" s="8">
        <f>MONTH(Table1[[#This Row],[Date]])</f>
        <v>12</v>
      </c>
      <c r="Y874" s="9">
        <f>(Table1[[#This Row],[Profit]]/Table1[[#This Row],[Sales]])</f>
        <v>0.45338983050847459</v>
      </c>
    </row>
    <row r="875" spans="1:25" ht="14.25" customHeight="1" x14ac:dyDescent="0.3">
      <c r="A875" s="1">
        <v>513</v>
      </c>
      <c r="B875" s="1">
        <v>134</v>
      </c>
      <c r="C875" s="2">
        <v>41609</v>
      </c>
      <c r="D875" s="1" t="s">
        <v>16</v>
      </c>
      <c r="E875" s="1" t="s">
        <v>17</v>
      </c>
      <c r="F875" s="1">
        <v>41</v>
      </c>
      <c r="G875" s="1" t="s">
        <v>18</v>
      </c>
      <c r="H875" s="1" t="s">
        <v>26</v>
      </c>
      <c r="I875" s="1" t="s">
        <v>54</v>
      </c>
      <c r="J875" s="19">
        <v>180</v>
      </c>
      <c r="K875" s="1">
        <v>341</v>
      </c>
      <c r="L875" s="1" t="s">
        <v>58</v>
      </c>
      <c r="M875" s="15" t="s">
        <v>88</v>
      </c>
      <c r="N875" s="1">
        <v>110</v>
      </c>
      <c r="O875" s="1">
        <v>90</v>
      </c>
      <c r="P875" s="1">
        <v>260</v>
      </c>
      <c r="Q875" s="1">
        <v>65</v>
      </c>
      <c r="R875" s="1">
        <f>SUM(Table1[[#This Row],[Cogs]],Table1[[#This Row],[Marketing]],Table1[[#This Row],[Other Expenses]])</f>
        <v>240</v>
      </c>
      <c r="S875" s="3">
        <f>Table1[[#This Row],[Sales]]-Table1[[#This Row],[Target Sales]]</f>
        <v>81</v>
      </c>
      <c r="T875" s="3">
        <f>Table1[[#This Row],[Profit]]-Table1[[#This Row],[Target Profit]]</f>
        <v>90</v>
      </c>
      <c r="U875" s="3">
        <f>Table1[[#This Row],[Cogs]]-Table1[[#This Row],[Target COGS]]</f>
        <v>24</v>
      </c>
      <c r="V875" s="8">
        <f>YEAR(Table1[[#This Row],[Date]])</f>
        <v>2013</v>
      </c>
      <c r="W875" s="8">
        <f>DAY(Table1[[#This Row],[Date]])</f>
        <v>1</v>
      </c>
      <c r="X875" s="8">
        <f>MONTH(Table1[[#This Row],[Date]])</f>
        <v>12</v>
      </c>
      <c r="Y875" s="9">
        <f>(Table1[[#This Row],[Profit]]/Table1[[#This Row],[Sales]])</f>
        <v>0.52785923753665687</v>
      </c>
    </row>
    <row r="876" spans="1:25" ht="14.25" customHeight="1" x14ac:dyDescent="0.3">
      <c r="A876" s="1">
        <v>719</v>
      </c>
      <c r="B876" s="1">
        <v>81</v>
      </c>
      <c r="C876" s="2">
        <v>41609</v>
      </c>
      <c r="D876" s="1" t="s">
        <v>16</v>
      </c>
      <c r="E876" s="1" t="s">
        <v>17</v>
      </c>
      <c r="F876" s="1">
        <v>26</v>
      </c>
      <c r="G876" s="1" t="s">
        <v>18</v>
      </c>
      <c r="H876" s="1" t="s">
        <v>26</v>
      </c>
      <c r="I876" s="1" t="s">
        <v>30</v>
      </c>
      <c r="J876" s="19">
        <v>98</v>
      </c>
      <c r="K876" s="1">
        <v>197</v>
      </c>
      <c r="L876" s="1" t="s">
        <v>21</v>
      </c>
      <c r="M876" s="15" t="s">
        <v>88</v>
      </c>
      <c r="N876" s="1">
        <v>60</v>
      </c>
      <c r="O876" s="1">
        <v>60</v>
      </c>
      <c r="P876" s="1">
        <v>150</v>
      </c>
      <c r="Q876" s="1">
        <v>38</v>
      </c>
      <c r="R876" s="1">
        <f>SUM(Table1[[#This Row],[Cogs]],Table1[[#This Row],[Marketing]],Table1[[#This Row],[Other Expenses]])</f>
        <v>145</v>
      </c>
      <c r="S876" s="3">
        <f>Table1[[#This Row],[Sales]]-Table1[[#This Row],[Target Sales]]</f>
        <v>47</v>
      </c>
      <c r="T876" s="3">
        <f>Table1[[#This Row],[Profit]]-Table1[[#This Row],[Target Profit]]</f>
        <v>38</v>
      </c>
      <c r="U876" s="3">
        <f>Table1[[#This Row],[Cogs]]-Table1[[#This Row],[Target COGS]]</f>
        <v>21</v>
      </c>
      <c r="V876" s="8">
        <f>YEAR(Table1[[#This Row],[Date]])</f>
        <v>2013</v>
      </c>
      <c r="W876" s="8">
        <f>DAY(Table1[[#This Row],[Date]])</f>
        <v>1</v>
      </c>
      <c r="X876" s="8">
        <f>MONTH(Table1[[#This Row],[Date]])</f>
        <v>12</v>
      </c>
      <c r="Y876" s="9">
        <f>(Table1[[#This Row],[Profit]]/Table1[[#This Row],[Sales]])</f>
        <v>0.49746192893401014</v>
      </c>
    </row>
    <row r="877" spans="1:25" ht="14.25" customHeight="1" x14ac:dyDescent="0.3">
      <c r="A877" s="1">
        <v>712</v>
      </c>
      <c r="B877" s="1">
        <v>10</v>
      </c>
      <c r="C877" s="2">
        <v>41609</v>
      </c>
      <c r="D877" s="1" t="s">
        <v>32</v>
      </c>
      <c r="E877" s="1" t="s">
        <v>17</v>
      </c>
      <c r="F877" s="1">
        <v>3</v>
      </c>
      <c r="G877" s="1" t="s">
        <v>33</v>
      </c>
      <c r="H877" s="1" t="s">
        <v>38</v>
      </c>
      <c r="I877" s="1" t="s">
        <v>39</v>
      </c>
      <c r="J877" s="19">
        <v>-1</v>
      </c>
      <c r="K877" s="1">
        <v>26</v>
      </c>
      <c r="L877" s="1" t="s">
        <v>36</v>
      </c>
      <c r="M877" s="15" t="s">
        <v>88</v>
      </c>
      <c r="N877" s="1">
        <v>0</v>
      </c>
      <c r="O877" s="1">
        <v>10</v>
      </c>
      <c r="P877" s="1">
        <v>20</v>
      </c>
      <c r="Q877" s="1">
        <v>15</v>
      </c>
      <c r="R877" s="1">
        <f>SUM(Table1[[#This Row],[Cogs]],Table1[[#This Row],[Marketing]],Table1[[#This Row],[Other Expenses]])</f>
        <v>28</v>
      </c>
      <c r="S877" s="3">
        <f>Table1[[#This Row],[Sales]]-Table1[[#This Row],[Target Sales]]</f>
        <v>6</v>
      </c>
      <c r="T877" s="3">
        <f>Table1[[#This Row],[Profit]]-Table1[[#This Row],[Target Profit]]</f>
        <v>-11</v>
      </c>
      <c r="U877" s="3">
        <f>Table1[[#This Row],[Cogs]]-Table1[[#This Row],[Target COGS]]</f>
        <v>10</v>
      </c>
      <c r="V877" s="8">
        <f>YEAR(Table1[[#This Row],[Date]])</f>
        <v>2013</v>
      </c>
      <c r="W877" s="8">
        <f>DAY(Table1[[#This Row],[Date]])</f>
        <v>1</v>
      </c>
      <c r="X877" s="8">
        <f>MONTH(Table1[[#This Row],[Date]])</f>
        <v>12</v>
      </c>
      <c r="Y877" s="9">
        <f>(Table1[[#This Row],[Profit]]/Table1[[#This Row],[Sales]])</f>
        <v>-3.8461538461538464E-2</v>
      </c>
    </row>
    <row r="878" spans="1:25" ht="14.25" customHeight="1" x14ac:dyDescent="0.3">
      <c r="A878" s="1">
        <v>414</v>
      </c>
      <c r="B878" s="1">
        <v>83</v>
      </c>
      <c r="C878" s="2">
        <v>41609</v>
      </c>
      <c r="D878" s="1" t="s">
        <v>32</v>
      </c>
      <c r="E878" s="1" t="s">
        <v>17</v>
      </c>
      <c r="F878" s="1">
        <v>27</v>
      </c>
      <c r="G878" s="1" t="s">
        <v>33</v>
      </c>
      <c r="H878" s="1" t="s">
        <v>38</v>
      </c>
      <c r="I878" s="1" t="s">
        <v>39</v>
      </c>
      <c r="J878" s="19">
        <v>85</v>
      </c>
      <c r="K878" s="1">
        <v>208</v>
      </c>
      <c r="L878" s="1" t="s">
        <v>52</v>
      </c>
      <c r="M878" s="15" t="s">
        <v>88</v>
      </c>
      <c r="N878" s="1">
        <v>80</v>
      </c>
      <c r="O878" s="1">
        <v>70</v>
      </c>
      <c r="P878" s="1">
        <v>190</v>
      </c>
      <c r="Q878" s="1">
        <v>55</v>
      </c>
      <c r="R878" s="1">
        <f>SUM(Table1[[#This Row],[Cogs]],Table1[[#This Row],[Marketing]],Table1[[#This Row],[Other Expenses]])</f>
        <v>165</v>
      </c>
      <c r="S878" s="3">
        <f>Table1[[#This Row],[Sales]]-Table1[[#This Row],[Target Sales]]</f>
        <v>18</v>
      </c>
      <c r="T878" s="3">
        <f>Table1[[#This Row],[Profit]]-Table1[[#This Row],[Target Profit]]</f>
        <v>15</v>
      </c>
      <c r="U878" s="3">
        <f>Table1[[#This Row],[Cogs]]-Table1[[#This Row],[Target COGS]]</f>
        <v>3</v>
      </c>
      <c r="V878" s="8">
        <f>YEAR(Table1[[#This Row],[Date]])</f>
        <v>2013</v>
      </c>
      <c r="W878" s="8">
        <f>DAY(Table1[[#This Row],[Date]])</f>
        <v>1</v>
      </c>
      <c r="X878" s="8">
        <f>MONTH(Table1[[#This Row],[Date]])</f>
        <v>12</v>
      </c>
      <c r="Y878" s="9">
        <f>(Table1[[#This Row],[Profit]]/Table1[[#This Row],[Sales]])</f>
        <v>0.40865384615384615</v>
      </c>
    </row>
    <row r="879" spans="1:25" ht="14.25" customHeight="1" x14ac:dyDescent="0.3">
      <c r="A879" s="1">
        <v>573</v>
      </c>
      <c r="B879" s="1">
        <v>68</v>
      </c>
      <c r="C879" s="2">
        <v>41609</v>
      </c>
      <c r="D879" s="1" t="s">
        <v>32</v>
      </c>
      <c r="E879" s="1" t="s">
        <v>17</v>
      </c>
      <c r="F879" s="1">
        <v>25</v>
      </c>
      <c r="G879" s="1" t="s">
        <v>33</v>
      </c>
      <c r="H879" s="1" t="s">
        <v>38</v>
      </c>
      <c r="I879" s="1" t="s">
        <v>45</v>
      </c>
      <c r="J879" s="19">
        <v>39</v>
      </c>
      <c r="K879" s="1">
        <v>163</v>
      </c>
      <c r="L879" s="1" t="s">
        <v>51</v>
      </c>
      <c r="M879" s="15" t="s">
        <v>88</v>
      </c>
      <c r="N879" s="1">
        <v>60</v>
      </c>
      <c r="O879" s="1">
        <v>40</v>
      </c>
      <c r="P879" s="1">
        <v>150</v>
      </c>
      <c r="Q879" s="1">
        <v>59</v>
      </c>
      <c r="R879" s="1">
        <f>SUM(Table1[[#This Row],[Cogs]],Table1[[#This Row],[Marketing]],Table1[[#This Row],[Other Expenses]])</f>
        <v>152</v>
      </c>
      <c r="S879" s="3">
        <f>Table1[[#This Row],[Sales]]-Table1[[#This Row],[Target Sales]]</f>
        <v>13</v>
      </c>
      <c r="T879" s="3">
        <f>Table1[[#This Row],[Profit]]-Table1[[#This Row],[Target Profit]]</f>
        <v>-1</v>
      </c>
      <c r="U879" s="3">
        <f>Table1[[#This Row],[Cogs]]-Table1[[#This Row],[Target COGS]]</f>
        <v>8</v>
      </c>
      <c r="V879" s="8">
        <f>YEAR(Table1[[#This Row],[Date]])</f>
        <v>2013</v>
      </c>
      <c r="W879" s="8">
        <f>DAY(Table1[[#This Row],[Date]])</f>
        <v>1</v>
      </c>
      <c r="X879" s="8">
        <f>MONTH(Table1[[#This Row],[Date]])</f>
        <v>12</v>
      </c>
      <c r="Y879" s="9">
        <f>(Table1[[#This Row],[Profit]]/Table1[[#This Row],[Sales]])</f>
        <v>0.2392638036809816</v>
      </c>
    </row>
    <row r="880" spans="1:25" ht="14.25" customHeight="1" x14ac:dyDescent="0.3">
      <c r="A880" s="1">
        <v>262</v>
      </c>
      <c r="B880" s="1">
        <v>105</v>
      </c>
      <c r="C880" s="2">
        <v>41609</v>
      </c>
      <c r="D880" s="1" t="s">
        <v>32</v>
      </c>
      <c r="E880" s="1" t="s">
        <v>17</v>
      </c>
      <c r="F880" s="1">
        <v>95</v>
      </c>
      <c r="G880" s="1" t="s">
        <v>33</v>
      </c>
      <c r="H880" s="1" t="s">
        <v>38</v>
      </c>
      <c r="I880" s="1" t="s">
        <v>45</v>
      </c>
      <c r="J880" s="19">
        <v>30</v>
      </c>
      <c r="K880" s="1">
        <v>266</v>
      </c>
      <c r="L880" s="1" t="s">
        <v>52</v>
      </c>
      <c r="M880" s="15" t="s">
        <v>88</v>
      </c>
      <c r="N880" s="1">
        <v>100</v>
      </c>
      <c r="O880" s="1">
        <v>30</v>
      </c>
      <c r="P880" s="1">
        <v>240</v>
      </c>
      <c r="Q880" s="1">
        <v>125</v>
      </c>
      <c r="R880" s="1">
        <f>SUM(Table1[[#This Row],[Cogs]],Table1[[#This Row],[Marketing]],Table1[[#This Row],[Other Expenses]])</f>
        <v>325</v>
      </c>
      <c r="S880" s="3">
        <f>Table1[[#This Row],[Sales]]-Table1[[#This Row],[Target Sales]]</f>
        <v>26</v>
      </c>
      <c r="T880" s="3">
        <f>Table1[[#This Row],[Profit]]-Table1[[#This Row],[Target Profit]]</f>
        <v>0</v>
      </c>
      <c r="U880" s="3">
        <f>Table1[[#This Row],[Cogs]]-Table1[[#This Row],[Target COGS]]</f>
        <v>5</v>
      </c>
      <c r="V880" s="8">
        <f>YEAR(Table1[[#This Row],[Date]])</f>
        <v>2013</v>
      </c>
      <c r="W880" s="8">
        <f>DAY(Table1[[#This Row],[Date]])</f>
        <v>1</v>
      </c>
      <c r="X880" s="8">
        <f>MONTH(Table1[[#This Row],[Date]])</f>
        <v>12</v>
      </c>
      <c r="Y880" s="9">
        <f>(Table1[[#This Row],[Profit]]/Table1[[#This Row],[Sales]])</f>
        <v>0.11278195488721804</v>
      </c>
    </row>
    <row r="881" spans="1:25" ht="14.25" customHeight="1" x14ac:dyDescent="0.3">
      <c r="A881" s="1">
        <v>573</v>
      </c>
      <c r="B881" s="1">
        <v>50</v>
      </c>
      <c r="C881" s="2">
        <v>41609</v>
      </c>
      <c r="D881" s="1" t="s">
        <v>32</v>
      </c>
      <c r="E881" s="1" t="s">
        <v>17</v>
      </c>
      <c r="F881" s="1">
        <v>14</v>
      </c>
      <c r="G881" s="1" t="s">
        <v>33</v>
      </c>
      <c r="H881" s="1" t="s">
        <v>34</v>
      </c>
      <c r="I881" s="1" t="s">
        <v>46</v>
      </c>
      <c r="J881" s="19">
        <v>71</v>
      </c>
      <c r="K881" s="1">
        <v>131</v>
      </c>
      <c r="L881" s="1" t="s">
        <v>51</v>
      </c>
      <c r="M881" s="15" t="s">
        <v>88</v>
      </c>
      <c r="N881" s="1">
        <v>60</v>
      </c>
      <c r="O881" s="1">
        <v>70</v>
      </c>
      <c r="P881" s="1">
        <v>150</v>
      </c>
      <c r="Q881" s="1">
        <v>25</v>
      </c>
      <c r="R881" s="1">
        <f>SUM(Table1[[#This Row],[Cogs]],Table1[[#This Row],[Marketing]],Table1[[#This Row],[Other Expenses]])</f>
        <v>89</v>
      </c>
      <c r="S881" s="3">
        <f>Table1[[#This Row],[Sales]]-Table1[[#This Row],[Target Sales]]</f>
        <v>-19</v>
      </c>
      <c r="T881" s="3">
        <f>Table1[[#This Row],[Profit]]-Table1[[#This Row],[Target Profit]]</f>
        <v>1</v>
      </c>
      <c r="U881" s="3">
        <f>Table1[[#This Row],[Cogs]]-Table1[[#This Row],[Target COGS]]</f>
        <v>-10</v>
      </c>
      <c r="V881" s="8">
        <f>YEAR(Table1[[#This Row],[Date]])</f>
        <v>2013</v>
      </c>
      <c r="W881" s="8">
        <f>DAY(Table1[[#This Row],[Date]])</f>
        <v>1</v>
      </c>
      <c r="X881" s="8">
        <f>MONTH(Table1[[#This Row],[Date]])</f>
        <v>12</v>
      </c>
      <c r="Y881" s="9">
        <f>(Table1[[#This Row],[Profit]]/Table1[[#This Row],[Sales]])</f>
        <v>0.5419847328244275</v>
      </c>
    </row>
    <row r="882" spans="1:25" ht="14.25" customHeight="1" x14ac:dyDescent="0.3">
      <c r="A882" s="1">
        <v>262</v>
      </c>
      <c r="B882" s="1">
        <v>80</v>
      </c>
      <c r="C882" s="2">
        <v>41609</v>
      </c>
      <c r="D882" s="1" t="s">
        <v>32</v>
      </c>
      <c r="E882" s="1" t="s">
        <v>17</v>
      </c>
      <c r="F882" s="1">
        <v>24</v>
      </c>
      <c r="G882" s="1" t="s">
        <v>33</v>
      </c>
      <c r="H882" s="1" t="s">
        <v>34</v>
      </c>
      <c r="I882" s="1" t="s">
        <v>46</v>
      </c>
      <c r="J882" s="19">
        <v>74</v>
      </c>
      <c r="K882" s="1">
        <v>188</v>
      </c>
      <c r="L882" s="1" t="s">
        <v>52</v>
      </c>
      <c r="M882" s="15" t="s">
        <v>88</v>
      </c>
      <c r="N882" s="1">
        <v>100</v>
      </c>
      <c r="O882" s="1">
        <v>80</v>
      </c>
      <c r="P882" s="1">
        <v>220</v>
      </c>
      <c r="Q882" s="1">
        <v>46</v>
      </c>
      <c r="R882" s="1">
        <f>SUM(Table1[[#This Row],[Cogs]],Table1[[#This Row],[Marketing]],Table1[[#This Row],[Other Expenses]])</f>
        <v>150</v>
      </c>
      <c r="S882" s="3">
        <f>Table1[[#This Row],[Sales]]-Table1[[#This Row],[Target Sales]]</f>
        <v>-32</v>
      </c>
      <c r="T882" s="3">
        <f>Table1[[#This Row],[Profit]]-Table1[[#This Row],[Target Profit]]</f>
        <v>-6</v>
      </c>
      <c r="U882" s="3">
        <f>Table1[[#This Row],[Cogs]]-Table1[[#This Row],[Target COGS]]</f>
        <v>-20</v>
      </c>
      <c r="V882" s="8">
        <f>YEAR(Table1[[#This Row],[Date]])</f>
        <v>2013</v>
      </c>
      <c r="W882" s="8">
        <f>DAY(Table1[[#This Row],[Date]])</f>
        <v>1</v>
      </c>
      <c r="X882" s="8">
        <f>MONTH(Table1[[#This Row],[Date]])</f>
        <v>12</v>
      </c>
      <c r="Y882" s="9">
        <f>(Table1[[#This Row],[Profit]]/Table1[[#This Row],[Sales]])</f>
        <v>0.39361702127659576</v>
      </c>
    </row>
    <row r="883" spans="1:25" ht="14.25" customHeight="1" x14ac:dyDescent="0.3">
      <c r="A883" s="1">
        <v>515</v>
      </c>
      <c r="B883" s="1">
        <v>247</v>
      </c>
      <c r="C883" s="2">
        <v>41609</v>
      </c>
      <c r="D883" s="1" t="s">
        <v>32</v>
      </c>
      <c r="E883" s="1" t="s">
        <v>17</v>
      </c>
      <c r="F883" s="1">
        <v>81</v>
      </c>
      <c r="G883" s="1" t="s">
        <v>18</v>
      </c>
      <c r="H883" s="1" t="s">
        <v>19</v>
      </c>
      <c r="I883" s="1" t="s">
        <v>50</v>
      </c>
      <c r="J883" s="19">
        <v>321</v>
      </c>
      <c r="K883" s="1">
        <v>614</v>
      </c>
      <c r="L883" s="1" t="s">
        <v>36</v>
      </c>
      <c r="M883" s="15" t="s">
        <v>88</v>
      </c>
      <c r="N883" s="1">
        <v>230</v>
      </c>
      <c r="O883" s="1">
        <v>200</v>
      </c>
      <c r="P883" s="1">
        <v>530</v>
      </c>
      <c r="Q883" s="1">
        <v>113</v>
      </c>
      <c r="R883" s="1">
        <f>SUM(Table1[[#This Row],[Cogs]],Table1[[#This Row],[Marketing]],Table1[[#This Row],[Other Expenses]])</f>
        <v>441</v>
      </c>
      <c r="S883" s="3">
        <f>Table1[[#This Row],[Sales]]-Table1[[#This Row],[Target Sales]]</f>
        <v>84</v>
      </c>
      <c r="T883" s="3">
        <f>Table1[[#This Row],[Profit]]-Table1[[#This Row],[Target Profit]]</f>
        <v>121</v>
      </c>
      <c r="U883" s="3">
        <f>Table1[[#This Row],[Cogs]]-Table1[[#This Row],[Target COGS]]</f>
        <v>17</v>
      </c>
      <c r="V883" s="8">
        <f>YEAR(Table1[[#This Row],[Date]])</f>
        <v>2013</v>
      </c>
      <c r="W883" s="8">
        <f>DAY(Table1[[#This Row],[Date]])</f>
        <v>1</v>
      </c>
      <c r="X883" s="8">
        <f>MONTH(Table1[[#This Row],[Date]])</f>
        <v>12</v>
      </c>
      <c r="Y883" s="9">
        <f>(Table1[[#This Row],[Profit]]/Table1[[#This Row],[Sales]])</f>
        <v>0.5228013029315961</v>
      </c>
    </row>
    <row r="884" spans="1:25" ht="14.25" customHeight="1" x14ac:dyDescent="0.3">
      <c r="A884" s="1">
        <v>515</v>
      </c>
      <c r="B884" s="1">
        <v>127</v>
      </c>
      <c r="C884" s="2">
        <v>41609</v>
      </c>
      <c r="D884" s="1" t="s">
        <v>32</v>
      </c>
      <c r="E884" s="1" t="s">
        <v>17</v>
      </c>
      <c r="F884" s="1">
        <v>40</v>
      </c>
      <c r="G884" s="1" t="s">
        <v>18</v>
      </c>
      <c r="H884" s="1" t="s">
        <v>19</v>
      </c>
      <c r="I884" s="1" t="s">
        <v>20</v>
      </c>
      <c r="J884" s="19">
        <v>183</v>
      </c>
      <c r="K884" s="1">
        <v>332</v>
      </c>
      <c r="L884" s="1" t="s">
        <v>36</v>
      </c>
      <c r="M884" s="15" t="s">
        <v>88</v>
      </c>
      <c r="N884" s="1">
        <v>120</v>
      </c>
      <c r="O884" s="1">
        <v>120</v>
      </c>
      <c r="P884" s="1">
        <v>290</v>
      </c>
      <c r="Q884" s="1">
        <v>62</v>
      </c>
      <c r="R884" s="1">
        <f>SUM(Table1[[#This Row],[Cogs]],Table1[[#This Row],[Marketing]],Table1[[#This Row],[Other Expenses]])</f>
        <v>229</v>
      </c>
      <c r="S884" s="3">
        <f>Table1[[#This Row],[Sales]]-Table1[[#This Row],[Target Sales]]</f>
        <v>42</v>
      </c>
      <c r="T884" s="3">
        <f>Table1[[#This Row],[Profit]]-Table1[[#This Row],[Target Profit]]</f>
        <v>63</v>
      </c>
      <c r="U884" s="3">
        <f>Table1[[#This Row],[Cogs]]-Table1[[#This Row],[Target COGS]]</f>
        <v>7</v>
      </c>
      <c r="V884" s="8">
        <f>YEAR(Table1[[#This Row],[Date]])</f>
        <v>2013</v>
      </c>
      <c r="W884" s="8">
        <f>DAY(Table1[[#This Row],[Date]])</f>
        <v>1</v>
      </c>
      <c r="X884" s="8">
        <f>MONTH(Table1[[#This Row],[Date]])</f>
        <v>12</v>
      </c>
      <c r="Y884" s="9">
        <f>(Table1[[#This Row],[Profit]]/Table1[[#This Row],[Sales]])</f>
        <v>0.5512048192771084</v>
      </c>
    </row>
    <row r="885" spans="1:25" ht="14.25" customHeight="1" x14ac:dyDescent="0.3">
      <c r="A885" s="1">
        <v>641</v>
      </c>
      <c r="B885" s="1">
        <v>250</v>
      </c>
      <c r="C885" s="2">
        <v>41609</v>
      </c>
      <c r="D885" s="1" t="s">
        <v>32</v>
      </c>
      <c r="E885" s="1" t="s">
        <v>17</v>
      </c>
      <c r="F885" s="1">
        <v>70</v>
      </c>
      <c r="G885" s="1" t="s">
        <v>18</v>
      </c>
      <c r="H885" s="1" t="s">
        <v>26</v>
      </c>
      <c r="I885" s="1" t="s">
        <v>27</v>
      </c>
      <c r="J885" s="19">
        <v>232</v>
      </c>
      <c r="K885" s="1">
        <v>534</v>
      </c>
      <c r="L885" s="1" t="s">
        <v>36</v>
      </c>
      <c r="M885" s="15" t="s">
        <v>88</v>
      </c>
      <c r="N885" s="1">
        <v>210</v>
      </c>
      <c r="O885" s="1">
        <v>120</v>
      </c>
      <c r="P885" s="1">
        <v>410</v>
      </c>
      <c r="Q885" s="1">
        <v>95</v>
      </c>
      <c r="R885" s="1">
        <f>SUM(Table1[[#This Row],[Cogs]],Table1[[#This Row],[Marketing]],Table1[[#This Row],[Other Expenses]])</f>
        <v>415</v>
      </c>
      <c r="S885" s="3">
        <f>Table1[[#This Row],[Sales]]-Table1[[#This Row],[Target Sales]]</f>
        <v>124</v>
      </c>
      <c r="T885" s="3">
        <f>Table1[[#This Row],[Profit]]-Table1[[#This Row],[Target Profit]]</f>
        <v>112</v>
      </c>
      <c r="U885" s="3">
        <f>Table1[[#This Row],[Cogs]]-Table1[[#This Row],[Target COGS]]</f>
        <v>40</v>
      </c>
      <c r="V885" s="8">
        <f>YEAR(Table1[[#This Row],[Date]])</f>
        <v>2013</v>
      </c>
      <c r="W885" s="8">
        <f>DAY(Table1[[#This Row],[Date]])</f>
        <v>1</v>
      </c>
      <c r="X885" s="8">
        <f>MONTH(Table1[[#This Row],[Date]])</f>
        <v>12</v>
      </c>
      <c r="Y885" s="9">
        <f>(Table1[[#This Row],[Profit]]/Table1[[#This Row],[Sales]])</f>
        <v>0.43445692883895132</v>
      </c>
    </row>
    <row r="886" spans="1:25" ht="14.25" customHeight="1" x14ac:dyDescent="0.3">
      <c r="A886" s="1">
        <v>563</v>
      </c>
      <c r="B886" s="1">
        <v>294</v>
      </c>
      <c r="C886" s="2">
        <v>41609</v>
      </c>
      <c r="D886" s="1" t="s">
        <v>32</v>
      </c>
      <c r="E886" s="1" t="s">
        <v>17</v>
      </c>
      <c r="F886" s="1">
        <v>111</v>
      </c>
      <c r="G886" s="1" t="s">
        <v>18</v>
      </c>
      <c r="H886" s="1" t="s">
        <v>26</v>
      </c>
      <c r="I886" s="1" t="s">
        <v>54</v>
      </c>
      <c r="J886" s="19">
        <v>321</v>
      </c>
      <c r="K886" s="1">
        <v>697</v>
      </c>
      <c r="L886" s="1" t="s">
        <v>36</v>
      </c>
      <c r="M886" s="15" t="s">
        <v>88</v>
      </c>
      <c r="N886" s="1">
        <v>240</v>
      </c>
      <c r="O886" s="1">
        <v>170</v>
      </c>
      <c r="P886" s="1">
        <v>540</v>
      </c>
      <c r="Q886" s="1">
        <v>144</v>
      </c>
      <c r="R886" s="1">
        <f>SUM(Table1[[#This Row],[Cogs]],Table1[[#This Row],[Marketing]],Table1[[#This Row],[Other Expenses]])</f>
        <v>549</v>
      </c>
      <c r="S886" s="3">
        <f>Table1[[#This Row],[Sales]]-Table1[[#This Row],[Target Sales]]</f>
        <v>157</v>
      </c>
      <c r="T886" s="3">
        <f>Table1[[#This Row],[Profit]]-Table1[[#This Row],[Target Profit]]</f>
        <v>151</v>
      </c>
      <c r="U886" s="3">
        <f>Table1[[#This Row],[Cogs]]-Table1[[#This Row],[Target COGS]]</f>
        <v>54</v>
      </c>
      <c r="V886" s="8">
        <f>YEAR(Table1[[#This Row],[Date]])</f>
        <v>2013</v>
      </c>
      <c r="W886" s="8">
        <f>DAY(Table1[[#This Row],[Date]])</f>
        <v>1</v>
      </c>
      <c r="X886" s="8">
        <f>MONTH(Table1[[#This Row],[Date]])</f>
        <v>12</v>
      </c>
      <c r="Y886" s="9">
        <f>(Table1[[#This Row],[Profit]]/Table1[[#This Row],[Sales]])</f>
        <v>0.46054519368723101</v>
      </c>
    </row>
    <row r="887" spans="1:25" ht="14.25" customHeight="1" x14ac:dyDescent="0.3">
      <c r="A887" s="1">
        <v>816</v>
      </c>
      <c r="B887" s="1">
        <v>20</v>
      </c>
      <c r="C887" s="2">
        <v>41609</v>
      </c>
      <c r="D887" s="1" t="s">
        <v>32</v>
      </c>
      <c r="E887" s="1" t="s">
        <v>17</v>
      </c>
      <c r="F887" s="1">
        <v>7</v>
      </c>
      <c r="G887" s="1" t="s">
        <v>18</v>
      </c>
      <c r="H887" s="1" t="s">
        <v>26</v>
      </c>
      <c r="I887" s="1" t="s">
        <v>54</v>
      </c>
      <c r="J887" s="19">
        <v>-24</v>
      </c>
      <c r="K887" s="1">
        <v>48</v>
      </c>
      <c r="L887" s="1" t="s">
        <v>51</v>
      </c>
      <c r="M887" s="15" t="s">
        <v>88</v>
      </c>
      <c r="N887" s="1">
        <v>10</v>
      </c>
      <c r="O887" s="1">
        <v>-10</v>
      </c>
      <c r="P887" s="1">
        <v>30</v>
      </c>
      <c r="Q887" s="1">
        <v>41</v>
      </c>
      <c r="R887" s="1">
        <f>SUM(Table1[[#This Row],[Cogs]],Table1[[#This Row],[Marketing]],Table1[[#This Row],[Other Expenses]])</f>
        <v>68</v>
      </c>
      <c r="S887" s="3">
        <f>Table1[[#This Row],[Sales]]-Table1[[#This Row],[Target Sales]]</f>
        <v>18</v>
      </c>
      <c r="T887" s="3">
        <f>Table1[[#This Row],[Profit]]-Table1[[#This Row],[Target Profit]]</f>
        <v>-14</v>
      </c>
      <c r="U887" s="3">
        <f>Table1[[#This Row],[Cogs]]-Table1[[#This Row],[Target COGS]]</f>
        <v>10</v>
      </c>
      <c r="V887" s="8">
        <f>YEAR(Table1[[#This Row],[Date]])</f>
        <v>2013</v>
      </c>
      <c r="W887" s="8">
        <f>DAY(Table1[[#This Row],[Date]])</f>
        <v>1</v>
      </c>
      <c r="X887" s="8">
        <f>MONTH(Table1[[#This Row],[Date]])</f>
        <v>12</v>
      </c>
      <c r="Y887" s="9">
        <f>(Table1[[#This Row],[Profit]]/Table1[[#This Row],[Sales]])</f>
        <v>-0.5</v>
      </c>
    </row>
    <row r="888" spans="1:25" ht="14.25" customHeight="1" x14ac:dyDescent="0.3">
      <c r="A888" s="1">
        <v>951</v>
      </c>
      <c r="B888" s="1">
        <v>154</v>
      </c>
      <c r="C888" s="2">
        <v>41183</v>
      </c>
      <c r="D888" s="1" t="s">
        <v>16</v>
      </c>
      <c r="E888" s="1" t="s">
        <v>29</v>
      </c>
      <c r="F888" s="1">
        <v>50</v>
      </c>
      <c r="G888" s="1" t="s">
        <v>33</v>
      </c>
      <c r="H888" s="1" t="s">
        <v>38</v>
      </c>
      <c r="I888" s="1" t="s">
        <v>39</v>
      </c>
      <c r="J888" s="19">
        <v>-117</v>
      </c>
      <c r="K888" s="1">
        <v>130</v>
      </c>
      <c r="L888" s="1" t="s">
        <v>31</v>
      </c>
      <c r="M888" s="15" t="s">
        <v>88</v>
      </c>
      <c r="N888" s="1">
        <v>220</v>
      </c>
      <c r="O888" s="1">
        <v>-100</v>
      </c>
      <c r="P888" s="1">
        <v>190</v>
      </c>
      <c r="Q888" s="1">
        <v>93</v>
      </c>
      <c r="R888" s="1">
        <f>SUM(Table1[[#This Row],[Cogs]],Table1[[#This Row],[Marketing]],Table1[[#This Row],[Other Expenses]])</f>
        <v>297</v>
      </c>
      <c r="S888" s="3">
        <f>Table1[[#This Row],[Sales]]-Table1[[#This Row],[Target Sales]]</f>
        <v>-60</v>
      </c>
      <c r="T888" s="3">
        <f>Table1[[#This Row],[Profit]]-Table1[[#This Row],[Target Profit]]</f>
        <v>-17</v>
      </c>
      <c r="U888" s="3">
        <f>Table1[[#This Row],[Cogs]]-Table1[[#This Row],[Target COGS]]</f>
        <v>-66</v>
      </c>
      <c r="V888" s="8">
        <f>YEAR(Table1[[#This Row],[Date]])</f>
        <v>2012</v>
      </c>
      <c r="W888" s="8">
        <f>DAY(Table1[[#This Row],[Date]])</f>
        <v>1</v>
      </c>
      <c r="X888" s="8">
        <f>MONTH(Table1[[#This Row],[Date]])</f>
        <v>10</v>
      </c>
      <c r="Y888" s="9">
        <f>(Table1[[#This Row],[Profit]]/Table1[[#This Row],[Sales]])</f>
        <v>-0.9</v>
      </c>
    </row>
    <row r="889" spans="1:25" ht="14.25" customHeight="1" x14ac:dyDescent="0.3">
      <c r="A889" s="1">
        <v>714</v>
      </c>
      <c r="B889" s="1">
        <v>257</v>
      </c>
      <c r="C889" s="2">
        <v>41183</v>
      </c>
      <c r="D889" s="1" t="s">
        <v>16</v>
      </c>
      <c r="E889" s="1" t="s">
        <v>29</v>
      </c>
      <c r="F889" s="1">
        <v>84</v>
      </c>
      <c r="G889" s="1" t="s">
        <v>33</v>
      </c>
      <c r="H889" s="1" t="s">
        <v>34</v>
      </c>
      <c r="I889" s="1" t="s">
        <v>35</v>
      </c>
      <c r="J889" s="19">
        <v>225</v>
      </c>
      <c r="K889" s="1">
        <v>598</v>
      </c>
      <c r="L889" s="1" t="s">
        <v>31</v>
      </c>
      <c r="M889" s="15" t="s">
        <v>88</v>
      </c>
      <c r="N889" s="1">
        <v>230</v>
      </c>
      <c r="O889" s="1">
        <v>240</v>
      </c>
      <c r="P889" s="1">
        <v>550</v>
      </c>
      <c r="Q889" s="1">
        <v>116</v>
      </c>
      <c r="R889" s="1">
        <f>SUM(Table1[[#This Row],[Cogs]],Table1[[#This Row],[Marketing]],Table1[[#This Row],[Other Expenses]])</f>
        <v>457</v>
      </c>
      <c r="S889" s="3">
        <f>Table1[[#This Row],[Sales]]-Table1[[#This Row],[Target Sales]]</f>
        <v>48</v>
      </c>
      <c r="T889" s="3">
        <f>Table1[[#This Row],[Profit]]-Table1[[#This Row],[Target Profit]]</f>
        <v>-15</v>
      </c>
      <c r="U889" s="3">
        <f>Table1[[#This Row],[Cogs]]-Table1[[#This Row],[Target COGS]]</f>
        <v>27</v>
      </c>
      <c r="V889" s="8">
        <f>YEAR(Table1[[#This Row],[Date]])</f>
        <v>2012</v>
      </c>
      <c r="W889" s="8">
        <f>DAY(Table1[[#This Row],[Date]])</f>
        <v>1</v>
      </c>
      <c r="X889" s="8">
        <f>MONTH(Table1[[#This Row],[Date]])</f>
        <v>10</v>
      </c>
      <c r="Y889" s="9">
        <f>(Table1[[#This Row],[Profit]]/Table1[[#This Row],[Sales]])</f>
        <v>0.37625418060200672</v>
      </c>
    </row>
    <row r="890" spans="1:25" ht="14.25" customHeight="1" x14ac:dyDescent="0.3">
      <c r="A890" s="1">
        <v>818</v>
      </c>
      <c r="B890" s="1">
        <v>122</v>
      </c>
      <c r="C890" s="2">
        <v>41183</v>
      </c>
      <c r="D890" s="1" t="s">
        <v>16</v>
      </c>
      <c r="E890" s="1" t="s">
        <v>29</v>
      </c>
      <c r="F890" s="1">
        <v>39</v>
      </c>
      <c r="G890" s="1" t="s">
        <v>33</v>
      </c>
      <c r="H890" s="1" t="s">
        <v>38</v>
      </c>
      <c r="I890" s="1" t="s">
        <v>43</v>
      </c>
      <c r="J890" s="19">
        <v>-74</v>
      </c>
      <c r="K890" s="1">
        <v>109</v>
      </c>
      <c r="L890" s="1" t="s">
        <v>31</v>
      </c>
      <c r="M890" s="15" t="s">
        <v>88</v>
      </c>
      <c r="N890" s="1">
        <v>170</v>
      </c>
      <c r="O890" s="1">
        <v>-60</v>
      </c>
      <c r="P890" s="1">
        <v>150</v>
      </c>
      <c r="Q890" s="1">
        <v>61</v>
      </c>
      <c r="R890" s="1">
        <f>SUM(Table1[[#This Row],[Cogs]],Table1[[#This Row],[Marketing]],Table1[[#This Row],[Other Expenses]])</f>
        <v>222</v>
      </c>
      <c r="S890" s="3">
        <f>Table1[[#This Row],[Sales]]-Table1[[#This Row],[Target Sales]]</f>
        <v>-41</v>
      </c>
      <c r="T890" s="3">
        <f>Table1[[#This Row],[Profit]]-Table1[[#This Row],[Target Profit]]</f>
        <v>-14</v>
      </c>
      <c r="U890" s="3">
        <f>Table1[[#This Row],[Cogs]]-Table1[[#This Row],[Target COGS]]</f>
        <v>-48</v>
      </c>
      <c r="V890" s="8">
        <f>YEAR(Table1[[#This Row],[Date]])</f>
        <v>2012</v>
      </c>
      <c r="W890" s="8">
        <f>DAY(Table1[[#This Row],[Date]])</f>
        <v>1</v>
      </c>
      <c r="X890" s="8">
        <f>MONTH(Table1[[#This Row],[Date]])</f>
        <v>10</v>
      </c>
      <c r="Y890" s="9">
        <f>(Table1[[#This Row],[Profit]]/Table1[[#This Row],[Sales]])</f>
        <v>-0.67889908256880738</v>
      </c>
    </row>
    <row r="891" spans="1:25" ht="14.25" customHeight="1" x14ac:dyDescent="0.3">
      <c r="A891" s="1">
        <v>626</v>
      </c>
      <c r="B891" s="1">
        <v>260</v>
      </c>
      <c r="C891" s="2">
        <v>41183</v>
      </c>
      <c r="D891" s="1" t="s">
        <v>16</v>
      </c>
      <c r="E891" s="1" t="s">
        <v>29</v>
      </c>
      <c r="F891" s="1">
        <v>91</v>
      </c>
      <c r="G891" s="1" t="s">
        <v>33</v>
      </c>
      <c r="H891" s="1" t="s">
        <v>38</v>
      </c>
      <c r="I891" s="1" t="s">
        <v>45</v>
      </c>
      <c r="J891" s="19">
        <v>247</v>
      </c>
      <c r="K891" s="1">
        <v>650</v>
      </c>
      <c r="L891" s="1" t="s">
        <v>31</v>
      </c>
      <c r="M891" s="15" t="s">
        <v>88</v>
      </c>
      <c r="N891" s="1">
        <v>380</v>
      </c>
      <c r="O891" s="1">
        <v>470</v>
      </c>
      <c r="P891" s="1">
        <v>960</v>
      </c>
      <c r="Q891" s="1">
        <v>143</v>
      </c>
      <c r="R891" s="1">
        <f>SUM(Table1[[#This Row],[Cogs]],Table1[[#This Row],[Marketing]],Table1[[#This Row],[Other Expenses]])</f>
        <v>494</v>
      </c>
      <c r="S891" s="3">
        <f>Table1[[#This Row],[Sales]]-Table1[[#This Row],[Target Sales]]</f>
        <v>-310</v>
      </c>
      <c r="T891" s="3">
        <f>Table1[[#This Row],[Profit]]-Table1[[#This Row],[Target Profit]]</f>
        <v>-223</v>
      </c>
      <c r="U891" s="3">
        <f>Table1[[#This Row],[Cogs]]-Table1[[#This Row],[Target COGS]]</f>
        <v>-120</v>
      </c>
      <c r="V891" s="8">
        <f>YEAR(Table1[[#This Row],[Date]])</f>
        <v>2012</v>
      </c>
      <c r="W891" s="8">
        <f>DAY(Table1[[#This Row],[Date]])</f>
        <v>1</v>
      </c>
      <c r="X891" s="8">
        <f>MONTH(Table1[[#This Row],[Date]])</f>
        <v>10</v>
      </c>
      <c r="Y891" s="9">
        <f>(Table1[[#This Row],[Profit]]/Table1[[#This Row],[Sales]])</f>
        <v>0.38</v>
      </c>
    </row>
    <row r="892" spans="1:25" ht="14.25" customHeight="1" x14ac:dyDescent="0.3">
      <c r="A892" s="1">
        <v>562</v>
      </c>
      <c r="B892" s="1">
        <v>239</v>
      </c>
      <c r="C892" s="2">
        <v>41183</v>
      </c>
      <c r="D892" s="1" t="s">
        <v>16</v>
      </c>
      <c r="E892" s="1" t="s">
        <v>29</v>
      </c>
      <c r="F892" s="1">
        <v>66</v>
      </c>
      <c r="G892" s="1" t="s">
        <v>33</v>
      </c>
      <c r="H892" s="1" t="s">
        <v>34</v>
      </c>
      <c r="I892" s="1" t="s">
        <v>47</v>
      </c>
      <c r="J892" s="19">
        <v>149</v>
      </c>
      <c r="K892" s="1">
        <v>478</v>
      </c>
      <c r="L892" s="1" t="s">
        <v>31</v>
      </c>
      <c r="M892" s="15" t="s">
        <v>88</v>
      </c>
      <c r="N892" s="1">
        <v>210</v>
      </c>
      <c r="O892" s="1">
        <v>160</v>
      </c>
      <c r="P892" s="1">
        <v>430</v>
      </c>
      <c r="Q892" s="1">
        <v>90</v>
      </c>
      <c r="R892" s="1">
        <f>SUM(Table1[[#This Row],[Cogs]],Table1[[#This Row],[Marketing]],Table1[[#This Row],[Other Expenses]])</f>
        <v>395</v>
      </c>
      <c r="S892" s="3">
        <f>Table1[[#This Row],[Sales]]-Table1[[#This Row],[Target Sales]]</f>
        <v>48</v>
      </c>
      <c r="T892" s="3">
        <f>Table1[[#This Row],[Profit]]-Table1[[#This Row],[Target Profit]]</f>
        <v>-11</v>
      </c>
      <c r="U892" s="3">
        <f>Table1[[#This Row],[Cogs]]-Table1[[#This Row],[Target COGS]]</f>
        <v>29</v>
      </c>
      <c r="V892" s="8">
        <f>YEAR(Table1[[#This Row],[Date]])</f>
        <v>2012</v>
      </c>
      <c r="W892" s="8">
        <f>DAY(Table1[[#This Row],[Date]])</f>
        <v>1</v>
      </c>
      <c r="X892" s="8">
        <f>MONTH(Table1[[#This Row],[Date]])</f>
        <v>10</v>
      </c>
      <c r="Y892" s="9">
        <f>(Table1[[#This Row],[Profit]]/Table1[[#This Row],[Sales]])</f>
        <v>0.31171548117154813</v>
      </c>
    </row>
    <row r="893" spans="1:25" ht="14.25" customHeight="1" x14ac:dyDescent="0.3">
      <c r="A893" s="1">
        <v>562</v>
      </c>
      <c r="B893" s="1">
        <v>125</v>
      </c>
      <c r="C893" s="2">
        <v>41183</v>
      </c>
      <c r="D893" s="1" t="s">
        <v>16</v>
      </c>
      <c r="E893" s="1" t="s">
        <v>29</v>
      </c>
      <c r="F893" s="1">
        <v>113</v>
      </c>
      <c r="G893" s="1" t="s">
        <v>33</v>
      </c>
      <c r="H893" s="1" t="s">
        <v>34</v>
      </c>
      <c r="I893" s="1" t="s">
        <v>46</v>
      </c>
      <c r="J893" s="19">
        <v>27</v>
      </c>
      <c r="K893" s="1">
        <v>298</v>
      </c>
      <c r="L893" s="1" t="s">
        <v>31</v>
      </c>
      <c r="M893" s="15" t="s">
        <v>88</v>
      </c>
      <c r="N893" s="1">
        <v>110</v>
      </c>
      <c r="O893" s="1">
        <v>50</v>
      </c>
      <c r="P893" s="1">
        <v>270</v>
      </c>
      <c r="Q893" s="1">
        <v>146</v>
      </c>
      <c r="R893" s="1">
        <f>SUM(Table1[[#This Row],[Cogs]],Table1[[#This Row],[Marketing]],Table1[[#This Row],[Other Expenses]])</f>
        <v>384</v>
      </c>
      <c r="S893" s="3">
        <f>Table1[[#This Row],[Sales]]-Table1[[#This Row],[Target Sales]]</f>
        <v>28</v>
      </c>
      <c r="T893" s="3">
        <f>Table1[[#This Row],[Profit]]-Table1[[#This Row],[Target Profit]]</f>
        <v>-23</v>
      </c>
      <c r="U893" s="3">
        <f>Table1[[#This Row],[Cogs]]-Table1[[#This Row],[Target COGS]]</f>
        <v>15</v>
      </c>
      <c r="V893" s="8">
        <f>YEAR(Table1[[#This Row],[Date]])</f>
        <v>2012</v>
      </c>
      <c r="W893" s="8">
        <f>DAY(Table1[[#This Row],[Date]])</f>
        <v>1</v>
      </c>
      <c r="X893" s="8">
        <f>MONTH(Table1[[#This Row],[Date]])</f>
        <v>10</v>
      </c>
      <c r="Y893" s="9">
        <f>(Table1[[#This Row],[Profit]]/Table1[[#This Row],[Sales]])</f>
        <v>9.0604026845637578E-2</v>
      </c>
    </row>
    <row r="894" spans="1:25" ht="14.25" customHeight="1" x14ac:dyDescent="0.3">
      <c r="A894" s="1">
        <v>661</v>
      </c>
      <c r="B894" s="1">
        <v>108</v>
      </c>
      <c r="C894" s="2">
        <v>41183</v>
      </c>
      <c r="D894" s="1" t="s">
        <v>16</v>
      </c>
      <c r="E894" s="1" t="s">
        <v>29</v>
      </c>
      <c r="F894" s="1">
        <v>30</v>
      </c>
      <c r="G894" s="1" t="s">
        <v>18</v>
      </c>
      <c r="H894" s="1" t="s">
        <v>19</v>
      </c>
      <c r="I894" s="1" t="s">
        <v>50</v>
      </c>
      <c r="J894" s="19">
        <v>115</v>
      </c>
      <c r="K894" s="1">
        <v>265</v>
      </c>
      <c r="L894" s="1" t="s">
        <v>31</v>
      </c>
      <c r="M894" s="15" t="s">
        <v>88</v>
      </c>
      <c r="N894" s="1">
        <v>80</v>
      </c>
      <c r="O894" s="1">
        <v>120</v>
      </c>
      <c r="P894" s="1">
        <v>210</v>
      </c>
      <c r="Q894" s="1">
        <v>42</v>
      </c>
      <c r="R894" s="1">
        <f>SUM(Table1[[#This Row],[Cogs]],Table1[[#This Row],[Marketing]],Table1[[#This Row],[Other Expenses]])</f>
        <v>180</v>
      </c>
      <c r="S894" s="3">
        <f>Table1[[#This Row],[Sales]]-Table1[[#This Row],[Target Sales]]</f>
        <v>55</v>
      </c>
      <c r="T894" s="3">
        <f>Table1[[#This Row],[Profit]]-Table1[[#This Row],[Target Profit]]</f>
        <v>-5</v>
      </c>
      <c r="U894" s="3">
        <f>Table1[[#This Row],[Cogs]]-Table1[[#This Row],[Target COGS]]</f>
        <v>28</v>
      </c>
      <c r="V894" s="8">
        <f>YEAR(Table1[[#This Row],[Date]])</f>
        <v>2012</v>
      </c>
      <c r="W894" s="8">
        <f>DAY(Table1[[#This Row],[Date]])</f>
        <v>1</v>
      </c>
      <c r="X894" s="8">
        <f>MONTH(Table1[[#This Row],[Date]])</f>
        <v>10</v>
      </c>
      <c r="Y894" s="9">
        <f>(Table1[[#This Row],[Profit]]/Table1[[#This Row],[Sales]])</f>
        <v>0.43396226415094341</v>
      </c>
    </row>
    <row r="895" spans="1:25" ht="14.25" customHeight="1" x14ac:dyDescent="0.3">
      <c r="A895" s="1">
        <v>562</v>
      </c>
      <c r="B895" s="1">
        <v>239</v>
      </c>
      <c r="C895" s="2">
        <v>41183</v>
      </c>
      <c r="D895" s="1" t="s">
        <v>16</v>
      </c>
      <c r="E895" s="1" t="s">
        <v>29</v>
      </c>
      <c r="F895" s="1">
        <v>74</v>
      </c>
      <c r="G895" s="1" t="s">
        <v>18</v>
      </c>
      <c r="H895" s="1" t="s">
        <v>19</v>
      </c>
      <c r="I895" s="1" t="s">
        <v>20</v>
      </c>
      <c r="J895" s="19">
        <v>186</v>
      </c>
      <c r="K895" s="1">
        <v>520</v>
      </c>
      <c r="L895" s="1" t="s">
        <v>31</v>
      </c>
      <c r="M895" s="15" t="s">
        <v>88</v>
      </c>
      <c r="N895" s="1">
        <v>190</v>
      </c>
      <c r="O895" s="1">
        <v>170</v>
      </c>
      <c r="P895" s="1">
        <v>410</v>
      </c>
      <c r="Q895" s="1">
        <v>95</v>
      </c>
      <c r="R895" s="1">
        <f>SUM(Table1[[#This Row],[Cogs]],Table1[[#This Row],[Marketing]],Table1[[#This Row],[Other Expenses]])</f>
        <v>408</v>
      </c>
      <c r="S895" s="3">
        <f>Table1[[#This Row],[Sales]]-Table1[[#This Row],[Target Sales]]</f>
        <v>110</v>
      </c>
      <c r="T895" s="3">
        <f>Table1[[#This Row],[Profit]]-Table1[[#This Row],[Target Profit]]</f>
        <v>16</v>
      </c>
      <c r="U895" s="3">
        <f>Table1[[#This Row],[Cogs]]-Table1[[#This Row],[Target COGS]]</f>
        <v>49</v>
      </c>
      <c r="V895" s="8">
        <f>YEAR(Table1[[#This Row],[Date]])</f>
        <v>2012</v>
      </c>
      <c r="W895" s="8">
        <f>DAY(Table1[[#This Row],[Date]])</f>
        <v>1</v>
      </c>
      <c r="X895" s="8">
        <f>MONTH(Table1[[#This Row],[Date]])</f>
        <v>10</v>
      </c>
      <c r="Y895" s="9">
        <f>(Table1[[#This Row],[Profit]]/Table1[[#This Row],[Sales]])</f>
        <v>0.3576923076923077</v>
      </c>
    </row>
    <row r="896" spans="1:25" ht="14.25" customHeight="1" x14ac:dyDescent="0.3">
      <c r="A896" s="1">
        <v>562</v>
      </c>
      <c r="B896" s="1">
        <v>123</v>
      </c>
      <c r="C896" s="2">
        <v>41183</v>
      </c>
      <c r="D896" s="1" t="s">
        <v>16</v>
      </c>
      <c r="E896" s="1" t="s">
        <v>29</v>
      </c>
      <c r="F896" s="1">
        <v>34</v>
      </c>
      <c r="G896" s="1" t="s">
        <v>18</v>
      </c>
      <c r="H896" s="1" t="s">
        <v>26</v>
      </c>
      <c r="I896" s="1" t="s">
        <v>27</v>
      </c>
      <c r="J896" s="19">
        <v>134</v>
      </c>
      <c r="K896" s="1">
        <v>302</v>
      </c>
      <c r="L896" s="1" t="s">
        <v>31</v>
      </c>
      <c r="M896" s="15" t="s">
        <v>88</v>
      </c>
      <c r="N896" s="1">
        <v>50</v>
      </c>
      <c r="O896" s="1">
        <v>80</v>
      </c>
      <c r="P896" s="1">
        <v>140</v>
      </c>
      <c r="Q896" s="1">
        <v>45</v>
      </c>
      <c r="R896" s="1">
        <f>SUM(Table1[[#This Row],[Cogs]],Table1[[#This Row],[Marketing]],Table1[[#This Row],[Other Expenses]])</f>
        <v>202</v>
      </c>
      <c r="S896" s="3">
        <f>Table1[[#This Row],[Sales]]-Table1[[#This Row],[Target Sales]]</f>
        <v>162</v>
      </c>
      <c r="T896" s="3">
        <f>Table1[[#This Row],[Profit]]-Table1[[#This Row],[Target Profit]]</f>
        <v>54</v>
      </c>
      <c r="U896" s="3">
        <f>Table1[[#This Row],[Cogs]]-Table1[[#This Row],[Target COGS]]</f>
        <v>73</v>
      </c>
      <c r="V896" s="8">
        <f>YEAR(Table1[[#This Row],[Date]])</f>
        <v>2012</v>
      </c>
      <c r="W896" s="8">
        <f>DAY(Table1[[#This Row],[Date]])</f>
        <v>1</v>
      </c>
      <c r="X896" s="8">
        <f>MONTH(Table1[[#This Row],[Date]])</f>
        <v>10</v>
      </c>
      <c r="Y896" s="9">
        <f>(Table1[[#This Row],[Profit]]/Table1[[#This Row],[Sales]])</f>
        <v>0.44370860927152317</v>
      </c>
    </row>
    <row r="897" spans="1:25" ht="14.25" customHeight="1" x14ac:dyDescent="0.3">
      <c r="A897" s="1">
        <v>971</v>
      </c>
      <c r="B897" s="1">
        <v>43</v>
      </c>
      <c r="C897" s="2">
        <v>41183</v>
      </c>
      <c r="D897" s="1" t="s">
        <v>32</v>
      </c>
      <c r="E897" s="1" t="s">
        <v>29</v>
      </c>
      <c r="F897" s="1">
        <v>13</v>
      </c>
      <c r="G897" s="1" t="s">
        <v>33</v>
      </c>
      <c r="H897" s="1" t="s">
        <v>38</v>
      </c>
      <c r="I897" s="1" t="s">
        <v>39</v>
      </c>
      <c r="J897" s="19">
        <v>29</v>
      </c>
      <c r="K897" s="1">
        <v>107</v>
      </c>
      <c r="L897" s="1" t="s">
        <v>49</v>
      </c>
      <c r="M897" s="15" t="s">
        <v>88</v>
      </c>
      <c r="N897" s="1">
        <v>50</v>
      </c>
      <c r="O897" s="1">
        <v>80</v>
      </c>
      <c r="P897" s="1">
        <v>150</v>
      </c>
      <c r="Q897" s="1">
        <v>35</v>
      </c>
      <c r="R897" s="1">
        <f>SUM(Table1[[#This Row],[Cogs]],Table1[[#This Row],[Marketing]],Table1[[#This Row],[Other Expenses]])</f>
        <v>91</v>
      </c>
      <c r="S897" s="3">
        <f>Table1[[#This Row],[Sales]]-Table1[[#This Row],[Target Sales]]</f>
        <v>-43</v>
      </c>
      <c r="T897" s="3">
        <f>Table1[[#This Row],[Profit]]-Table1[[#This Row],[Target Profit]]</f>
        <v>-51</v>
      </c>
      <c r="U897" s="3">
        <f>Table1[[#This Row],[Cogs]]-Table1[[#This Row],[Target COGS]]</f>
        <v>-7</v>
      </c>
      <c r="V897" s="8">
        <f>YEAR(Table1[[#This Row],[Date]])</f>
        <v>2012</v>
      </c>
      <c r="W897" s="8">
        <f>DAY(Table1[[#This Row],[Date]])</f>
        <v>1</v>
      </c>
      <c r="X897" s="8">
        <f>MONTH(Table1[[#This Row],[Date]])</f>
        <v>10</v>
      </c>
      <c r="Y897" s="9">
        <f>(Table1[[#This Row],[Profit]]/Table1[[#This Row],[Sales]])</f>
        <v>0.27102803738317754</v>
      </c>
    </row>
    <row r="898" spans="1:25" ht="14.25" customHeight="1" x14ac:dyDescent="0.3">
      <c r="A898" s="1">
        <v>435</v>
      </c>
      <c r="B898" s="1">
        <v>79</v>
      </c>
      <c r="C898" s="2">
        <v>41183</v>
      </c>
      <c r="D898" s="1" t="s">
        <v>32</v>
      </c>
      <c r="E898" s="1" t="s">
        <v>29</v>
      </c>
      <c r="F898" s="1">
        <v>30</v>
      </c>
      <c r="G898" s="1" t="s">
        <v>33</v>
      </c>
      <c r="H898" s="1" t="s">
        <v>38</v>
      </c>
      <c r="I898" s="1" t="s">
        <v>39</v>
      </c>
      <c r="J898" s="19">
        <v>34</v>
      </c>
      <c r="K898" s="1">
        <v>177</v>
      </c>
      <c r="L898" s="1" t="s">
        <v>42</v>
      </c>
      <c r="M898" s="15" t="s">
        <v>88</v>
      </c>
      <c r="N898" s="1">
        <v>100</v>
      </c>
      <c r="O898" s="1">
        <v>120</v>
      </c>
      <c r="P898" s="1">
        <v>260</v>
      </c>
      <c r="Q898" s="1">
        <v>64</v>
      </c>
      <c r="R898" s="1">
        <f>SUM(Table1[[#This Row],[Cogs]],Table1[[#This Row],[Marketing]],Table1[[#This Row],[Other Expenses]])</f>
        <v>173</v>
      </c>
      <c r="S898" s="3">
        <f>Table1[[#This Row],[Sales]]-Table1[[#This Row],[Target Sales]]</f>
        <v>-83</v>
      </c>
      <c r="T898" s="3">
        <f>Table1[[#This Row],[Profit]]-Table1[[#This Row],[Target Profit]]</f>
        <v>-86</v>
      </c>
      <c r="U898" s="3">
        <f>Table1[[#This Row],[Cogs]]-Table1[[#This Row],[Target COGS]]</f>
        <v>-21</v>
      </c>
      <c r="V898" s="8">
        <f>YEAR(Table1[[#This Row],[Date]])</f>
        <v>2012</v>
      </c>
      <c r="W898" s="8">
        <f>DAY(Table1[[#This Row],[Date]])</f>
        <v>1</v>
      </c>
      <c r="X898" s="8">
        <f>MONTH(Table1[[#This Row],[Date]])</f>
        <v>10</v>
      </c>
      <c r="Y898" s="9">
        <f>(Table1[[#This Row],[Profit]]/Table1[[#This Row],[Sales]])</f>
        <v>0.19209039548022599</v>
      </c>
    </row>
    <row r="899" spans="1:25" ht="14.25" customHeight="1" x14ac:dyDescent="0.3">
      <c r="A899" s="1">
        <v>425</v>
      </c>
      <c r="B899" s="1">
        <v>96</v>
      </c>
      <c r="C899" s="2">
        <v>41183</v>
      </c>
      <c r="D899" s="1" t="s">
        <v>32</v>
      </c>
      <c r="E899" s="1" t="s">
        <v>29</v>
      </c>
      <c r="F899" s="1">
        <v>87</v>
      </c>
      <c r="G899" s="1" t="s">
        <v>33</v>
      </c>
      <c r="H899" s="1" t="s">
        <v>38</v>
      </c>
      <c r="I899" s="1" t="s">
        <v>39</v>
      </c>
      <c r="J899" s="19">
        <v>17</v>
      </c>
      <c r="K899" s="1">
        <v>230</v>
      </c>
      <c r="L899" s="1" t="s">
        <v>53</v>
      </c>
      <c r="M899" s="15" t="s">
        <v>88</v>
      </c>
      <c r="N899" s="1">
        <v>140</v>
      </c>
      <c r="O899" s="1">
        <v>100</v>
      </c>
      <c r="P899" s="1">
        <v>330</v>
      </c>
      <c r="Q899" s="1">
        <v>117</v>
      </c>
      <c r="R899" s="1">
        <f>SUM(Table1[[#This Row],[Cogs]],Table1[[#This Row],[Marketing]],Table1[[#This Row],[Other Expenses]])</f>
        <v>300</v>
      </c>
      <c r="S899" s="3">
        <f>Table1[[#This Row],[Sales]]-Table1[[#This Row],[Target Sales]]</f>
        <v>-100</v>
      </c>
      <c r="T899" s="3">
        <f>Table1[[#This Row],[Profit]]-Table1[[#This Row],[Target Profit]]</f>
        <v>-83</v>
      </c>
      <c r="U899" s="3">
        <f>Table1[[#This Row],[Cogs]]-Table1[[#This Row],[Target COGS]]</f>
        <v>-44</v>
      </c>
      <c r="V899" s="8">
        <f>YEAR(Table1[[#This Row],[Date]])</f>
        <v>2012</v>
      </c>
      <c r="W899" s="8">
        <f>DAY(Table1[[#This Row],[Date]])</f>
        <v>1</v>
      </c>
      <c r="X899" s="8">
        <f>MONTH(Table1[[#This Row],[Date]])</f>
        <v>10</v>
      </c>
      <c r="Y899" s="9">
        <f>(Table1[[#This Row],[Profit]]/Table1[[#This Row],[Sales]])</f>
        <v>7.3913043478260873E-2</v>
      </c>
    </row>
    <row r="900" spans="1:25" ht="14.25" customHeight="1" x14ac:dyDescent="0.3">
      <c r="A900" s="1">
        <v>503</v>
      </c>
      <c r="B900" s="1">
        <v>161</v>
      </c>
      <c r="C900" s="2">
        <v>41183</v>
      </c>
      <c r="D900" s="1" t="s">
        <v>32</v>
      </c>
      <c r="E900" s="1" t="s">
        <v>29</v>
      </c>
      <c r="F900" s="1">
        <v>45</v>
      </c>
      <c r="G900" s="1" t="s">
        <v>33</v>
      </c>
      <c r="H900" s="1" t="s">
        <v>34</v>
      </c>
      <c r="I900" s="1" t="s">
        <v>35</v>
      </c>
      <c r="J900" s="19">
        <v>91</v>
      </c>
      <c r="K900" s="1">
        <v>322</v>
      </c>
      <c r="L900" s="1" t="s">
        <v>49</v>
      </c>
      <c r="M900" s="15" t="s">
        <v>88</v>
      </c>
      <c r="N900" s="1">
        <v>140</v>
      </c>
      <c r="O900" s="1">
        <v>110</v>
      </c>
      <c r="P900" s="1">
        <v>290</v>
      </c>
      <c r="Q900" s="1">
        <v>70</v>
      </c>
      <c r="R900" s="1">
        <f>SUM(Table1[[#This Row],[Cogs]],Table1[[#This Row],[Marketing]],Table1[[#This Row],[Other Expenses]])</f>
        <v>276</v>
      </c>
      <c r="S900" s="3">
        <f>Table1[[#This Row],[Sales]]-Table1[[#This Row],[Target Sales]]</f>
        <v>32</v>
      </c>
      <c r="T900" s="3">
        <f>Table1[[#This Row],[Profit]]-Table1[[#This Row],[Target Profit]]</f>
        <v>-19</v>
      </c>
      <c r="U900" s="3">
        <f>Table1[[#This Row],[Cogs]]-Table1[[#This Row],[Target COGS]]</f>
        <v>21</v>
      </c>
      <c r="V900" s="8">
        <f>YEAR(Table1[[#This Row],[Date]])</f>
        <v>2012</v>
      </c>
      <c r="W900" s="8">
        <f>DAY(Table1[[#This Row],[Date]])</f>
        <v>1</v>
      </c>
      <c r="X900" s="8">
        <f>MONTH(Table1[[#This Row],[Date]])</f>
        <v>10</v>
      </c>
      <c r="Y900" s="9">
        <f>(Table1[[#This Row],[Profit]]/Table1[[#This Row],[Sales]])</f>
        <v>0.28260869565217389</v>
      </c>
    </row>
    <row r="901" spans="1:25" ht="14.25" customHeight="1" x14ac:dyDescent="0.3">
      <c r="A901" s="1">
        <v>253</v>
      </c>
      <c r="B901" s="1">
        <v>80</v>
      </c>
      <c r="C901" s="2">
        <v>41183</v>
      </c>
      <c r="D901" s="1" t="s">
        <v>32</v>
      </c>
      <c r="E901" s="1" t="s">
        <v>29</v>
      </c>
      <c r="F901" s="1">
        <v>24</v>
      </c>
      <c r="G901" s="1" t="s">
        <v>33</v>
      </c>
      <c r="H901" s="1" t="s">
        <v>34</v>
      </c>
      <c r="I901" s="1" t="s">
        <v>35</v>
      </c>
      <c r="J901" s="19">
        <v>48</v>
      </c>
      <c r="K901" s="1">
        <v>174</v>
      </c>
      <c r="L901" s="1" t="s">
        <v>53</v>
      </c>
      <c r="M901" s="15" t="s">
        <v>88</v>
      </c>
      <c r="N901" s="1">
        <v>60</v>
      </c>
      <c r="O901" s="1">
        <v>80</v>
      </c>
      <c r="P901" s="1">
        <v>150</v>
      </c>
      <c r="Q901" s="1">
        <v>46</v>
      </c>
      <c r="R901" s="1">
        <f>SUM(Table1[[#This Row],[Cogs]],Table1[[#This Row],[Marketing]],Table1[[#This Row],[Other Expenses]])</f>
        <v>150</v>
      </c>
      <c r="S901" s="3">
        <f>Table1[[#This Row],[Sales]]-Table1[[#This Row],[Target Sales]]</f>
        <v>24</v>
      </c>
      <c r="T901" s="3">
        <f>Table1[[#This Row],[Profit]]-Table1[[#This Row],[Target Profit]]</f>
        <v>-32</v>
      </c>
      <c r="U901" s="3">
        <f>Table1[[#This Row],[Cogs]]-Table1[[#This Row],[Target COGS]]</f>
        <v>20</v>
      </c>
      <c r="V901" s="8">
        <f>YEAR(Table1[[#This Row],[Date]])</f>
        <v>2012</v>
      </c>
      <c r="W901" s="8">
        <f>DAY(Table1[[#This Row],[Date]])</f>
        <v>1</v>
      </c>
      <c r="X901" s="8">
        <f>MONTH(Table1[[#This Row],[Date]])</f>
        <v>10</v>
      </c>
      <c r="Y901" s="9">
        <f>(Table1[[#This Row],[Profit]]/Table1[[#This Row],[Sales]])</f>
        <v>0.27586206896551724</v>
      </c>
    </row>
    <row r="902" spans="1:25" ht="14.25" customHeight="1" x14ac:dyDescent="0.3">
      <c r="A902" s="1">
        <v>971</v>
      </c>
      <c r="B902" s="1">
        <v>51</v>
      </c>
      <c r="C902" s="2">
        <v>41183</v>
      </c>
      <c r="D902" s="1" t="s">
        <v>32</v>
      </c>
      <c r="E902" s="1" t="s">
        <v>29</v>
      </c>
      <c r="F902" s="1">
        <v>46</v>
      </c>
      <c r="G902" s="1" t="s">
        <v>33</v>
      </c>
      <c r="H902" s="1" t="s">
        <v>38</v>
      </c>
      <c r="I902" s="1" t="s">
        <v>43</v>
      </c>
      <c r="J902" s="19">
        <v>-5</v>
      </c>
      <c r="K902" s="1">
        <v>122</v>
      </c>
      <c r="L902" s="1" t="s">
        <v>49</v>
      </c>
      <c r="M902" s="15" t="s">
        <v>88</v>
      </c>
      <c r="N902" s="1">
        <v>70</v>
      </c>
      <c r="O902" s="1">
        <v>50</v>
      </c>
      <c r="P902" s="1">
        <v>170</v>
      </c>
      <c r="Q902" s="1">
        <v>76</v>
      </c>
      <c r="R902" s="1">
        <f>SUM(Table1[[#This Row],[Cogs]],Table1[[#This Row],[Marketing]],Table1[[#This Row],[Other Expenses]])</f>
        <v>173</v>
      </c>
      <c r="S902" s="3">
        <f>Table1[[#This Row],[Sales]]-Table1[[#This Row],[Target Sales]]</f>
        <v>-48</v>
      </c>
      <c r="T902" s="3">
        <f>Table1[[#This Row],[Profit]]-Table1[[#This Row],[Target Profit]]</f>
        <v>-55</v>
      </c>
      <c r="U902" s="3">
        <f>Table1[[#This Row],[Cogs]]-Table1[[#This Row],[Target COGS]]</f>
        <v>-19</v>
      </c>
      <c r="V902" s="8">
        <f>YEAR(Table1[[#This Row],[Date]])</f>
        <v>2012</v>
      </c>
      <c r="W902" s="8">
        <f>DAY(Table1[[#This Row],[Date]])</f>
        <v>1</v>
      </c>
      <c r="X902" s="8">
        <f>MONTH(Table1[[#This Row],[Date]])</f>
        <v>10</v>
      </c>
      <c r="Y902" s="9">
        <f>(Table1[[#This Row],[Profit]]/Table1[[#This Row],[Sales]])</f>
        <v>-4.0983606557377046E-2</v>
      </c>
    </row>
    <row r="903" spans="1:25" ht="14.25" customHeight="1" x14ac:dyDescent="0.3">
      <c r="A903" s="1">
        <v>435</v>
      </c>
      <c r="B903" s="1">
        <v>65</v>
      </c>
      <c r="C903" s="2">
        <v>41183</v>
      </c>
      <c r="D903" s="1" t="s">
        <v>32</v>
      </c>
      <c r="E903" s="1" t="s">
        <v>29</v>
      </c>
      <c r="F903" s="1">
        <v>20</v>
      </c>
      <c r="G903" s="1" t="s">
        <v>33</v>
      </c>
      <c r="H903" s="1" t="s">
        <v>38</v>
      </c>
      <c r="I903" s="1" t="s">
        <v>43</v>
      </c>
      <c r="J903" s="19">
        <v>36</v>
      </c>
      <c r="K903" s="1">
        <v>142</v>
      </c>
      <c r="L903" s="1" t="s">
        <v>42</v>
      </c>
      <c r="M903" s="15" t="s">
        <v>88</v>
      </c>
      <c r="N903" s="1">
        <v>90</v>
      </c>
      <c r="O903" s="1">
        <v>90</v>
      </c>
      <c r="P903" s="1">
        <v>200</v>
      </c>
      <c r="Q903" s="1">
        <v>41</v>
      </c>
      <c r="R903" s="1">
        <f>SUM(Table1[[#This Row],[Cogs]],Table1[[#This Row],[Marketing]],Table1[[#This Row],[Other Expenses]])</f>
        <v>126</v>
      </c>
      <c r="S903" s="3">
        <f>Table1[[#This Row],[Sales]]-Table1[[#This Row],[Target Sales]]</f>
        <v>-58</v>
      </c>
      <c r="T903" s="3">
        <f>Table1[[#This Row],[Profit]]-Table1[[#This Row],[Target Profit]]</f>
        <v>-54</v>
      </c>
      <c r="U903" s="3">
        <f>Table1[[#This Row],[Cogs]]-Table1[[#This Row],[Target COGS]]</f>
        <v>-25</v>
      </c>
      <c r="V903" s="8">
        <f>YEAR(Table1[[#This Row],[Date]])</f>
        <v>2012</v>
      </c>
      <c r="W903" s="8">
        <f>DAY(Table1[[#This Row],[Date]])</f>
        <v>1</v>
      </c>
      <c r="X903" s="8">
        <f>MONTH(Table1[[#This Row],[Date]])</f>
        <v>10</v>
      </c>
      <c r="Y903" s="9">
        <f>(Table1[[#This Row],[Profit]]/Table1[[#This Row],[Sales]])</f>
        <v>0.25352112676056338</v>
      </c>
    </row>
    <row r="904" spans="1:25" ht="14.25" customHeight="1" x14ac:dyDescent="0.3">
      <c r="A904" s="1">
        <v>971</v>
      </c>
      <c r="B904" s="1">
        <v>60</v>
      </c>
      <c r="C904" s="2">
        <v>41183</v>
      </c>
      <c r="D904" s="1" t="s">
        <v>32</v>
      </c>
      <c r="E904" s="1" t="s">
        <v>29</v>
      </c>
      <c r="F904" s="1">
        <v>19</v>
      </c>
      <c r="G904" s="1" t="s">
        <v>33</v>
      </c>
      <c r="H904" s="1" t="s">
        <v>38</v>
      </c>
      <c r="I904" s="1" t="s">
        <v>45</v>
      </c>
      <c r="J904" s="19">
        <v>21</v>
      </c>
      <c r="K904" s="1">
        <v>144</v>
      </c>
      <c r="L904" s="1" t="s">
        <v>49</v>
      </c>
      <c r="M904" s="15" t="s">
        <v>88</v>
      </c>
      <c r="N904" s="1">
        <v>80</v>
      </c>
      <c r="O904" s="1">
        <v>90</v>
      </c>
      <c r="P904" s="1">
        <v>210</v>
      </c>
      <c r="Q904" s="1">
        <v>63</v>
      </c>
      <c r="R904" s="1">
        <f>SUM(Table1[[#This Row],[Cogs]],Table1[[#This Row],[Marketing]],Table1[[#This Row],[Other Expenses]])</f>
        <v>142</v>
      </c>
      <c r="S904" s="3">
        <f>Table1[[#This Row],[Sales]]-Table1[[#This Row],[Target Sales]]</f>
        <v>-66</v>
      </c>
      <c r="T904" s="3">
        <f>Table1[[#This Row],[Profit]]-Table1[[#This Row],[Target Profit]]</f>
        <v>-69</v>
      </c>
      <c r="U904" s="3">
        <f>Table1[[#This Row],[Cogs]]-Table1[[#This Row],[Target COGS]]</f>
        <v>-20</v>
      </c>
      <c r="V904" s="8">
        <f>YEAR(Table1[[#This Row],[Date]])</f>
        <v>2012</v>
      </c>
      <c r="W904" s="8">
        <f>DAY(Table1[[#This Row],[Date]])</f>
        <v>1</v>
      </c>
      <c r="X904" s="8">
        <f>MONTH(Table1[[#This Row],[Date]])</f>
        <v>10</v>
      </c>
      <c r="Y904" s="9">
        <f>(Table1[[#This Row],[Profit]]/Table1[[#This Row],[Sales]])</f>
        <v>0.14583333333333334</v>
      </c>
    </row>
    <row r="905" spans="1:25" ht="14.25" customHeight="1" x14ac:dyDescent="0.3">
      <c r="A905" s="1">
        <v>435</v>
      </c>
      <c r="B905" s="1">
        <v>47</v>
      </c>
      <c r="C905" s="2">
        <v>41183</v>
      </c>
      <c r="D905" s="1" t="s">
        <v>32</v>
      </c>
      <c r="E905" s="1" t="s">
        <v>29</v>
      </c>
      <c r="F905" s="1">
        <v>15</v>
      </c>
      <c r="G905" s="1" t="s">
        <v>33</v>
      </c>
      <c r="H905" s="1" t="s">
        <v>38</v>
      </c>
      <c r="I905" s="1" t="s">
        <v>45</v>
      </c>
      <c r="J905" s="19">
        <v>22</v>
      </c>
      <c r="K905" s="1">
        <v>111</v>
      </c>
      <c r="L905" s="1" t="s">
        <v>42</v>
      </c>
      <c r="M905" s="15" t="s">
        <v>88</v>
      </c>
      <c r="N905" s="1">
        <v>50</v>
      </c>
      <c r="O905" s="1">
        <v>80</v>
      </c>
      <c r="P905" s="1">
        <v>150</v>
      </c>
      <c r="Q905" s="1">
        <v>42</v>
      </c>
      <c r="R905" s="1">
        <f>SUM(Table1[[#This Row],[Cogs]],Table1[[#This Row],[Marketing]],Table1[[#This Row],[Other Expenses]])</f>
        <v>104</v>
      </c>
      <c r="S905" s="3">
        <f>Table1[[#This Row],[Sales]]-Table1[[#This Row],[Target Sales]]</f>
        <v>-39</v>
      </c>
      <c r="T905" s="3">
        <f>Table1[[#This Row],[Profit]]-Table1[[#This Row],[Target Profit]]</f>
        <v>-58</v>
      </c>
      <c r="U905" s="3">
        <f>Table1[[#This Row],[Cogs]]-Table1[[#This Row],[Target COGS]]</f>
        <v>-3</v>
      </c>
      <c r="V905" s="8">
        <f>YEAR(Table1[[#This Row],[Date]])</f>
        <v>2012</v>
      </c>
      <c r="W905" s="8">
        <f>DAY(Table1[[#This Row],[Date]])</f>
        <v>1</v>
      </c>
      <c r="X905" s="8">
        <f>MONTH(Table1[[#This Row],[Date]])</f>
        <v>10</v>
      </c>
      <c r="Y905" s="9">
        <f>(Table1[[#This Row],[Profit]]/Table1[[#This Row],[Sales]])</f>
        <v>0.1981981981981982</v>
      </c>
    </row>
    <row r="906" spans="1:25" ht="14.25" customHeight="1" x14ac:dyDescent="0.3">
      <c r="A906" s="1">
        <v>206</v>
      </c>
      <c r="B906" s="1">
        <v>68</v>
      </c>
      <c r="C906" s="2">
        <v>41183</v>
      </c>
      <c r="D906" s="1" t="s">
        <v>32</v>
      </c>
      <c r="E906" s="1" t="s">
        <v>29</v>
      </c>
      <c r="F906" s="1">
        <v>21</v>
      </c>
      <c r="G906" s="1" t="s">
        <v>33</v>
      </c>
      <c r="H906" s="1" t="s">
        <v>38</v>
      </c>
      <c r="I906" s="1" t="s">
        <v>45</v>
      </c>
      <c r="J906" s="19">
        <v>56</v>
      </c>
      <c r="K906" s="1">
        <v>167</v>
      </c>
      <c r="L906" s="1" t="s">
        <v>53</v>
      </c>
      <c r="M906" s="15" t="s">
        <v>88</v>
      </c>
      <c r="N906" s="1">
        <v>90</v>
      </c>
      <c r="O906" s="1">
        <v>110</v>
      </c>
      <c r="P906" s="1">
        <v>230</v>
      </c>
      <c r="Q906" s="1">
        <v>43</v>
      </c>
      <c r="R906" s="1">
        <f>SUM(Table1[[#This Row],[Cogs]],Table1[[#This Row],[Marketing]],Table1[[#This Row],[Other Expenses]])</f>
        <v>132</v>
      </c>
      <c r="S906" s="3">
        <f>Table1[[#This Row],[Sales]]-Table1[[#This Row],[Target Sales]]</f>
        <v>-63</v>
      </c>
      <c r="T906" s="3">
        <f>Table1[[#This Row],[Profit]]-Table1[[#This Row],[Target Profit]]</f>
        <v>-54</v>
      </c>
      <c r="U906" s="3">
        <f>Table1[[#This Row],[Cogs]]-Table1[[#This Row],[Target COGS]]</f>
        <v>-22</v>
      </c>
      <c r="V906" s="8">
        <f>YEAR(Table1[[#This Row],[Date]])</f>
        <v>2012</v>
      </c>
      <c r="W906" s="8">
        <f>DAY(Table1[[#This Row],[Date]])</f>
        <v>1</v>
      </c>
      <c r="X906" s="8">
        <f>MONTH(Table1[[#This Row],[Date]])</f>
        <v>10</v>
      </c>
      <c r="Y906" s="9">
        <f>(Table1[[#This Row],[Profit]]/Table1[[#This Row],[Sales]])</f>
        <v>0.33532934131736525</v>
      </c>
    </row>
    <row r="907" spans="1:25" ht="14.25" customHeight="1" x14ac:dyDescent="0.3">
      <c r="A907" s="1">
        <v>206</v>
      </c>
      <c r="B907" s="1">
        <v>22</v>
      </c>
      <c r="C907" s="2">
        <v>41183</v>
      </c>
      <c r="D907" s="1" t="s">
        <v>32</v>
      </c>
      <c r="E907" s="1" t="s">
        <v>29</v>
      </c>
      <c r="F907" s="1">
        <v>7</v>
      </c>
      <c r="G907" s="1" t="s">
        <v>33</v>
      </c>
      <c r="H907" s="1" t="s">
        <v>34</v>
      </c>
      <c r="I907" s="1" t="s">
        <v>47</v>
      </c>
      <c r="J907" s="19">
        <v>10</v>
      </c>
      <c r="K907" s="1">
        <v>51</v>
      </c>
      <c r="L907" s="1" t="s">
        <v>53</v>
      </c>
      <c r="M907" s="15" t="s">
        <v>88</v>
      </c>
      <c r="N907" s="1">
        <v>10</v>
      </c>
      <c r="O907" s="1">
        <v>20</v>
      </c>
      <c r="P907" s="1">
        <v>30</v>
      </c>
      <c r="Q907" s="1">
        <v>19</v>
      </c>
      <c r="R907" s="1">
        <f>SUM(Table1[[#This Row],[Cogs]],Table1[[#This Row],[Marketing]],Table1[[#This Row],[Other Expenses]])</f>
        <v>48</v>
      </c>
      <c r="S907" s="3">
        <f>Table1[[#This Row],[Sales]]-Table1[[#This Row],[Target Sales]]</f>
        <v>21</v>
      </c>
      <c r="T907" s="3">
        <f>Table1[[#This Row],[Profit]]-Table1[[#This Row],[Target Profit]]</f>
        <v>-10</v>
      </c>
      <c r="U907" s="3">
        <f>Table1[[#This Row],[Cogs]]-Table1[[#This Row],[Target COGS]]</f>
        <v>12</v>
      </c>
      <c r="V907" s="8">
        <f>YEAR(Table1[[#This Row],[Date]])</f>
        <v>2012</v>
      </c>
      <c r="W907" s="8">
        <f>DAY(Table1[[#This Row],[Date]])</f>
        <v>1</v>
      </c>
      <c r="X907" s="8">
        <f>MONTH(Table1[[#This Row],[Date]])</f>
        <v>10</v>
      </c>
      <c r="Y907" s="9">
        <f>(Table1[[#This Row],[Profit]]/Table1[[#This Row],[Sales]])</f>
        <v>0.19607843137254902</v>
      </c>
    </row>
    <row r="908" spans="1:25" ht="14.25" customHeight="1" x14ac:dyDescent="0.3">
      <c r="A908" s="1">
        <v>702</v>
      </c>
      <c r="B908" s="1">
        <v>21</v>
      </c>
      <c r="C908" s="2">
        <v>41183</v>
      </c>
      <c r="D908" s="1" t="s">
        <v>32</v>
      </c>
      <c r="E908" s="1" t="s">
        <v>29</v>
      </c>
      <c r="F908" s="1">
        <v>5</v>
      </c>
      <c r="G908" s="1" t="s">
        <v>33</v>
      </c>
      <c r="H908" s="1" t="s">
        <v>34</v>
      </c>
      <c r="I908" s="1" t="s">
        <v>46</v>
      </c>
      <c r="J908" s="19">
        <v>14</v>
      </c>
      <c r="K908" s="1">
        <v>52</v>
      </c>
      <c r="L908" s="1" t="s">
        <v>41</v>
      </c>
      <c r="M908" s="15" t="s">
        <v>88</v>
      </c>
      <c r="N908" s="1">
        <v>10</v>
      </c>
      <c r="O908" s="1">
        <v>20</v>
      </c>
      <c r="P908" s="1">
        <v>30</v>
      </c>
      <c r="Q908" s="1">
        <v>17</v>
      </c>
      <c r="R908" s="1">
        <f>SUM(Table1[[#This Row],[Cogs]],Table1[[#This Row],[Marketing]],Table1[[#This Row],[Other Expenses]])</f>
        <v>43</v>
      </c>
      <c r="S908" s="3">
        <f>Table1[[#This Row],[Sales]]-Table1[[#This Row],[Target Sales]]</f>
        <v>22</v>
      </c>
      <c r="T908" s="3">
        <f>Table1[[#This Row],[Profit]]-Table1[[#This Row],[Target Profit]]</f>
        <v>-6</v>
      </c>
      <c r="U908" s="3">
        <f>Table1[[#This Row],[Cogs]]-Table1[[#This Row],[Target COGS]]</f>
        <v>11</v>
      </c>
      <c r="V908" s="8">
        <f>YEAR(Table1[[#This Row],[Date]])</f>
        <v>2012</v>
      </c>
      <c r="W908" s="8">
        <f>DAY(Table1[[#This Row],[Date]])</f>
        <v>1</v>
      </c>
      <c r="X908" s="8">
        <f>MONTH(Table1[[#This Row],[Date]])</f>
        <v>10</v>
      </c>
      <c r="Y908" s="9">
        <f>(Table1[[#This Row],[Profit]]/Table1[[#This Row],[Sales]])</f>
        <v>0.26923076923076922</v>
      </c>
    </row>
    <row r="909" spans="1:25" ht="14.25" customHeight="1" x14ac:dyDescent="0.3">
      <c r="A909" s="1">
        <v>801</v>
      </c>
      <c r="B909" s="1">
        <v>103</v>
      </c>
      <c r="C909" s="2">
        <v>41183</v>
      </c>
      <c r="D909" s="1" t="s">
        <v>32</v>
      </c>
      <c r="E909" s="1" t="s">
        <v>29</v>
      </c>
      <c r="F909" s="1">
        <v>33</v>
      </c>
      <c r="G909" s="1" t="s">
        <v>33</v>
      </c>
      <c r="H909" s="1" t="s">
        <v>34</v>
      </c>
      <c r="I909" s="1" t="s">
        <v>46</v>
      </c>
      <c r="J909" s="19">
        <v>87</v>
      </c>
      <c r="K909" s="1">
        <v>236</v>
      </c>
      <c r="L909" s="1" t="s">
        <v>42</v>
      </c>
      <c r="M909" s="15" t="s">
        <v>88</v>
      </c>
      <c r="N909" s="1">
        <v>80</v>
      </c>
      <c r="O909" s="1">
        <v>110</v>
      </c>
      <c r="P909" s="1">
        <v>210</v>
      </c>
      <c r="Q909" s="1">
        <v>46</v>
      </c>
      <c r="R909" s="1">
        <f>SUM(Table1[[#This Row],[Cogs]],Table1[[#This Row],[Marketing]],Table1[[#This Row],[Other Expenses]])</f>
        <v>182</v>
      </c>
      <c r="S909" s="3">
        <f>Table1[[#This Row],[Sales]]-Table1[[#This Row],[Target Sales]]</f>
        <v>26</v>
      </c>
      <c r="T909" s="3">
        <f>Table1[[#This Row],[Profit]]-Table1[[#This Row],[Target Profit]]</f>
        <v>-23</v>
      </c>
      <c r="U909" s="3">
        <f>Table1[[#This Row],[Cogs]]-Table1[[#This Row],[Target COGS]]</f>
        <v>23</v>
      </c>
      <c r="V909" s="8">
        <f>YEAR(Table1[[#This Row],[Date]])</f>
        <v>2012</v>
      </c>
      <c r="W909" s="8">
        <f>DAY(Table1[[#This Row],[Date]])</f>
        <v>1</v>
      </c>
      <c r="X909" s="8">
        <f>MONTH(Table1[[#This Row],[Date]])</f>
        <v>10</v>
      </c>
      <c r="Y909" s="9">
        <f>(Table1[[#This Row],[Profit]]/Table1[[#This Row],[Sales]])</f>
        <v>0.36864406779661019</v>
      </c>
    </row>
    <row r="910" spans="1:25" ht="14.25" customHeight="1" x14ac:dyDescent="0.3">
      <c r="A910" s="1">
        <v>775</v>
      </c>
      <c r="B910" s="1">
        <v>125</v>
      </c>
      <c r="C910" s="2">
        <v>41183</v>
      </c>
      <c r="D910" s="1" t="s">
        <v>32</v>
      </c>
      <c r="E910" s="1" t="s">
        <v>29</v>
      </c>
      <c r="F910" s="1">
        <v>113</v>
      </c>
      <c r="G910" s="1" t="s">
        <v>18</v>
      </c>
      <c r="H910" s="1" t="s">
        <v>19</v>
      </c>
      <c r="I910" s="1" t="s">
        <v>50</v>
      </c>
      <c r="J910" s="19">
        <v>26</v>
      </c>
      <c r="K910" s="1">
        <v>298</v>
      </c>
      <c r="L910" s="1" t="s">
        <v>41</v>
      </c>
      <c r="M910" s="15" t="s">
        <v>88</v>
      </c>
      <c r="N910" s="1">
        <v>90</v>
      </c>
      <c r="O910" s="1">
        <v>60</v>
      </c>
      <c r="P910" s="1">
        <v>240</v>
      </c>
      <c r="Q910" s="1">
        <v>147</v>
      </c>
      <c r="R910" s="1">
        <f>SUM(Table1[[#This Row],[Cogs]],Table1[[#This Row],[Marketing]],Table1[[#This Row],[Other Expenses]])</f>
        <v>385</v>
      </c>
      <c r="S910" s="3">
        <f>Table1[[#This Row],[Sales]]-Table1[[#This Row],[Target Sales]]</f>
        <v>58</v>
      </c>
      <c r="T910" s="3">
        <f>Table1[[#This Row],[Profit]]-Table1[[#This Row],[Target Profit]]</f>
        <v>-34</v>
      </c>
      <c r="U910" s="3">
        <f>Table1[[#This Row],[Cogs]]-Table1[[#This Row],[Target COGS]]</f>
        <v>35</v>
      </c>
      <c r="V910" s="8">
        <f>YEAR(Table1[[#This Row],[Date]])</f>
        <v>2012</v>
      </c>
      <c r="W910" s="8">
        <f>DAY(Table1[[#This Row],[Date]])</f>
        <v>1</v>
      </c>
      <c r="X910" s="8">
        <f>MONTH(Table1[[#This Row],[Date]])</f>
        <v>10</v>
      </c>
      <c r="Y910" s="9">
        <f>(Table1[[#This Row],[Profit]]/Table1[[#This Row],[Sales]])</f>
        <v>8.7248322147651006E-2</v>
      </c>
    </row>
    <row r="911" spans="1:25" ht="14.25" customHeight="1" x14ac:dyDescent="0.3">
      <c r="A911" s="1">
        <v>206</v>
      </c>
      <c r="B911" s="1">
        <v>125</v>
      </c>
      <c r="C911" s="2">
        <v>41183</v>
      </c>
      <c r="D911" s="1" t="s">
        <v>32</v>
      </c>
      <c r="E911" s="1" t="s">
        <v>29</v>
      </c>
      <c r="F911" s="1">
        <v>41</v>
      </c>
      <c r="G911" s="1" t="s">
        <v>18</v>
      </c>
      <c r="H911" s="1" t="s">
        <v>19</v>
      </c>
      <c r="I911" s="1" t="s">
        <v>50</v>
      </c>
      <c r="J911" s="19">
        <v>115</v>
      </c>
      <c r="K911" s="1">
        <v>313</v>
      </c>
      <c r="L911" s="1" t="s">
        <v>53</v>
      </c>
      <c r="M911" s="15" t="s">
        <v>88</v>
      </c>
      <c r="N911" s="1">
        <v>90</v>
      </c>
      <c r="O911" s="1">
        <v>130</v>
      </c>
      <c r="P911" s="1">
        <v>250</v>
      </c>
      <c r="Q911" s="1">
        <v>73</v>
      </c>
      <c r="R911" s="1">
        <f>SUM(Table1[[#This Row],[Cogs]],Table1[[#This Row],[Marketing]],Table1[[#This Row],[Other Expenses]])</f>
        <v>239</v>
      </c>
      <c r="S911" s="3">
        <f>Table1[[#This Row],[Sales]]-Table1[[#This Row],[Target Sales]]</f>
        <v>63</v>
      </c>
      <c r="T911" s="3">
        <f>Table1[[#This Row],[Profit]]-Table1[[#This Row],[Target Profit]]</f>
        <v>-15</v>
      </c>
      <c r="U911" s="3">
        <f>Table1[[#This Row],[Cogs]]-Table1[[#This Row],[Target COGS]]</f>
        <v>35</v>
      </c>
      <c r="V911" s="8">
        <f>YEAR(Table1[[#This Row],[Date]])</f>
        <v>2012</v>
      </c>
      <c r="W911" s="8">
        <f>DAY(Table1[[#This Row],[Date]])</f>
        <v>1</v>
      </c>
      <c r="X911" s="8">
        <f>MONTH(Table1[[#This Row],[Date]])</f>
        <v>10</v>
      </c>
      <c r="Y911" s="9">
        <f>(Table1[[#This Row],[Profit]]/Table1[[#This Row],[Sales]])</f>
        <v>0.36741214057507987</v>
      </c>
    </row>
    <row r="912" spans="1:25" ht="14.25" customHeight="1" x14ac:dyDescent="0.3">
      <c r="A912" s="1">
        <v>702</v>
      </c>
      <c r="B912" s="1">
        <v>154</v>
      </c>
      <c r="C912" s="2">
        <v>41183</v>
      </c>
      <c r="D912" s="1" t="s">
        <v>32</v>
      </c>
      <c r="E912" s="1" t="s">
        <v>29</v>
      </c>
      <c r="F912" s="1">
        <v>50</v>
      </c>
      <c r="G912" s="1" t="s">
        <v>18</v>
      </c>
      <c r="H912" s="1" t="s">
        <v>19</v>
      </c>
      <c r="I912" s="1" t="s">
        <v>20</v>
      </c>
      <c r="J912" s="19">
        <v>120</v>
      </c>
      <c r="K912" s="1">
        <v>367</v>
      </c>
      <c r="L912" s="1" t="s">
        <v>41</v>
      </c>
      <c r="M912" s="15" t="s">
        <v>88</v>
      </c>
      <c r="N912" s="1">
        <v>120</v>
      </c>
      <c r="O912" s="1">
        <v>120</v>
      </c>
      <c r="P912" s="1">
        <v>290</v>
      </c>
      <c r="Q912" s="1">
        <v>93</v>
      </c>
      <c r="R912" s="1">
        <f>SUM(Table1[[#This Row],[Cogs]],Table1[[#This Row],[Marketing]],Table1[[#This Row],[Other Expenses]])</f>
        <v>297</v>
      </c>
      <c r="S912" s="3">
        <f>Table1[[#This Row],[Sales]]-Table1[[#This Row],[Target Sales]]</f>
        <v>77</v>
      </c>
      <c r="T912" s="3">
        <f>Table1[[#This Row],[Profit]]-Table1[[#This Row],[Target Profit]]</f>
        <v>0</v>
      </c>
      <c r="U912" s="3">
        <f>Table1[[#This Row],[Cogs]]-Table1[[#This Row],[Target COGS]]</f>
        <v>34</v>
      </c>
      <c r="V912" s="8">
        <f>YEAR(Table1[[#This Row],[Date]])</f>
        <v>2012</v>
      </c>
      <c r="W912" s="8">
        <f>DAY(Table1[[#This Row],[Date]])</f>
        <v>1</v>
      </c>
      <c r="X912" s="8">
        <f>MONTH(Table1[[#This Row],[Date]])</f>
        <v>10</v>
      </c>
      <c r="Y912" s="9">
        <f>(Table1[[#This Row],[Profit]]/Table1[[#This Row],[Sales]])</f>
        <v>0.32697547683923706</v>
      </c>
    </row>
    <row r="913" spans="1:25" ht="14.25" customHeight="1" x14ac:dyDescent="0.3">
      <c r="A913" s="1">
        <v>971</v>
      </c>
      <c r="B913" s="1">
        <v>90</v>
      </c>
      <c r="C913" s="2">
        <v>41183</v>
      </c>
      <c r="D913" s="1" t="s">
        <v>32</v>
      </c>
      <c r="E913" s="1" t="s">
        <v>29</v>
      </c>
      <c r="F913" s="1">
        <v>29</v>
      </c>
      <c r="G913" s="1" t="s">
        <v>18</v>
      </c>
      <c r="H913" s="1" t="s">
        <v>19</v>
      </c>
      <c r="I913" s="1" t="s">
        <v>20</v>
      </c>
      <c r="J913" s="19">
        <v>73</v>
      </c>
      <c r="K913" s="1">
        <v>205</v>
      </c>
      <c r="L913" s="1" t="s">
        <v>49</v>
      </c>
      <c r="M913" s="15" t="s">
        <v>88</v>
      </c>
      <c r="N913" s="1">
        <v>60</v>
      </c>
      <c r="O913" s="1">
        <v>90</v>
      </c>
      <c r="P913" s="1">
        <v>160</v>
      </c>
      <c r="Q913" s="1">
        <v>42</v>
      </c>
      <c r="R913" s="1">
        <f>SUM(Table1[[#This Row],[Cogs]],Table1[[#This Row],[Marketing]],Table1[[#This Row],[Other Expenses]])</f>
        <v>161</v>
      </c>
      <c r="S913" s="3">
        <f>Table1[[#This Row],[Sales]]-Table1[[#This Row],[Target Sales]]</f>
        <v>45</v>
      </c>
      <c r="T913" s="3">
        <f>Table1[[#This Row],[Profit]]-Table1[[#This Row],[Target Profit]]</f>
        <v>-17</v>
      </c>
      <c r="U913" s="3">
        <f>Table1[[#This Row],[Cogs]]-Table1[[#This Row],[Target COGS]]</f>
        <v>30</v>
      </c>
      <c r="V913" s="8">
        <f>YEAR(Table1[[#This Row],[Date]])</f>
        <v>2012</v>
      </c>
      <c r="W913" s="8">
        <f>DAY(Table1[[#This Row],[Date]])</f>
        <v>1</v>
      </c>
      <c r="X913" s="8">
        <f>MONTH(Table1[[#This Row],[Date]])</f>
        <v>10</v>
      </c>
      <c r="Y913" s="9">
        <f>(Table1[[#This Row],[Profit]]/Table1[[#This Row],[Sales]])</f>
        <v>0.35609756097560974</v>
      </c>
    </row>
    <row r="914" spans="1:25" ht="14.25" customHeight="1" x14ac:dyDescent="0.3">
      <c r="A914" s="1">
        <v>702</v>
      </c>
      <c r="B914" s="1">
        <v>122</v>
      </c>
      <c r="C914" s="2">
        <v>41183</v>
      </c>
      <c r="D914" s="1" t="s">
        <v>32</v>
      </c>
      <c r="E914" s="1" t="s">
        <v>29</v>
      </c>
      <c r="F914" s="1">
        <v>39</v>
      </c>
      <c r="G914" s="1" t="s">
        <v>18</v>
      </c>
      <c r="H914" s="1" t="s">
        <v>19</v>
      </c>
      <c r="I914" s="1" t="s">
        <v>22</v>
      </c>
      <c r="J914" s="19">
        <v>114</v>
      </c>
      <c r="K914" s="1">
        <v>298</v>
      </c>
      <c r="L914" s="1" t="s">
        <v>41</v>
      </c>
      <c r="M914" s="15" t="s">
        <v>88</v>
      </c>
      <c r="N914" s="1">
        <v>90</v>
      </c>
      <c r="O914" s="1">
        <v>130</v>
      </c>
      <c r="P914" s="1">
        <v>240</v>
      </c>
      <c r="Q914" s="1">
        <v>62</v>
      </c>
      <c r="R914" s="1">
        <f>SUM(Table1[[#This Row],[Cogs]],Table1[[#This Row],[Marketing]],Table1[[#This Row],[Other Expenses]])</f>
        <v>223</v>
      </c>
      <c r="S914" s="3">
        <f>Table1[[#This Row],[Sales]]-Table1[[#This Row],[Target Sales]]</f>
        <v>58</v>
      </c>
      <c r="T914" s="3">
        <f>Table1[[#This Row],[Profit]]-Table1[[#This Row],[Target Profit]]</f>
        <v>-16</v>
      </c>
      <c r="U914" s="3">
        <f>Table1[[#This Row],[Cogs]]-Table1[[#This Row],[Target COGS]]</f>
        <v>32</v>
      </c>
      <c r="V914" s="8">
        <f>YEAR(Table1[[#This Row],[Date]])</f>
        <v>2012</v>
      </c>
      <c r="W914" s="8">
        <f>DAY(Table1[[#This Row],[Date]])</f>
        <v>1</v>
      </c>
      <c r="X914" s="8">
        <f>MONTH(Table1[[#This Row],[Date]])</f>
        <v>10</v>
      </c>
      <c r="Y914" s="9">
        <f>(Table1[[#This Row],[Profit]]/Table1[[#This Row],[Sales]])</f>
        <v>0.3825503355704698</v>
      </c>
    </row>
    <row r="915" spans="1:25" ht="14.25" customHeight="1" x14ac:dyDescent="0.3">
      <c r="A915" s="1">
        <v>435</v>
      </c>
      <c r="B915" s="1">
        <v>86</v>
      </c>
      <c r="C915" s="2">
        <v>41183</v>
      </c>
      <c r="D915" s="1" t="s">
        <v>32</v>
      </c>
      <c r="E915" s="1" t="s">
        <v>29</v>
      </c>
      <c r="F915" s="1">
        <v>26</v>
      </c>
      <c r="G915" s="1" t="s">
        <v>18</v>
      </c>
      <c r="H915" s="1" t="s">
        <v>19</v>
      </c>
      <c r="I915" s="1" t="s">
        <v>22</v>
      </c>
      <c r="J915" s="19">
        <v>-27</v>
      </c>
      <c r="K915" s="1">
        <v>109</v>
      </c>
      <c r="L915" s="1" t="s">
        <v>42</v>
      </c>
      <c r="M915" s="15" t="s">
        <v>88</v>
      </c>
      <c r="N915" s="1">
        <v>60</v>
      </c>
      <c r="O915" s="1">
        <v>0</v>
      </c>
      <c r="P915" s="1">
        <v>80</v>
      </c>
      <c r="Q915" s="1">
        <v>50</v>
      </c>
      <c r="R915" s="1">
        <f>SUM(Table1[[#This Row],[Cogs]],Table1[[#This Row],[Marketing]],Table1[[#This Row],[Other Expenses]])</f>
        <v>162</v>
      </c>
      <c r="S915" s="3">
        <f>Table1[[#This Row],[Sales]]-Table1[[#This Row],[Target Sales]]</f>
        <v>29</v>
      </c>
      <c r="T915" s="3">
        <f>Table1[[#This Row],[Profit]]-Table1[[#This Row],[Target Profit]]</f>
        <v>-27</v>
      </c>
      <c r="U915" s="3">
        <f>Table1[[#This Row],[Cogs]]-Table1[[#This Row],[Target COGS]]</f>
        <v>26</v>
      </c>
      <c r="V915" s="8">
        <f>YEAR(Table1[[#This Row],[Date]])</f>
        <v>2012</v>
      </c>
      <c r="W915" s="8">
        <f>DAY(Table1[[#This Row],[Date]])</f>
        <v>1</v>
      </c>
      <c r="X915" s="8">
        <f>MONTH(Table1[[#This Row],[Date]])</f>
        <v>10</v>
      </c>
      <c r="Y915" s="9">
        <f>(Table1[[#This Row],[Profit]]/Table1[[#This Row],[Sales]])</f>
        <v>-0.24770642201834864</v>
      </c>
    </row>
    <row r="916" spans="1:25" ht="14.25" customHeight="1" x14ac:dyDescent="0.3">
      <c r="A916" s="1">
        <v>702</v>
      </c>
      <c r="B916" s="1">
        <v>257</v>
      </c>
      <c r="C916" s="2">
        <v>41183</v>
      </c>
      <c r="D916" s="1" t="s">
        <v>32</v>
      </c>
      <c r="E916" s="1" t="s">
        <v>29</v>
      </c>
      <c r="F916" s="1">
        <v>84</v>
      </c>
      <c r="G916" s="1" t="s">
        <v>18</v>
      </c>
      <c r="H916" s="1" t="s">
        <v>26</v>
      </c>
      <c r="I916" s="1" t="s">
        <v>27</v>
      </c>
      <c r="J916" s="19">
        <v>224</v>
      </c>
      <c r="K916" s="1">
        <v>598</v>
      </c>
      <c r="L916" s="1" t="s">
        <v>41</v>
      </c>
      <c r="M916" s="15" t="s">
        <v>88</v>
      </c>
      <c r="N916" s="1">
        <v>110</v>
      </c>
      <c r="O916" s="1">
        <v>130</v>
      </c>
      <c r="P916" s="1">
        <v>290</v>
      </c>
      <c r="Q916" s="1">
        <v>117</v>
      </c>
      <c r="R916" s="1">
        <f>SUM(Table1[[#This Row],[Cogs]],Table1[[#This Row],[Marketing]],Table1[[#This Row],[Other Expenses]])</f>
        <v>458</v>
      </c>
      <c r="S916" s="3">
        <f>Table1[[#This Row],[Sales]]-Table1[[#This Row],[Target Sales]]</f>
        <v>308</v>
      </c>
      <c r="T916" s="3">
        <f>Table1[[#This Row],[Profit]]-Table1[[#This Row],[Target Profit]]</f>
        <v>94</v>
      </c>
      <c r="U916" s="3">
        <f>Table1[[#This Row],[Cogs]]-Table1[[#This Row],[Target COGS]]</f>
        <v>147</v>
      </c>
      <c r="V916" s="8">
        <f>YEAR(Table1[[#This Row],[Date]])</f>
        <v>2012</v>
      </c>
      <c r="W916" s="8">
        <f>DAY(Table1[[#This Row],[Date]])</f>
        <v>1</v>
      </c>
      <c r="X916" s="8">
        <f>MONTH(Table1[[#This Row],[Date]])</f>
        <v>10</v>
      </c>
      <c r="Y916" s="9">
        <f>(Table1[[#This Row],[Profit]]/Table1[[#This Row],[Sales]])</f>
        <v>0.37458193979933108</v>
      </c>
    </row>
    <row r="917" spans="1:25" ht="14.25" customHeight="1" x14ac:dyDescent="0.3">
      <c r="A917" s="1">
        <v>541</v>
      </c>
      <c r="B917" s="1">
        <v>21</v>
      </c>
      <c r="C917" s="2">
        <v>41183</v>
      </c>
      <c r="D917" s="1" t="s">
        <v>32</v>
      </c>
      <c r="E917" s="1" t="s">
        <v>29</v>
      </c>
      <c r="F917" s="1">
        <v>5</v>
      </c>
      <c r="G917" s="1" t="s">
        <v>18</v>
      </c>
      <c r="H917" s="1" t="s">
        <v>26</v>
      </c>
      <c r="I917" s="1" t="s">
        <v>27</v>
      </c>
      <c r="J917" s="19">
        <v>16</v>
      </c>
      <c r="K917" s="1">
        <v>53</v>
      </c>
      <c r="L917" s="1" t="s">
        <v>49</v>
      </c>
      <c r="M917" s="15" t="s">
        <v>88</v>
      </c>
      <c r="N917" s="1">
        <v>0</v>
      </c>
      <c r="O917" s="1">
        <v>20</v>
      </c>
      <c r="P917" s="1">
        <v>20</v>
      </c>
      <c r="Q917" s="1">
        <v>16</v>
      </c>
      <c r="R917" s="1">
        <f>SUM(Table1[[#This Row],[Cogs]],Table1[[#This Row],[Marketing]],Table1[[#This Row],[Other Expenses]])</f>
        <v>42</v>
      </c>
      <c r="S917" s="3">
        <f>Table1[[#This Row],[Sales]]-Table1[[#This Row],[Target Sales]]</f>
        <v>33</v>
      </c>
      <c r="T917" s="3">
        <f>Table1[[#This Row],[Profit]]-Table1[[#This Row],[Target Profit]]</f>
        <v>-4</v>
      </c>
      <c r="U917" s="3">
        <f>Table1[[#This Row],[Cogs]]-Table1[[#This Row],[Target COGS]]</f>
        <v>21</v>
      </c>
      <c r="V917" s="8">
        <f>YEAR(Table1[[#This Row],[Date]])</f>
        <v>2012</v>
      </c>
      <c r="W917" s="8">
        <f>DAY(Table1[[#This Row],[Date]])</f>
        <v>1</v>
      </c>
      <c r="X917" s="8">
        <f>MONTH(Table1[[#This Row],[Date]])</f>
        <v>10</v>
      </c>
      <c r="Y917" s="9">
        <f>(Table1[[#This Row],[Profit]]/Table1[[#This Row],[Sales]])</f>
        <v>0.30188679245283018</v>
      </c>
    </row>
    <row r="918" spans="1:25" ht="14.25" customHeight="1" x14ac:dyDescent="0.3">
      <c r="A918" s="1">
        <v>775</v>
      </c>
      <c r="B918" s="1">
        <v>239</v>
      </c>
      <c r="C918" s="2">
        <v>41183</v>
      </c>
      <c r="D918" s="1" t="s">
        <v>32</v>
      </c>
      <c r="E918" s="1" t="s">
        <v>29</v>
      </c>
      <c r="F918" s="1">
        <v>66</v>
      </c>
      <c r="G918" s="1" t="s">
        <v>18</v>
      </c>
      <c r="H918" s="1" t="s">
        <v>26</v>
      </c>
      <c r="I918" s="1" t="s">
        <v>54</v>
      </c>
      <c r="J918" s="19">
        <v>149</v>
      </c>
      <c r="K918" s="1">
        <v>478</v>
      </c>
      <c r="L918" s="1" t="s">
        <v>41</v>
      </c>
      <c r="M918" s="15" t="s">
        <v>88</v>
      </c>
      <c r="N918" s="1">
        <v>110</v>
      </c>
      <c r="O918" s="1">
        <v>80</v>
      </c>
      <c r="P918" s="1">
        <v>230</v>
      </c>
      <c r="Q918" s="1">
        <v>90</v>
      </c>
      <c r="R918" s="1">
        <f>SUM(Table1[[#This Row],[Cogs]],Table1[[#This Row],[Marketing]],Table1[[#This Row],[Other Expenses]])</f>
        <v>395</v>
      </c>
      <c r="S918" s="3">
        <f>Table1[[#This Row],[Sales]]-Table1[[#This Row],[Target Sales]]</f>
        <v>248</v>
      </c>
      <c r="T918" s="3">
        <f>Table1[[#This Row],[Profit]]-Table1[[#This Row],[Target Profit]]</f>
        <v>69</v>
      </c>
      <c r="U918" s="3">
        <f>Table1[[#This Row],[Cogs]]-Table1[[#This Row],[Target COGS]]</f>
        <v>129</v>
      </c>
      <c r="V918" s="8">
        <f>YEAR(Table1[[#This Row],[Date]])</f>
        <v>2012</v>
      </c>
      <c r="W918" s="8">
        <f>DAY(Table1[[#This Row],[Date]])</f>
        <v>1</v>
      </c>
      <c r="X918" s="8">
        <f>MONTH(Table1[[#This Row],[Date]])</f>
        <v>10</v>
      </c>
      <c r="Y918" s="9">
        <f>(Table1[[#This Row],[Profit]]/Table1[[#This Row],[Sales]])</f>
        <v>0.31171548117154813</v>
      </c>
    </row>
    <row r="919" spans="1:25" ht="14.25" customHeight="1" x14ac:dyDescent="0.3">
      <c r="A919" s="1">
        <v>702</v>
      </c>
      <c r="B919" s="1">
        <v>255</v>
      </c>
      <c r="C919" s="2">
        <v>41183</v>
      </c>
      <c r="D919" s="1" t="s">
        <v>32</v>
      </c>
      <c r="E919" s="1" t="s">
        <v>29</v>
      </c>
      <c r="F919" s="1">
        <v>96</v>
      </c>
      <c r="G919" s="1" t="s">
        <v>18</v>
      </c>
      <c r="H919" s="1" t="s">
        <v>26</v>
      </c>
      <c r="I919" s="1" t="s">
        <v>30</v>
      </c>
      <c r="J919" s="19">
        <v>-363</v>
      </c>
      <c r="K919" s="1">
        <v>21</v>
      </c>
      <c r="L919" s="1" t="s">
        <v>41</v>
      </c>
      <c r="M919" s="15" t="s">
        <v>88</v>
      </c>
      <c r="N919" s="1">
        <v>110</v>
      </c>
      <c r="O919" s="1">
        <v>-170</v>
      </c>
      <c r="P919" s="1">
        <v>0</v>
      </c>
      <c r="Q919" s="1">
        <v>129</v>
      </c>
      <c r="R919" s="1">
        <f>SUM(Table1[[#This Row],[Cogs]],Table1[[#This Row],[Marketing]],Table1[[#This Row],[Other Expenses]])</f>
        <v>480</v>
      </c>
      <c r="S919" s="3">
        <f>Table1[[#This Row],[Sales]]-Table1[[#This Row],[Target Sales]]</f>
        <v>21</v>
      </c>
      <c r="T919" s="3">
        <f>Table1[[#This Row],[Profit]]-Table1[[#This Row],[Target Profit]]</f>
        <v>-193</v>
      </c>
      <c r="U919" s="3">
        <f>Table1[[#This Row],[Cogs]]-Table1[[#This Row],[Target COGS]]</f>
        <v>145</v>
      </c>
      <c r="V919" s="8">
        <f>YEAR(Table1[[#This Row],[Date]])</f>
        <v>2012</v>
      </c>
      <c r="W919" s="8">
        <f>DAY(Table1[[#This Row],[Date]])</f>
        <v>1</v>
      </c>
      <c r="X919" s="8">
        <f>MONTH(Table1[[#This Row],[Date]])</f>
        <v>10</v>
      </c>
      <c r="Y919" s="9">
        <f>(Table1[[#This Row],[Profit]]/Table1[[#This Row],[Sales]])</f>
        <v>-17.285714285714285</v>
      </c>
    </row>
    <row r="920" spans="1:25" ht="14.25" customHeight="1" x14ac:dyDescent="0.3">
      <c r="A920" s="1">
        <v>435</v>
      </c>
      <c r="B920" s="1">
        <v>25</v>
      </c>
      <c r="C920" s="2">
        <v>41183</v>
      </c>
      <c r="D920" s="1" t="s">
        <v>32</v>
      </c>
      <c r="E920" s="1" t="s">
        <v>29</v>
      </c>
      <c r="F920" s="1">
        <v>9</v>
      </c>
      <c r="G920" s="1" t="s">
        <v>18</v>
      </c>
      <c r="H920" s="1" t="s">
        <v>26</v>
      </c>
      <c r="I920" s="1" t="s">
        <v>30</v>
      </c>
      <c r="J920" s="19">
        <v>-12</v>
      </c>
      <c r="K920" s="1">
        <v>56</v>
      </c>
      <c r="L920" s="1" t="s">
        <v>42</v>
      </c>
      <c r="M920" s="15" t="s">
        <v>88</v>
      </c>
      <c r="N920" s="1">
        <v>0</v>
      </c>
      <c r="O920" s="1">
        <v>10</v>
      </c>
      <c r="P920" s="1">
        <v>20</v>
      </c>
      <c r="Q920" s="1">
        <v>43</v>
      </c>
      <c r="R920" s="1">
        <f>SUM(Table1[[#This Row],[Cogs]],Table1[[#This Row],[Marketing]],Table1[[#This Row],[Other Expenses]])</f>
        <v>77</v>
      </c>
      <c r="S920" s="3">
        <f>Table1[[#This Row],[Sales]]-Table1[[#This Row],[Target Sales]]</f>
        <v>36</v>
      </c>
      <c r="T920" s="3">
        <f>Table1[[#This Row],[Profit]]-Table1[[#This Row],[Target Profit]]</f>
        <v>-22</v>
      </c>
      <c r="U920" s="3">
        <f>Table1[[#This Row],[Cogs]]-Table1[[#This Row],[Target COGS]]</f>
        <v>25</v>
      </c>
      <c r="V920" s="8">
        <f>YEAR(Table1[[#This Row],[Date]])</f>
        <v>2012</v>
      </c>
      <c r="W920" s="8">
        <f>DAY(Table1[[#This Row],[Date]])</f>
        <v>1</v>
      </c>
      <c r="X920" s="8">
        <f>MONTH(Table1[[#This Row],[Date]])</f>
        <v>10</v>
      </c>
      <c r="Y920" s="9">
        <f>(Table1[[#This Row],[Profit]]/Table1[[#This Row],[Sales]])</f>
        <v>-0.21428571428571427</v>
      </c>
    </row>
    <row r="921" spans="1:25" ht="14.25" customHeight="1" x14ac:dyDescent="0.3">
      <c r="A921" s="1">
        <v>909</v>
      </c>
      <c r="B921" s="1">
        <v>173</v>
      </c>
      <c r="C921" s="2">
        <v>41214</v>
      </c>
      <c r="D921" s="1" t="s">
        <v>16</v>
      </c>
      <c r="E921" s="1" t="s">
        <v>29</v>
      </c>
      <c r="F921" s="1">
        <v>57</v>
      </c>
      <c r="G921" s="1" t="s">
        <v>33</v>
      </c>
      <c r="H921" s="1" t="s">
        <v>38</v>
      </c>
      <c r="I921" s="1" t="s">
        <v>39</v>
      </c>
      <c r="J921" s="19">
        <v>-127</v>
      </c>
      <c r="K921" s="1">
        <v>146</v>
      </c>
      <c r="L921" s="1" t="s">
        <v>31</v>
      </c>
      <c r="M921" s="15" t="s">
        <v>88</v>
      </c>
      <c r="N921" s="1">
        <v>200</v>
      </c>
      <c r="O921" s="1">
        <v>-130</v>
      </c>
      <c r="P921" s="1">
        <v>170</v>
      </c>
      <c r="Q921" s="1">
        <v>100</v>
      </c>
      <c r="R921" s="1">
        <f>SUM(Table1[[#This Row],[Cogs]],Table1[[#This Row],[Marketing]],Table1[[#This Row],[Other Expenses]])</f>
        <v>330</v>
      </c>
      <c r="S921" s="3">
        <f>Table1[[#This Row],[Sales]]-Table1[[#This Row],[Target Sales]]</f>
        <v>-24</v>
      </c>
      <c r="T921" s="3">
        <f>Table1[[#This Row],[Profit]]-Table1[[#This Row],[Target Profit]]</f>
        <v>3</v>
      </c>
      <c r="U921" s="3">
        <f>Table1[[#This Row],[Cogs]]-Table1[[#This Row],[Target COGS]]</f>
        <v>-27</v>
      </c>
      <c r="V921" s="8">
        <f>YEAR(Table1[[#This Row],[Date]])</f>
        <v>2012</v>
      </c>
      <c r="W921" s="8">
        <f>DAY(Table1[[#This Row],[Date]])</f>
        <v>1</v>
      </c>
      <c r="X921" s="8">
        <f>MONTH(Table1[[#This Row],[Date]])</f>
        <v>11</v>
      </c>
      <c r="Y921" s="9">
        <f>(Table1[[#This Row],[Profit]]/Table1[[#This Row],[Sales]])</f>
        <v>-0.86986301369863017</v>
      </c>
    </row>
    <row r="922" spans="1:25" ht="14.25" customHeight="1" x14ac:dyDescent="0.3">
      <c r="A922" s="1">
        <v>707</v>
      </c>
      <c r="B922" s="1">
        <v>228</v>
      </c>
      <c r="C922" s="2">
        <v>41214</v>
      </c>
      <c r="D922" s="1" t="s">
        <v>16</v>
      </c>
      <c r="E922" s="1" t="s">
        <v>29</v>
      </c>
      <c r="F922" s="1">
        <v>75</v>
      </c>
      <c r="G922" s="1" t="s">
        <v>33</v>
      </c>
      <c r="H922" s="1" t="s">
        <v>34</v>
      </c>
      <c r="I922" s="1" t="s">
        <v>35</v>
      </c>
      <c r="J922" s="19">
        <v>197</v>
      </c>
      <c r="K922" s="1">
        <v>532</v>
      </c>
      <c r="L922" s="1" t="s">
        <v>31</v>
      </c>
      <c r="M922" s="15" t="s">
        <v>88</v>
      </c>
      <c r="N922" s="1">
        <v>220</v>
      </c>
      <c r="O922" s="1">
        <v>190</v>
      </c>
      <c r="P922" s="1">
        <v>510</v>
      </c>
      <c r="Q922" s="1">
        <v>107</v>
      </c>
      <c r="R922" s="1">
        <f>SUM(Table1[[#This Row],[Cogs]],Table1[[#This Row],[Marketing]],Table1[[#This Row],[Other Expenses]])</f>
        <v>410</v>
      </c>
      <c r="S922" s="3">
        <f>Table1[[#This Row],[Sales]]-Table1[[#This Row],[Target Sales]]</f>
        <v>22</v>
      </c>
      <c r="T922" s="3">
        <f>Table1[[#This Row],[Profit]]-Table1[[#This Row],[Target Profit]]</f>
        <v>7</v>
      </c>
      <c r="U922" s="3">
        <f>Table1[[#This Row],[Cogs]]-Table1[[#This Row],[Target COGS]]</f>
        <v>8</v>
      </c>
      <c r="V922" s="8">
        <f>YEAR(Table1[[#This Row],[Date]])</f>
        <v>2012</v>
      </c>
      <c r="W922" s="8">
        <f>DAY(Table1[[#This Row],[Date]])</f>
        <v>1</v>
      </c>
      <c r="X922" s="8">
        <f>MONTH(Table1[[#This Row],[Date]])</f>
        <v>11</v>
      </c>
      <c r="Y922" s="9">
        <f>(Table1[[#This Row],[Profit]]/Table1[[#This Row],[Sales]])</f>
        <v>0.37030075187969924</v>
      </c>
    </row>
    <row r="923" spans="1:25" ht="14.25" customHeight="1" x14ac:dyDescent="0.3">
      <c r="A923" s="1">
        <v>619</v>
      </c>
      <c r="B923" s="1">
        <v>113</v>
      </c>
      <c r="C923" s="2">
        <v>41214</v>
      </c>
      <c r="D923" s="1" t="s">
        <v>16</v>
      </c>
      <c r="E923" s="1" t="s">
        <v>29</v>
      </c>
      <c r="F923" s="1">
        <v>36</v>
      </c>
      <c r="G923" s="1" t="s">
        <v>33</v>
      </c>
      <c r="H923" s="1" t="s">
        <v>38</v>
      </c>
      <c r="I923" s="1" t="s">
        <v>43</v>
      </c>
      <c r="J923" s="19">
        <v>-56</v>
      </c>
      <c r="K923" s="1">
        <v>116</v>
      </c>
      <c r="L923" s="1" t="s">
        <v>31</v>
      </c>
      <c r="M923" s="15" t="s">
        <v>88</v>
      </c>
      <c r="N923" s="1">
        <v>130</v>
      </c>
      <c r="O923" s="1">
        <v>-50</v>
      </c>
      <c r="P923" s="1">
        <v>130</v>
      </c>
      <c r="Q923" s="1">
        <v>59</v>
      </c>
      <c r="R923" s="1">
        <f>SUM(Table1[[#This Row],[Cogs]],Table1[[#This Row],[Marketing]],Table1[[#This Row],[Other Expenses]])</f>
        <v>208</v>
      </c>
      <c r="S923" s="3">
        <f>Table1[[#This Row],[Sales]]-Table1[[#This Row],[Target Sales]]</f>
        <v>-14</v>
      </c>
      <c r="T923" s="3">
        <f>Table1[[#This Row],[Profit]]-Table1[[#This Row],[Target Profit]]</f>
        <v>-6</v>
      </c>
      <c r="U923" s="3">
        <f>Table1[[#This Row],[Cogs]]-Table1[[#This Row],[Target COGS]]</f>
        <v>-17</v>
      </c>
      <c r="V923" s="8">
        <f>YEAR(Table1[[#This Row],[Date]])</f>
        <v>2012</v>
      </c>
      <c r="W923" s="8">
        <f>DAY(Table1[[#This Row],[Date]])</f>
        <v>1</v>
      </c>
      <c r="X923" s="8">
        <f>MONTH(Table1[[#This Row],[Date]])</f>
        <v>11</v>
      </c>
      <c r="Y923" s="9">
        <f>(Table1[[#This Row],[Profit]]/Table1[[#This Row],[Sales]])</f>
        <v>-0.48275862068965519</v>
      </c>
    </row>
    <row r="924" spans="1:25" ht="14.25" customHeight="1" x14ac:dyDescent="0.3">
      <c r="A924" s="1">
        <v>951</v>
      </c>
      <c r="B924" s="1">
        <v>249</v>
      </c>
      <c r="C924" s="2">
        <v>41214</v>
      </c>
      <c r="D924" s="1" t="s">
        <v>16</v>
      </c>
      <c r="E924" s="1" t="s">
        <v>29</v>
      </c>
      <c r="F924" s="1">
        <v>87</v>
      </c>
      <c r="G924" s="1" t="s">
        <v>33</v>
      </c>
      <c r="H924" s="1" t="s">
        <v>38</v>
      </c>
      <c r="I924" s="1" t="s">
        <v>45</v>
      </c>
      <c r="J924" s="19">
        <v>235</v>
      </c>
      <c r="K924" s="1">
        <v>623</v>
      </c>
      <c r="L924" s="1" t="s">
        <v>31</v>
      </c>
      <c r="M924" s="15" t="s">
        <v>88</v>
      </c>
      <c r="N924" s="1">
        <v>290</v>
      </c>
      <c r="O924" s="1">
        <v>310</v>
      </c>
      <c r="P924" s="1">
        <v>740</v>
      </c>
      <c r="Q924" s="1">
        <v>139</v>
      </c>
      <c r="R924" s="1">
        <f>SUM(Table1[[#This Row],[Cogs]],Table1[[#This Row],[Marketing]],Table1[[#This Row],[Other Expenses]])</f>
        <v>475</v>
      </c>
      <c r="S924" s="3">
        <f>Table1[[#This Row],[Sales]]-Table1[[#This Row],[Target Sales]]</f>
        <v>-117</v>
      </c>
      <c r="T924" s="3">
        <f>Table1[[#This Row],[Profit]]-Table1[[#This Row],[Target Profit]]</f>
        <v>-75</v>
      </c>
      <c r="U924" s="3">
        <f>Table1[[#This Row],[Cogs]]-Table1[[#This Row],[Target COGS]]</f>
        <v>-41</v>
      </c>
      <c r="V924" s="8">
        <f>YEAR(Table1[[#This Row],[Date]])</f>
        <v>2012</v>
      </c>
      <c r="W924" s="8">
        <f>DAY(Table1[[#This Row],[Date]])</f>
        <v>1</v>
      </c>
      <c r="X924" s="8">
        <f>MONTH(Table1[[#This Row],[Date]])</f>
        <v>11</v>
      </c>
      <c r="Y924" s="9">
        <f>(Table1[[#This Row],[Profit]]/Table1[[#This Row],[Sales]])</f>
        <v>0.37720706260032105</v>
      </c>
    </row>
    <row r="925" spans="1:25" ht="14.25" customHeight="1" x14ac:dyDescent="0.3">
      <c r="A925" s="1">
        <v>559</v>
      </c>
      <c r="B925" s="1">
        <v>211</v>
      </c>
      <c r="C925" s="2">
        <v>41214</v>
      </c>
      <c r="D925" s="1" t="s">
        <v>16</v>
      </c>
      <c r="E925" s="1" t="s">
        <v>29</v>
      </c>
      <c r="F925" s="1">
        <v>59</v>
      </c>
      <c r="G925" s="1" t="s">
        <v>33</v>
      </c>
      <c r="H925" s="1" t="s">
        <v>34</v>
      </c>
      <c r="I925" s="1" t="s">
        <v>47</v>
      </c>
      <c r="J925" s="19">
        <v>129</v>
      </c>
      <c r="K925" s="1">
        <v>423</v>
      </c>
      <c r="L925" s="1" t="s">
        <v>31</v>
      </c>
      <c r="M925" s="15" t="s">
        <v>88</v>
      </c>
      <c r="N925" s="1">
        <v>200</v>
      </c>
      <c r="O925" s="1">
        <v>140</v>
      </c>
      <c r="P925" s="1">
        <v>410</v>
      </c>
      <c r="Q925" s="1">
        <v>83</v>
      </c>
      <c r="R925" s="1">
        <f>SUM(Table1[[#This Row],[Cogs]],Table1[[#This Row],[Marketing]],Table1[[#This Row],[Other Expenses]])</f>
        <v>353</v>
      </c>
      <c r="S925" s="3">
        <f>Table1[[#This Row],[Sales]]-Table1[[#This Row],[Target Sales]]</f>
        <v>13</v>
      </c>
      <c r="T925" s="3">
        <f>Table1[[#This Row],[Profit]]-Table1[[#This Row],[Target Profit]]</f>
        <v>-11</v>
      </c>
      <c r="U925" s="3">
        <f>Table1[[#This Row],[Cogs]]-Table1[[#This Row],[Target COGS]]</f>
        <v>11</v>
      </c>
      <c r="V925" s="8">
        <f>YEAR(Table1[[#This Row],[Date]])</f>
        <v>2012</v>
      </c>
      <c r="W925" s="8">
        <f>DAY(Table1[[#This Row],[Date]])</f>
        <v>1</v>
      </c>
      <c r="X925" s="8">
        <f>MONTH(Table1[[#This Row],[Date]])</f>
        <v>11</v>
      </c>
      <c r="Y925" s="9">
        <f>(Table1[[#This Row],[Profit]]/Table1[[#This Row],[Sales]])</f>
        <v>0.30496453900709219</v>
      </c>
    </row>
    <row r="926" spans="1:25" ht="14.25" customHeight="1" x14ac:dyDescent="0.3">
      <c r="A926" s="1">
        <v>818</v>
      </c>
      <c r="B926" s="1">
        <v>121</v>
      </c>
      <c r="C926" s="2">
        <v>41214</v>
      </c>
      <c r="D926" s="1" t="s">
        <v>16</v>
      </c>
      <c r="E926" s="1" t="s">
        <v>29</v>
      </c>
      <c r="F926" s="1">
        <v>109</v>
      </c>
      <c r="G926" s="1" t="s">
        <v>33</v>
      </c>
      <c r="H926" s="1" t="s">
        <v>34</v>
      </c>
      <c r="I926" s="1" t="s">
        <v>46</v>
      </c>
      <c r="J926" s="19">
        <v>26</v>
      </c>
      <c r="K926" s="1">
        <v>289</v>
      </c>
      <c r="L926" s="1" t="s">
        <v>31</v>
      </c>
      <c r="M926" s="15" t="s">
        <v>88</v>
      </c>
      <c r="N926" s="1">
        <v>110</v>
      </c>
      <c r="O926" s="1">
        <v>40</v>
      </c>
      <c r="P926" s="1">
        <v>280</v>
      </c>
      <c r="Q926" s="1">
        <v>142</v>
      </c>
      <c r="R926" s="1">
        <f>SUM(Table1[[#This Row],[Cogs]],Table1[[#This Row],[Marketing]],Table1[[#This Row],[Other Expenses]])</f>
        <v>372</v>
      </c>
      <c r="S926" s="3">
        <f>Table1[[#This Row],[Sales]]-Table1[[#This Row],[Target Sales]]</f>
        <v>9</v>
      </c>
      <c r="T926" s="3">
        <f>Table1[[#This Row],[Profit]]-Table1[[#This Row],[Target Profit]]</f>
        <v>-14</v>
      </c>
      <c r="U926" s="3">
        <f>Table1[[#This Row],[Cogs]]-Table1[[#This Row],[Target COGS]]</f>
        <v>11</v>
      </c>
      <c r="V926" s="8">
        <f>YEAR(Table1[[#This Row],[Date]])</f>
        <v>2012</v>
      </c>
      <c r="W926" s="8">
        <f>DAY(Table1[[#This Row],[Date]])</f>
        <v>1</v>
      </c>
      <c r="X926" s="8">
        <f>MONTH(Table1[[#This Row],[Date]])</f>
        <v>11</v>
      </c>
      <c r="Y926" s="9">
        <f>(Table1[[#This Row],[Profit]]/Table1[[#This Row],[Sales]])</f>
        <v>8.9965397923875437E-2</v>
      </c>
    </row>
    <row r="927" spans="1:25" ht="14.25" customHeight="1" x14ac:dyDescent="0.3">
      <c r="A927" s="1">
        <v>213</v>
      </c>
      <c r="B927" s="1">
        <v>81</v>
      </c>
      <c r="C927" s="2">
        <v>41214</v>
      </c>
      <c r="D927" s="1" t="s">
        <v>16</v>
      </c>
      <c r="E927" s="1" t="s">
        <v>29</v>
      </c>
      <c r="F927" s="1">
        <v>22</v>
      </c>
      <c r="G927" s="1" t="s">
        <v>18</v>
      </c>
      <c r="H927" s="1" t="s">
        <v>19</v>
      </c>
      <c r="I927" s="1" t="s">
        <v>50</v>
      </c>
      <c r="J927" s="19">
        <v>84</v>
      </c>
      <c r="K927" s="1">
        <v>198</v>
      </c>
      <c r="L927" s="1" t="s">
        <v>31</v>
      </c>
      <c r="M927" s="15" t="s">
        <v>88</v>
      </c>
      <c r="N927" s="1">
        <v>70</v>
      </c>
      <c r="O927" s="1">
        <v>80</v>
      </c>
      <c r="P927" s="1">
        <v>180</v>
      </c>
      <c r="Q927" s="1">
        <v>33</v>
      </c>
      <c r="R927" s="1">
        <f>SUM(Table1[[#This Row],[Cogs]],Table1[[#This Row],[Marketing]],Table1[[#This Row],[Other Expenses]])</f>
        <v>136</v>
      </c>
      <c r="S927" s="3">
        <f>Table1[[#This Row],[Sales]]-Table1[[#This Row],[Target Sales]]</f>
        <v>18</v>
      </c>
      <c r="T927" s="3">
        <f>Table1[[#This Row],[Profit]]-Table1[[#This Row],[Target Profit]]</f>
        <v>4</v>
      </c>
      <c r="U927" s="3">
        <f>Table1[[#This Row],[Cogs]]-Table1[[#This Row],[Target COGS]]</f>
        <v>11</v>
      </c>
      <c r="V927" s="8">
        <f>YEAR(Table1[[#This Row],[Date]])</f>
        <v>2012</v>
      </c>
      <c r="W927" s="8">
        <f>DAY(Table1[[#This Row],[Date]])</f>
        <v>1</v>
      </c>
      <c r="X927" s="8">
        <f>MONTH(Table1[[#This Row],[Date]])</f>
        <v>11</v>
      </c>
      <c r="Y927" s="9">
        <f>(Table1[[#This Row],[Profit]]/Table1[[#This Row],[Sales]])</f>
        <v>0.42424242424242425</v>
      </c>
    </row>
    <row r="928" spans="1:25" ht="14.25" customHeight="1" x14ac:dyDescent="0.3">
      <c r="A928" s="1">
        <v>213</v>
      </c>
      <c r="B928" s="1">
        <v>225</v>
      </c>
      <c r="C928" s="2">
        <v>41214</v>
      </c>
      <c r="D928" s="1" t="s">
        <v>16</v>
      </c>
      <c r="E928" s="1" t="s">
        <v>29</v>
      </c>
      <c r="F928" s="1">
        <v>69</v>
      </c>
      <c r="G928" s="1" t="s">
        <v>18</v>
      </c>
      <c r="H928" s="1" t="s">
        <v>19</v>
      </c>
      <c r="I928" s="1" t="s">
        <v>20</v>
      </c>
      <c r="J928" s="19">
        <v>174</v>
      </c>
      <c r="K928" s="1">
        <v>490</v>
      </c>
      <c r="L928" s="1" t="s">
        <v>31</v>
      </c>
      <c r="M928" s="15" t="s">
        <v>88</v>
      </c>
      <c r="N928" s="1">
        <v>210</v>
      </c>
      <c r="O928" s="1">
        <v>160</v>
      </c>
      <c r="P928" s="1">
        <v>450</v>
      </c>
      <c r="Q928" s="1">
        <v>91</v>
      </c>
      <c r="R928" s="1">
        <f>SUM(Table1[[#This Row],[Cogs]],Table1[[#This Row],[Marketing]],Table1[[#This Row],[Other Expenses]])</f>
        <v>385</v>
      </c>
      <c r="S928" s="3">
        <f>Table1[[#This Row],[Sales]]-Table1[[#This Row],[Target Sales]]</f>
        <v>40</v>
      </c>
      <c r="T928" s="3">
        <f>Table1[[#This Row],[Profit]]-Table1[[#This Row],[Target Profit]]</f>
        <v>14</v>
      </c>
      <c r="U928" s="3">
        <f>Table1[[#This Row],[Cogs]]-Table1[[#This Row],[Target COGS]]</f>
        <v>15</v>
      </c>
      <c r="V928" s="8">
        <f>YEAR(Table1[[#This Row],[Date]])</f>
        <v>2012</v>
      </c>
      <c r="W928" s="8">
        <f>DAY(Table1[[#This Row],[Date]])</f>
        <v>1</v>
      </c>
      <c r="X928" s="8">
        <f>MONTH(Table1[[#This Row],[Date]])</f>
        <v>11</v>
      </c>
      <c r="Y928" s="9">
        <f>(Table1[[#This Row],[Profit]]/Table1[[#This Row],[Sales]])</f>
        <v>0.35510204081632651</v>
      </c>
    </row>
    <row r="929" spans="1:25" ht="14.25" customHeight="1" x14ac:dyDescent="0.3">
      <c r="A929" s="1">
        <v>213</v>
      </c>
      <c r="B929" s="1">
        <v>118</v>
      </c>
      <c r="C929" s="2">
        <v>41214</v>
      </c>
      <c r="D929" s="1" t="s">
        <v>16</v>
      </c>
      <c r="E929" s="1" t="s">
        <v>29</v>
      </c>
      <c r="F929" s="1">
        <v>33</v>
      </c>
      <c r="G929" s="1" t="s">
        <v>18</v>
      </c>
      <c r="H929" s="1" t="s">
        <v>26</v>
      </c>
      <c r="I929" s="1" t="s">
        <v>27</v>
      </c>
      <c r="J929" s="19">
        <v>128</v>
      </c>
      <c r="K929" s="1">
        <v>290</v>
      </c>
      <c r="L929" s="1" t="s">
        <v>31</v>
      </c>
      <c r="M929" s="15" t="s">
        <v>88</v>
      </c>
      <c r="N929" s="1">
        <v>80</v>
      </c>
      <c r="O929" s="1">
        <v>110</v>
      </c>
      <c r="P929" s="1">
        <v>210</v>
      </c>
      <c r="Q929" s="1">
        <v>44</v>
      </c>
      <c r="R929" s="1">
        <f>SUM(Table1[[#This Row],[Cogs]],Table1[[#This Row],[Marketing]],Table1[[#This Row],[Other Expenses]])</f>
        <v>195</v>
      </c>
      <c r="S929" s="3">
        <f>Table1[[#This Row],[Sales]]-Table1[[#This Row],[Target Sales]]</f>
        <v>80</v>
      </c>
      <c r="T929" s="3">
        <f>Table1[[#This Row],[Profit]]-Table1[[#This Row],[Target Profit]]</f>
        <v>18</v>
      </c>
      <c r="U929" s="3">
        <f>Table1[[#This Row],[Cogs]]-Table1[[#This Row],[Target COGS]]</f>
        <v>38</v>
      </c>
      <c r="V929" s="8">
        <f>YEAR(Table1[[#This Row],[Date]])</f>
        <v>2012</v>
      </c>
      <c r="W929" s="8">
        <f>DAY(Table1[[#This Row],[Date]])</f>
        <v>1</v>
      </c>
      <c r="X929" s="8">
        <f>MONTH(Table1[[#This Row],[Date]])</f>
        <v>11</v>
      </c>
      <c r="Y929" s="9">
        <f>(Table1[[#This Row],[Profit]]/Table1[[#This Row],[Sales]])</f>
        <v>0.44137931034482758</v>
      </c>
    </row>
    <row r="930" spans="1:25" ht="14.25" customHeight="1" x14ac:dyDescent="0.3">
      <c r="A930" s="1">
        <v>801</v>
      </c>
      <c r="B930" s="1">
        <v>82</v>
      </c>
      <c r="C930" s="2">
        <v>41214</v>
      </c>
      <c r="D930" s="1" t="s">
        <v>32</v>
      </c>
      <c r="E930" s="1" t="s">
        <v>29</v>
      </c>
      <c r="F930" s="1">
        <v>31</v>
      </c>
      <c r="G930" s="1" t="s">
        <v>33</v>
      </c>
      <c r="H930" s="1" t="s">
        <v>38</v>
      </c>
      <c r="I930" s="1" t="s">
        <v>39</v>
      </c>
      <c r="J930" s="19">
        <v>38</v>
      </c>
      <c r="K930" s="1">
        <v>184</v>
      </c>
      <c r="L930" s="1" t="s">
        <v>42</v>
      </c>
      <c r="M930" s="15" t="s">
        <v>88</v>
      </c>
      <c r="N930" s="1">
        <v>90</v>
      </c>
      <c r="O930" s="1">
        <v>60</v>
      </c>
      <c r="P930" s="1">
        <v>210</v>
      </c>
      <c r="Q930" s="1">
        <v>64</v>
      </c>
      <c r="R930" s="1">
        <f>SUM(Table1[[#This Row],[Cogs]],Table1[[#This Row],[Marketing]],Table1[[#This Row],[Other Expenses]])</f>
        <v>177</v>
      </c>
      <c r="S930" s="3">
        <f>Table1[[#This Row],[Sales]]-Table1[[#This Row],[Target Sales]]</f>
        <v>-26</v>
      </c>
      <c r="T930" s="3">
        <f>Table1[[#This Row],[Profit]]-Table1[[#This Row],[Target Profit]]</f>
        <v>-22</v>
      </c>
      <c r="U930" s="3">
        <f>Table1[[#This Row],[Cogs]]-Table1[[#This Row],[Target COGS]]</f>
        <v>-8</v>
      </c>
      <c r="V930" s="8">
        <f>YEAR(Table1[[#This Row],[Date]])</f>
        <v>2012</v>
      </c>
      <c r="W930" s="8">
        <f>DAY(Table1[[#This Row],[Date]])</f>
        <v>1</v>
      </c>
      <c r="X930" s="8">
        <f>MONTH(Table1[[#This Row],[Date]])</f>
        <v>11</v>
      </c>
      <c r="Y930" s="9">
        <f>(Table1[[#This Row],[Profit]]/Table1[[#This Row],[Sales]])</f>
        <v>0.20652173913043478</v>
      </c>
    </row>
    <row r="931" spans="1:25" ht="14.25" customHeight="1" x14ac:dyDescent="0.3">
      <c r="A931" s="1">
        <v>253</v>
      </c>
      <c r="B931" s="1">
        <v>94</v>
      </c>
      <c r="C931" s="2">
        <v>41214</v>
      </c>
      <c r="D931" s="1" t="s">
        <v>32</v>
      </c>
      <c r="E931" s="1" t="s">
        <v>29</v>
      </c>
      <c r="F931" s="1">
        <v>85</v>
      </c>
      <c r="G931" s="1" t="s">
        <v>33</v>
      </c>
      <c r="H931" s="1" t="s">
        <v>38</v>
      </c>
      <c r="I931" s="1" t="s">
        <v>39</v>
      </c>
      <c r="J931" s="19">
        <v>16</v>
      </c>
      <c r="K931" s="1">
        <v>224</v>
      </c>
      <c r="L931" s="1" t="s">
        <v>53</v>
      </c>
      <c r="M931" s="15" t="s">
        <v>88</v>
      </c>
      <c r="N931" s="1">
        <v>110</v>
      </c>
      <c r="O931" s="1">
        <v>40</v>
      </c>
      <c r="P931" s="1">
        <v>260</v>
      </c>
      <c r="Q931" s="1">
        <v>114</v>
      </c>
      <c r="R931" s="1">
        <f>SUM(Table1[[#This Row],[Cogs]],Table1[[#This Row],[Marketing]],Table1[[#This Row],[Other Expenses]])</f>
        <v>293</v>
      </c>
      <c r="S931" s="3">
        <f>Table1[[#This Row],[Sales]]-Table1[[#This Row],[Target Sales]]</f>
        <v>-36</v>
      </c>
      <c r="T931" s="3">
        <f>Table1[[#This Row],[Profit]]-Table1[[#This Row],[Target Profit]]</f>
        <v>-24</v>
      </c>
      <c r="U931" s="3">
        <f>Table1[[#This Row],[Cogs]]-Table1[[#This Row],[Target COGS]]</f>
        <v>-16</v>
      </c>
      <c r="V931" s="8">
        <f>YEAR(Table1[[#This Row],[Date]])</f>
        <v>2012</v>
      </c>
      <c r="W931" s="8">
        <f>DAY(Table1[[#This Row],[Date]])</f>
        <v>1</v>
      </c>
      <c r="X931" s="8">
        <f>MONTH(Table1[[#This Row],[Date]])</f>
        <v>11</v>
      </c>
      <c r="Y931" s="9">
        <f>(Table1[[#This Row],[Profit]]/Table1[[#This Row],[Sales]])</f>
        <v>7.1428571428571425E-2</v>
      </c>
    </row>
    <row r="932" spans="1:25" ht="14.25" customHeight="1" x14ac:dyDescent="0.3">
      <c r="A932" s="1">
        <v>503</v>
      </c>
      <c r="B932" s="1">
        <v>181</v>
      </c>
      <c r="C932" s="2">
        <v>41214</v>
      </c>
      <c r="D932" s="1" t="s">
        <v>32</v>
      </c>
      <c r="E932" s="1" t="s">
        <v>29</v>
      </c>
      <c r="F932" s="1">
        <v>50</v>
      </c>
      <c r="G932" s="1" t="s">
        <v>33</v>
      </c>
      <c r="H932" s="1" t="s">
        <v>34</v>
      </c>
      <c r="I932" s="1" t="s">
        <v>35</v>
      </c>
      <c r="J932" s="19">
        <v>108</v>
      </c>
      <c r="K932" s="1">
        <v>363</v>
      </c>
      <c r="L932" s="1" t="s">
        <v>49</v>
      </c>
      <c r="M932" s="15" t="s">
        <v>88</v>
      </c>
      <c r="N932" s="1">
        <v>170</v>
      </c>
      <c r="O932" s="1">
        <v>120</v>
      </c>
      <c r="P932" s="1">
        <v>350</v>
      </c>
      <c r="Q932" s="1">
        <v>74</v>
      </c>
      <c r="R932" s="1">
        <f>SUM(Table1[[#This Row],[Cogs]],Table1[[#This Row],[Marketing]],Table1[[#This Row],[Other Expenses]])</f>
        <v>305</v>
      </c>
      <c r="S932" s="3">
        <f>Table1[[#This Row],[Sales]]-Table1[[#This Row],[Target Sales]]</f>
        <v>13</v>
      </c>
      <c r="T932" s="3">
        <f>Table1[[#This Row],[Profit]]-Table1[[#This Row],[Target Profit]]</f>
        <v>-12</v>
      </c>
      <c r="U932" s="3">
        <f>Table1[[#This Row],[Cogs]]-Table1[[#This Row],[Target COGS]]</f>
        <v>11</v>
      </c>
      <c r="V932" s="8">
        <f>YEAR(Table1[[#This Row],[Date]])</f>
        <v>2012</v>
      </c>
      <c r="W932" s="8">
        <f>DAY(Table1[[#This Row],[Date]])</f>
        <v>1</v>
      </c>
      <c r="X932" s="8">
        <f>MONTH(Table1[[#This Row],[Date]])</f>
        <v>11</v>
      </c>
      <c r="Y932" s="9">
        <f>(Table1[[#This Row],[Profit]]/Table1[[#This Row],[Sales]])</f>
        <v>0.2975206611570248</v>
      </c>
    </row>
    <row r="933" spans="1:25" ht="14.25" customHeight="1" x14ac:dyDescent="0.3">
      <c r="A933" s="1">
        <v>801</v>
      </c>
      <c r="B933" s="1">
        <v>69</v>
      </c>
      <c r="C933" s="2">
        <v>41214</v>
      </c>
      <c r="D933" s="1" t="s">
        <v>32</v>
      </c>
      <c r="E933" s="1" t="s">
        <v>29</v>
      </c>
      <c r="F933" s="1">
        <v>21</v>
      </c>
      <c r="G933" s="1" t="s">
        <v>33</v>
      </c>
      <c r="H933" s="1" t="s">
        <v>38</v>
      </c>
      <c r="I933" s="1" t="s">
        <v>43</v>
      </c>
      <c r="J933" s="19">
        <v>39</v>
      </c>
      <c r="K933" s="1">
        <v>150</v>
      </c>
      <c r="L933" s="1" t="s">
        <v>42</v>
      </c>
      <c r="M933" s="15" t="s">
        <v>88</v>
      </c>
      <c r="N933" s="1">
        <v>80</v>
      </c>
      <c r="O933" s="1">
        <v>50</v>
      </c>
      <c r="P933" s="1">
        <v>170</v>
      </c>
      <c r="Q933" s="1">
        <v>42</v>
      </c>
      <c r="R933" s="1">
        <f>SUM(Table1[[#This Row],[Cogs]],Table1[[#This Row],[Marketing]],Table1[[#This Row],[Other Expenses]])</f>
        <v>132</v>
      </c>
      <c r="S933" s="3">
        <f>Table1[[#This Row],[Sales]]-Table1[[#This Row],[Target Sales]]</f>
        <v>-20</v>
      </c>
      <c r="T933" s="3">
        <f>Table1[[#This Row],[Profit]]-Table1[[#This Row],[Target Profit]]</f>
        <v>-11</v>
      </c>
      <c r="U933" s="3">
        <f>Table1[[#This Row],[Cogs]]-Table1[[#This Row],[Target COGS]]</f>
        <v>-11</v>
      </c>
      <c r="V933" s="8">
        <f>YEAR(Table1[[#This Row],[Date]])</f>
        <v>2012</v>
      </c>
      <c r="W933" s="8">
        <f>DAY(Table1[[#This Row],[Date]])</f>
        <v>1</v>
      </c>
      <c r="X933" s="8">
        <f>MONTH(Table1[[#This Row],[Date]])</f>
        <v>11</v>
      </c>
      <c r="Y933" s="9">
        <f>(Table1[[#This Row],[Profit]]/Table1[[#This Row],[Sales]])</f>
        <v>0.26</v>
      </c>
    </row>
    <row r="934" spans="1:25" ht="14.25" customHeight="1" x14ac:dyDescent="0.3">
      <c r="A934" s="1">
        <v>971</v>
      </c>
      <c r="B934" s="1">
        <v>53</v>
      </c>
      <c r="C934" s="2">
        <v>41214</v>
      </c>
      <c r="D934" s="1" t="s">
        <v>32</v>
      </c>
      <c r="E934" s="1" t="s">
        <v>29</v>
      </c>
      <c r="F934" s="1">
        <v>17</v>
      </c>
      <c r="G934" s="1" t="s">
        <v>33</v>
      </c>
      <c r="H934" s="1" t="s">
        <v>38</v>
      </c>
      <c r="I934" s="1" t="s">
        <v>45</v>
      </c>
      <c r="J934" s="19">
        <v>14</v>
      </c>
      <c r="K934" s="1">
        <v>128</v>
      </c>
      <c r="L934" s="1" t="s">
        <v>49</v>
      </c>
      <c r="M934" s="15" t="s">
        <v>88</v>
      </c>
      <c r="N934" s="1">
        <v>60</v>
      </c>
      <c r="O934" s="1">
        <v>40</v>
      </c>
      <c r="P934" s="1">
        <v>150</v>
      </c>
      <c r="Q934" s="1">
        <v>61</v>
      </c>
      <c r="R934" s="1">
        <f>SUM(Table1[[#This Row],[Cogs]],Table1[[#This Row],[Marketing]],Table1[[#This Row],[Other Expenses]])</f>
        <v>131</v>
      </c>
      <c r="S934" s="3">
        <f>Table1[[#This Row],[Sales]]-Table1[[#This Row],[Target Sales]]</f>
        <v>-22</v>
      </c>
      <c r="T934" s="3">
        <f>Table1[[#This Row],[Profit]]-Table1[[#This Row],[Target Profit]]</f>
        <v>-26</v>
      </c>
      <c r="U934" s="3">
        <f>Table1[[#This Row],[Cogs]]-Table1[[#This Row],[Target COGS]]</f>
        <v>-7</v>
      </c>
      <c r="V934" s="8">
        <f>YEAR(Table1[[#This Row],[Date]])</f>
        <v>2012</v>
      </c>
      <c r="W934" s="8">
        <f>DAY(Table1[[#This Row],[Date]])</f>
        <v>1</v>
      </c>
      <c r="X934" s="8">
        <f>MONTH(Table1[[#This Row],[Date]])</f>
        <v>11</v>
      </c>
      <c r="Y934" s="9">
        <f>(Table1[[#This Row],[Profit]]/Table1[[#This Row],[Sales]])</f>
        <v>0.109375</v>
      </c>
    </row>
    <row r="935" spans="1:25" ht="14.25" customHeight="1" x14ac:dyDescent="0.3">
      <c r="A935" s="1">
        <v>425</v>
      </c>
      <c r="B935" s="1">
        <v>63</v>
      </c>
      <c r="C935" s="2">
        <v>41214</v>
      </c>
      <c r="D935" s="1" t="s">
        <v>32</v>
      </c>
      <c r="E935" s="1" t="s">
        <v>29</v>
      </c>
      <c r="F935" s="1">
        <v>20</v>
      </c>
      <c r="G935" s="1" t="s">
        <v>33</v>
      </c>
      <c r="H935" s="1" t="s">
        <v>38</v>
      </c>
      <c r="I935" s="1" t="s">
        <v>45</v>
      </c>
      <c r="J935" s="19">
        <v>50</v>
      </c>
      <c r="K935" s="1">
        <v>156</v>
      </c>
      <c r="L935" s="1" t="s">
        <v>53</v>
      </c>
      <c r="M935" s="15" t="s">
        <v>88</v>
      </c>
      <c r="N935" s="1">
        <v>70</v>
      </c>
      <c r="O935" s="1">
        <v>70</v>
      </c>
      <c r="P935" s="1">
        <v>180</v>
      </c>
      <c r="Q935" s="1">
        <v>43</v>
      </c>
      <c r="R935" s="1">
        <f>SUM(Table1[[#This Row],[Cogs]],Table1[[#This Row],[Marketing]],Table1[[#This Row],[Other Expenses]])</f>
        <v>126</v>
      </c>
      <c r="S935" s="3">
        <f>Table1[[#This Row],[Sales]]-Table1[[#This Row],[Target Sales]]</f>
        <v>-24</v>
      </c>
      <c r="T935" s="3">
        <f>Table1[[#This Row],[Profit]]-Table1[[#This Row],[Target Profit]]</f>
        <v>-20</v>
      </c>
      <c r="U935" s="3">
        <f>Table1[[#This Row],[Cogs]]-Table1[[#This Row],[Target COGS]]</f>
        <v>-7</v>
      </c>
      <c r="V935" s="8">
        <f>YEAR(Table1[[#This Row],[Date]])</f>
        <v>2012</v>
      </c>
      <c r="W935" s="8">
        <f>DAY(Table1[[#This Row],[Date]])</f>
        <v>1</v>
      </c>
      <c r="X935" s="8">
        <f>MONTH(Table1[[#This Row],[Date]])</f>
        <v>11</v>
      </c>
      <c r="Y935" s="9">
        <f>(Table1[[#This Row],[Profit]]/Table1[[#This Row],[Sales]])</f>
        <v>0.32051282051282054</v>
      </c>
    </row>
    <row r="936" spans="1:25" ht="14.25" customHeight="1" x14ac:dyDescent="0.3">
      <c r="A936" s="1">
        <v>775</v>
      </c>
      <c r="B936" s="1">
        <v>15</v>
      </c>
      <c r="C936" s="2">
        <v>41214</v>
      </c>
      <c r="D936" s="1" t="s">
        <v>32</v>
      </c>
      <c r="E936" s="1" t="s">
        <v>29</v>
      </c>
      <c r="F936" s="1">
        <v>4</v>
      </c>
      <c r="G936" s="1" t="s">
        <v>33</v>
      </c>
      <c r="H936" s="1" t="s">
        <v>34</v>
      </c>
      <c r="I936" s="1" t="s">
        <v>46</v>
      </c>
      <c r="J936" s="19">
        <v>9</v>
      </c>
      <c r="K936" s="1">
        <v>39</v>
      </c>
      <c r="L936" s="1" t="s">
        <v>41</v>
      </c>
      <c r="M936" s="15" t="s">
        <v>88</v>
      </c>
      <c r="N936" s="1">
        <v>10</v>
      </c>
      <c r="O936" s="1">
        <v>10</v>
      </c>
      <c r="P936" s="1">
        <v>30</v>
      </c>
      <c r="Q936" s="1">
        <v>15</v>
      </c>
      <c r="R936" s="1">
        <f>SUM(Table1[[#This Row],[Cogs]],Table1[[#This Row],[Marketing]],Table1[[#This Row],[Other Expenses]])</f>
        <v>34</v>
      </c>
      <c r="S936" s="3">
        <f>Table1[[#This Row],[Sales]]-Table1[[#This Row],[Target Sales]]</f>
        <v>9</v>
      </c>
      <c r="T936" s="3">
        <f>Table1[[#This Row],[Profit]]-Table1[[#This Row],[Target Profit]]</f>
        <v>-1</v>
      </c>
      <c r="U936" s="3">
        <f>Table1[[#This Row],[Cogs]]-Table1[[#This Row],[Target COGS]]</f>
        <v>5</v>
      </c>
      <c r="V936" s="8">
        <f>YEAR(Table1[[#This Row],[Date]])</f>
        <v>2012</v>
      </c>
      <c r="W936" s="8">
        <f>DAY(Table1[[#This Row],[Date]])</f>
        <v>1</v>
      </c>
      <c r="X936" s="8">
        <f>MONTH(Table1[[#This Row],[Date]])</f>
        <v>11</v>
      </c>
      <c r="Y936" s="9">
        <f>(Table1[[#This Row],[Profit]]/Table1[[#This Row],[Sales]])</f>
        <v>0.23076923076923078</v>
      </c>
    </row>
    <row r="937" spans="1:25" ht="14.25" customHeight="1" x14ac:dyDescent="0.3">
      <c r="A937" s="1">
        <v>435</v>
      </c>
      <c r="B937" s="1">
        <v>101</v>
      </c>
      <c r="C937" s="2">
        <v>41214</v>
      </c>
      <c r="D937" s="1" t="s">
        <v>32</v>
      </c>
      <c r="E937" s="1" t="s">
        <v>29</v>
      </c>
      <c r="F937" s="1">
        <v>33</v>
      </c>
      <c r="G937" s="1" t="s">
        <v>33</v>
      </c>
      <c r="H937" s="1" t="s">
        <v>34</v>
      </c>
      <c r="I937" s="1" t="s">
        <v>46</v>
      </c>
      <c r="J937" s="19">
        <v>85</v>
      </c>
      <c r="K937" s="1">
        <v>231</v>
      </c>
      <c r="L937" s="1" t="s">
        <v>42</v>
      </c>
      <c r="M937" s="15" t="s">
        <v>88</v>
      </c>
      <c r="N937" s="1">
        <v>90</v>
      </c>
      <c r="O937" s="1">
        <v>90</v>
      </c>
      <c r="P937" s="1">
        <v>220</v>
      </c>
      <c r="Q937" s="1">
        <v>45</v>
      </c>
      <c r="R937" s="1">
        <f>SUM(Table1[[#This Row],[Cogs]],Table1[[#This Row],[Marketing]],Table1[[#This Row],[Other Expenses]])</f>
        <v>179</v>
      </c>
      <c r="S937" s="3">
        <f>Table1[[#This Row],[Sales]]-Table1[[#This Row],[Target Sales]]</f>
        <v>11</v>
      </c>
      <c r="T937" s="3">
        <f>Table1[[#This Row],[Profit]]-Table1[[#This Row],[Target Profit]]</f>
        <v>-5</v>
      </c>
      <c r="U937" s="3">
        <f>Table1[[#This Row],[Cogs]]-Table1[[#This Row],[Target COGS]]</f>
        <v>11</v>
      </c>
      <c r="V937" s="8">
        <f>YEAR(Table1[[#This Row],[Date]])</f>
        <v>2012</v>
      </c>
      <c r="W937" s="8">
        <f>DAY(Table1[[#This Row],[Date]])</f>
        <v>1</v>
      </c>
      <c r="X937" s="8">
        <f>MONTH(Table1[[#This Row],[Date]])</f>
        <v>11</v>
      </c>
      <c r="Y937" s="9">
        <f>(Table1[[#This Row],[Profit]]/Table1[[#This Row],[Sales]])</f>
        <v>0.36796536796536794</v>
      </c>
    </row>
    <row r="938" spans="1:25" ht="14.25" customHeight="1" x14ac:dyDescent="0.3">
      <c r="A938" s="1">
        <v>775</v>
      </c>
      <c r="B938" s="1">
        <v>121</v>
      </c>
      <c r="C938" s="2">
        <v>41214</v>
      </c>
      <c r="D938" s="1" t="s">
        <v>32</v>
      </c>
      <c r="E938" s="1" t="s">
        <v>29</v>
      </c>
      <c r="F938" s="1">
        <v>109</v>
      </c>
      <c r="G938" s="1" t="s">
        <v>18</v>
      </c>
      <c r="H938" s="1" t="s">
        <v>19</v>
      </c>
      <c r="I938" s="1" t="s">
        <v>50</v>
      </c>
      <c r="J938" s="19">
        <v>26</v>
      </c>
      <c r="K938" s="1">
        <v>289</v>
      </c>
      <c r="L938" s="1" t="s">
        <v>41</v>
      </c>
      <c r="M938" s="15" t="s">
        <v>88</v>
      </c>
      <c r="N938" s="1">
        <v>110</v>
      </c>
      <c r="O938" s="1">
        <v>20</v>
      </c>
      <c r="P938" s="1">
        <v>260</v>
      </c>
      <c r="Q938" s="1">
        <v>142</v>
      </c>
      <c r="R938" s="1">
        <f>SUM(Table1[[#This Row],[Cogs]],Table1[[#This Row],[Marketing]],Table1[[#This Row],[Other Expenses]])</f>
        <v>372</v>
      </c>
      <c r="S938" s="3">
        <f>Table1[[#This Row],[Sales]]-Table1[[#This Row],[Target Sales]]</f>
        <v>29</v>
      </c>
      <c r="T938" s="3">
        <f>Table1[[#This Row],[Profit]]-Table1[[#This Row],[Target Profit]]</f>
        <v>6</v>
      </c>
      <c r="U938" s="3">
        <f>Table1[[#This Row],[Cogs]]-Table1[[#This Row],[Target COGS]]</f>
        <v>11</v>
      </c>
      <c r="V938" s="8">
        <f>YEAR(Table1[[#This Row],[Date]])</f>
        <v>2012</v>
      </c>
      <c r="W938" s="8">
        <f>DAY(Table1[[#This Row],[Date]])</f>
        <v>1</v>
      </c>
      <c r="X938" s="8">
        <f>MONTH(Table1[[#This Row],[Date]])</f>
        <v>11</v>
      </c>
      <c r="Y938" s="9">
        <f>(Table1[[#This Row],[Profit]]/Table1[[#This Row],[Sales]])</f>
        <v>8.9965397923875437E-2</v>
      </c>
    </row>
    <row r="939" spans="1:25" ht="14.25" customHeight="1" x14ac:dyDescent="0.3">
      <c r="A939" s="1">
        <v>206</v>
      </c>
      <c r="B939" s="1">
        <v>130</v>
      </c>
      <c r="C939" s="2">
        <v>41214</v>
      </c>
      <c r="D939" s="1" t="s">
        <v>32</v>
      </c>
      <c r="E939" s="1" t="s">
        <v>29</v>
      </c>
      <c r="F939" s="1">
        <v>42</v>
      </c>
      <c r="G939" s="1" t="s">
        <v>18</v>
      </c>
      <c r="H939" s="1" t="s">
        <v>19</v>
      </c>
      <c r="I939" s="1" t="s">
        <v>50</v>
      </c>
      <c r="J939" s="19">
        <v>122</v>
      </c>
      <c r="K939" s="1">
        <v>325</v>
      </c>
      <c r="L939" s="1" t="s">
        <v>53</v>
      </c>
      <c r="M939" s="15" t="s">
        <v>88</v>
      </c>
      <c r="N939" s="1">
        <v>120</v>
      </c>
      <c r="O939" s="1">
        <v>120</v>
      </c>
      <c r="P939" s="1">
        <v>300</v>
      </c>
      <c r="Q939" s="1">
        <v>73</v>
      </c>
      <c r="R939" s="1">
        <f>SUM(Table1[[#This Row],[Cogs]],Table1[[#This Row],[Marketing]],Table1[[#This Row],[Other Expenses]])</f>
        <v>245</v>
      </c>
      <c r="S939" s="3">
        <f>Table1[[#This Row],[Sales]]-Table1[[#This Row],[Target Sales]]</f>
        <v>25</v>
      </c>
      <c r="T939" s="3">
        <f>Table1[[#This Row],[Profit]]-Table1[[#This Row],[Target Profit]]</f>
        <v>2</v>
      </c>
      <c r="U939" s="3">
        <f>Table1[[#This Row],[Cogs]]-Table1[[#This Row],[Target COGS]]</f>
        <v>10</v>
      </c>
      <c r="V939" s="8">
        <f>YEAR(Table1[[#This Row],[Date]])</f>
        <v>2012</v>
      </c>
      <c r="W939" s="8">
        <f>DAY(Table1[[#This Row],[Date]])</f>
        <v>1</v>
      </c>
      <c r="X939" s="8">
        <f>MONTH(Table1[[#This Row],[Date]])</f>
        <v>11</v>
      </c>
      <c r="Y939" s="9">
        <f>(Table1[[#This Row],[Profit]]/Table1[[#This Row],[Sales]])</f>
        <v>0.37538461538461537</v>
      </c>
    </row>
    <row r="940" spans="1:25" ht="14.25" customHeight="1" x14ac:dyDescent="0.3">
      <c r="A940" s="1">
        <v>702</v>
      </c>
      <c r="B940" s="1">
        <v>173</v>
      </c>
      <c r="C940" s="2">
        <v>41214</v>
      </c>
      <c r="D940" s="1" t="s">
        <v>32</v>
      </c>
      <c r="E940" s="1" t="s">
        <v>29</v>
      </c>
      <c r="F940" s="1">
        <v>57</v>
      </c>
      <c r="G940" s="1" t="s">
        <v>18</v>
      </c>
      <c r="H940" s="1" t="s">
        <v>19</v>
      </c>
      <c r="I940" s="1" t="s">
        <v>20</v>
      </c>
      <c r="J940" s="19">
        <v>138</v>
      </c>
      <c r="K940" s="1">
        <v>412</v>
      </c>
      <c r="L940" s="1" t="s">
        <v>41</v>
      </c>
      <c r="M940" s="15" t="s">
        <v>88</v>
      </c>
      <c r="N940" s="1">
        <v>160</v>
      </c>
      <c r="O940" s="1">
        <v>130</v>
      </c>
      <c r="P940" s="1">
        <v>380</v>
      </c>
      <c r="Q940" s="1">
        <v>101</v>
      </c>
      <c r="R940" s="1">
        <f>SUM(Table1[[#This Row],[Cogs]],Table1[[#This Row],[Marketing]],Table1[[#This Row],[Other Expenses]])</f>
        <v>331</v>
      </c>
      <c r="S940" s="3">
        <f>Table1[[#This Row],[Sales]]-Table1[[#This Row],[Target Sales]]</f>
        <v>32</v>
      </c>
      <c r="T940" s="3">
        <f>Table1[[#This Row],[Profit]]-Table1[[#This Row],[Target Profit]]</f>
        <v>8</v>
      </c>
      <c r="U940" s="3">
        <f>Table1[[#This Row],[Cogs]]-Table1[[#This Row],[Target COGS]]</f>
        <v>13</v>
      </c>
      <c r="V940" s="8">
        <f>YEAR(Table1[[#This Row],[Date]])</f>
        <v>2012</v>
      </c>
      <c r="W940" s="8">
        <f>DAY(Table1[[#This Row],[Date]])</f>
        <v>1</v>
      </c>
      <c r="X940" s="8">
        <f>MONTH(Table1[[#This Row],[Date]])</f>
        <v>11</v>
      </c>
      <c r="Y940" s="9">
        <f>(Table1[[#This Row],[Profit]]/Table1[[#This Row],[Sales]])</f>
        <v>0.33495145631067963</v>
      </c>
    </row>
    <row r="941" spans="1:25" ht="14.25" customHeight="1" x14ac:dyDescent="0.3">
      <c r="A941" s="1">
        <v>971</v>
      </c>
      <c r="B941" s="1">
        <v>88</v>
      </c>
      <c r="C941" s="2">
        <v>41214</v>
      </c>
      <c r="D941" s="1" t="s">
        <v>32</v>
      </c>
      <c r="E941" s="1" t="s">
        <v>29</v>
      </c>
      <c r="F941" s="1">
        <v>29</v>
      </c>
      <c r="G941" s="1" t="s">
        <v>18</v>
      </c>
      <c r="H941" s="1" t="s">
        <v>19</v>
      </c>
      <c r="I941" s="1" t="s">
        <v>20</v>
      </c>
      <c r="J941" s="19">
        <v>70</v>
      </c>
      <c r="K941" s="1">
        <v>200</v>
      </c>
      <c r="L941" s="1" t="s">
        <v>49</v>
      </c>
      <c r="M941" s="15" t="s">
        <v>88</v>
      </c>
      <c r="N941" s="1">
        <v>80</v>
      </c>
      <c r="O941" s="1">
        <v>70</v>
      </c>
      <c r="P941" s="1">
        <v>180</v>
      </c>
      <c r="Q941" s="1">
        <v>42</v>
      </c>
      <c r="R941" s="1">
        <f>SUM(Table1[[#This Row],[Cogs]],Table1[[#This Row],[Marketing]],Table1[[#This Row],[Other Expenses]])</f>
        <v>159</v>
      </c>
      <c r="S941" s="3">
        <f>Table1[[#This Row],[Sales]]-Table1[[#This Row],[Target Sales]]</f>
        <v>20</v>
      </c>
      <c r="T941" s="3">
        <f>Table1[[#This Row],[Profit]]-Table1[[#This Row],[Target Profit]]</f>
        <v>0</v>
      </c>
      <c r="U941" s="3">
        <f>Table1[[#This Row],[Cogs]]-Table1[[#This Row],[Target COGS]]</f>
        <v>8</v>
      </c>
      <c r="V941" s="8">
        <f>YEAR(Table1[[#This Row],[Date]])</f>
        <v>2012</v>
      </c>
      <c r="W941" s="8">
        <f>DAY(Table1[[#This Row],[Date]])</f>
        <v>1</v>
      </c>
      <c r="X941" s="8">
        <f>MONTH(Table1[[#This Row],[Date]])</f>
        <v>11</v>
      </c>
      <c r="Y941" s="9">
        <f>(Table1[[#This Row],[Profit]]/Table1[[#This Row],[Sales]])</f>
        <v>0.35</v>
      </c>
    </row>
    <row r="942" spans="1:25" ht="14.25" customHeight="1" x14ac:dyDescent="0.3">
      <c r="A942" s="1">
        <v>702</v>
      </c>
      <c r="B942" s="1">
        <v>113</v>
      </c>
      <c r="C942" s="2">
        <v>41214</v>
      </c>
      <c r="D942" s="1" t="s">
        <v>32</v>
      </c>
      <c r="E942" s="1" t="s">
        <v>29</v>
      </c>
      <c r="F942" s="1">
        <v>36</v>
      </c>
      <c r="G942" s="1" t="s">
        <v>18</v>
      </c>
      <c r="H942" s="1" t="s">
        <v>19</v>
      </c>
      <c r="I942" s="1" t="s">
        <v>22</v>
      </c>
      <c r="J942" s="19">
        <v>107</v>
      </c>
      <c r="K942" s="1">
        <v>278</v>
      </c>
      <c r="L942" s="1" t="s">
        <v>41</v>
      </c>
      <c r="M942" s="15" t="s">
        <v>88</v>
      </c>
      <c r="N942" s="1">
        <v>100</v>
      </c>
      <c r="O942" s="1">
        <v>100</v>
      </c>
      <c r="P942" s="1">
        <v>250</v>
      </c>
      <c r="Q942" s="1">
        <v>58</v>
      </c>
      <c r="R942" s="1">
        <f>SUM(Table1[[#This Row],[Cogs]],Table1[[#This Row],[Marketing]],Table1[[#This Row],[Other Expenses]])</f>
        <v>207</v>
      </c>
      <c r="S942" s="3">
        <f>Table1[[#This Row],[Sales]]-Table1[[#This Row],[Target Sales]]</f>
        <v>28</v>
      </c>
      <c r="T942" s="3">
        <f>Table1[[#This Row],[Profit]]-Table1[[#This Row],[Target Profit]]</f>
        <v>7</v>
      </c>
      <c r="U942" s="3">
        <f>Table1[[#This Row],[Cogs]]-Table1[[#This Row],[Target COGS]]</f>
        <v>13</v>
      </c>
      <c r="V942" s="8">
        <f>YEAR(Table1[[#This Row],[Date]])</f>
        <v>2012</v>
      </c>
      <c r="W942" s="8">
        <f>DAY(Table1[[#This Row],[Date]])</f>
        <v>1</v>
      </c>
      <c r="X942" s="8">
        <f>MONTH(Table1[[#This Row],[Date]])</f>
        <v>11</v>
      </c>
      <c r="Y942" s="9">
        <f>(Table1[[#This Row],[Profit]]/Table1[[#This Row],[Sales]])</f>
        <v>0.38489208633093525</v>
      </c>
    </row>
    <row r="943" spans="1:25" ht="14.25" customHeight="1" x14ac:dyDescent="0.3">
      <c r="A943" s="1">
        <v>702</v>
      </c>
      <c r="B943" s="1">
        <v>228</v>
      </c>
      <c r="C943" s="2">
        <v>41214</v>
      </c>
      <c r="D943" s="1" t="s">
        <v>32</v>
      </c>
      <c r="E943" s="1" t="s">
        <v>29</v>
      </c>
      <c r="F943" s="1">
        <v>75</v>
      </c>
      <c r="G943" s="1" t="s">
        <v>18</v>
      </c>
      <c r="H943" s="1" t="s">
        <v>26</v>
      </c>
      <c r="I943" s="1" t="s">
        <v>27</v>
      </c>
      <c r="J943" s="19">
        <v>196</v>
      </c>
      <c r="K943" s="1">
        <v>532</v>
      </c>
      <c r="L943" s="1" t="s">
        <v>41</v>
      </c>
      <c r="M943" s="15" t="s">
        <v>88</v>
      </c>
      <c r="N943" s="1">
        <v>160</v>
      </c>
      <c r="O943" s="1">
        <v>140</v>
      </c>
      <c r="P943" s="1">
        <v>380</v>
      </c>
      <c r="Q943" s="1">
        <v>108</v>
      </c>
      <c r="R943" s="1">
        <f>SUM(Table1[[#This Row],[Cogs]],Table1[[#This Row],[Marketing]],Table1[[#This Row],[Other Expenses]])</f>
        <v>411</v>
      </c>
      <c r="S943" s="3">
        <f>Table1[[#This Row],[Sales]]-Table1[[#This Row],[Target Sales]]</f>
        <v>152</v>
      </c>
      <c r="T943" s="3">
        <f>Table1[[#This Row],[Profit]]-Table1[[#This Row],[Target Profit]]</f>
        <v>56</v>
      </c>
      <c r="U943" s="3">
        <f>Table1[[#This Row],[Cogs]]-Table1[[#This Row],[Target COGS]]</f>
        <v>68</v>
      </c>
      <c r="V943" s="8">
        <f>YEAR(Table1[[#This Row],[Date]])</f>
        <v>2012</v>
      </c>
      <c r="W943" s="8">
        <f>DAY(Table1[[#This Row],[Date]])</f>
        <v>1</v>
      </c>
      <c r="X943" s="8">
        <f>MONTH(Table1[[#This Row],[Date]])</f>
        <v>11</v>
      </c>
      <c r="Y943" s="9">
        <f>(Table1[[#This Row],[Profit]]/Table1[[#This Row],[Sales]])</f>
        <v>0.36842105263157893</v>
      </c>
    </row>
    <row r="944" spans="1:25" ht="14.25" customHeight="1" x14ac:dyDescent="0.3">
      <c r="A944" s="1">
        <v>702</v>
      </c>
      <c r="B944" s="1">
        <v>211</v>
      </c>
      <c r="C944" s="2">
        <v>41214</v>
      </c>
      <c r="D944" s="1" t="s">
        <v>32</v>
      </c>
      <c r="E944" s="1" t="s">
        <v>29</v>
      </c>
      <c r="F944" s="1">
        <v>59</v>
      </c>
      <c r="G944" s="1" t="s">
        <v>18</v>
      </c>
      <c r="H944" s="1" t="s">
        <v>26</v>
      </c>
      <c r="I944" s="1" t="s">
        <v>54</v>
      </c>
      <c r="J944" s="19">
        <v>128</v>
      </c>
      <c r="K944" s="1">
        <v>423</v>
      </c>
      <c r="L944" s="1" t="s">
        <v>41</v>
      </c>
      <c r="M944" s="15" t="s">
        <v>88</v>
      </c>
      <c r="N944" s="1">
        <v>150</v>
      </c>
      <c r="O944" s="1">
        <v>80</v>
      </c>
      <c r="P944" s="1">
        <v>300</v>
      </c>
      <c r="Q944" s="1">
        <v>84</v>
      </c>
      <c r="R944" s="1">
        <f>SUM(Table1[[#This Row],[Cogs]],Table1[[#This Row],[Marketing]],Table1[[#This Row],[Other Expenses]])</f>
        <v>354</v>
      </c>
      <c r="S944" s="3">
        <f>Table1[[#This Row],[Sales]]-Table1[[#This Row],[Target Sales]]</f>
        <v>123</v>
      </c>
      <c r="T944" s="3">
        <f>Table1[[#This Row],[Profit]]-Table1[[#This Row],[Target Profit]]</f>
        <v>48</v>
      </c>
      <c r="U944" s="3">
        <f>Table1[[#This Row],[Cogs]]-Table1[[#This Row],[Target COGS]]</f>
        <v>61</v>
      </c>
      <c r="V944" s="8">
        <f>YEAR(Table1[[#This Row],[Date]])</f>
        <v>2012</v>
      </c>
      <c r="W944" s="8">
        <f>DAY(Table1[[#This Row],[Date]])</f>
        <v>1</v>
      </c>
      <c r="X944" s="8">
        <f>MONTH(Table1[[#This Row],[Date]])</f>
        <v>11</v>
      </c>
      <c r="Y944" s="9">
        <f>(Table1[[#This Row],[Profit]]/Table1[[#This Row],[Sales]])</f>
        <v>0.30260047281323876</v>
      </c>
    </row>
    <row r="945" spans="1:25" ht="14.25" customHeight="1" x14ac:dyDescent="0.3">
      <c r="A945" s="1">
        <v>971</v>
      </c>
      <c r="B945" s="1">
        <v>78</v>
      </c>
      <c r="C945" s="2">
        <v>41214</v>
      </c>
      <c r="D945" s="1" t="s">
        <v>32</v>
      </c>
      <c r="E945" s="1" t="s">
        <v>29</v>
      </c>
      <c r="F945" s="1">
        <v>25</v>
      </c>
      <c r="G945" s="1" t="s">
        <v>18</v>
      </c>
      <c r="H945" s="1" t="s">
        <v>26</v>
      </c>
      <c r="I945" s="1" t="s">
        <v>54</v>
      </c>
      <c r="J945" s="19">
        <v>62</v>
      </c>
      <c r="K945" s="1">
        <v>197</v>
      </c>
      <c r="L945" s="1" t="s">
        <v>49</v>
      </c>
      <c r="M945" s="15" t="s">
        <v>88</v>
      </c>
      <c r="N945" s="1">
        <v>50</v>
      </c>
      <c r="O945" s="1">
        <v>50</v>
      </c>
      <c r="P945" s="1">
        <v>140</v>
      </c>
      <c r="Q945" s="1">
        <v>57</v>
      </c>
      <c r="R945" s="1">
        <f>SUM(Table1[[#This Row],[Cogs]],Table1[[#This Row],[Marketing]],Table1[[#This Row],[Other Expenses]])</f>
        <v>160</v>
      </c>
      <c r="S945" s="3">
        <f>Table1[[#This Row],[Sales]]-Table1[[#This Row],[Target Sales]]</f>
        <v>57</v>
      </c>
      <c r="T945" s="3">
        <f>Table1[[#This Row],[Profit]]-Table1[[#This Row],[Target Profit]]</f>
        <v>12</v>
      </c>
      <c r="U945" s="3">
        <f>Table1[[#This Row],[Cogs]]-Table1[[#This Row],[Target COGS]]</f>
        <v>28</v>
      </c>
      <c r="V945" s="8">
        <f>YEAR(Table1[[#This Row],[Date]])</f>
        <v>2012</v>
      </c>
      <c r="W945" s="8">
        <f>DAY(Table1[[#This Row],[Date]])</f>
        <v>1</v>
      </c>
      <c r="X945" s="8">
        <f>MONTH(Table1[[#This Row],[Date]])</f>
        <v>11</v>
      </c>
      <c r="Y945" s="9">
        <f>(Table1[[#This Row],[Profit]]/Table1[[#This Row],[Sales]])</f>
        <v>0.31472081218274112</v>
      </c>
    </row>
    <row r="946" spans="1:25" ht="14.25" customHeight="1" x14ac:dyDescent="0.3">
      <c r="A946" s="1">
        <v>702</v>
      </c>
      <c r="B946" s="1">
        <v>245</v>
      </c>
      <c r="C946" s="2">
        <v>41214</v>
      </c>
      <c r="D946" s="1" t="s">
        <v>32</v>
      </c>
      <c r="E946" s="1" t="s">
        <v>29</v>
      </c>
      <c r="F946" s="1">
        <v>93</v>
      </c>
      <c r="G946" s="1" t="s">
        <v>18</v>
      </c>
      <c r="H946" s="1" t="s">
        <v>26</v>
      </c>
      <c r="I946" s="1" t="s">
        <v>30</v>
      </c>
      <c r="J946" s="19">
        <v>-340</v>
      </c>
      <c r="K946" s="1">
        <v>32</v>
      </c>
      <c r="L946" s="1" t="s">
        <v>41</v>
      </c>
      <c r="M946" s="15" t="s">
        <v>88</v>
      </c>
      <c r="N946" s="1">
        <v>180</v>
      </c>
      <c r="O946" s="1">
        <v>-280</v>
      </c>
      <c r="P946" s="1">
        <v>0</v>
      </c>
      <c r="Q946" s="1">
        <v>127</v>
      </c>
      <c r="R946" s="1">
        <f>SUM(Table1[[#This Row],[Cogs]],Table1[[#This Row],[Marketing]],Table1[[#This Row],[Other Expenses]])</f>
        <v>465</v>
      </c>
      <c r="S946" s="3">
        <f>Table1[[#This Row],[Sales]]-Table1[[#This Row],[Target Sales]]</f>
        <v>32</v>
      </c>
      <c r="T946" s="3">
        <f>Table1[[#This Row],[Profit]]-Table1[[#This Row],[Target Profit]]</f>
        <v>-60</v>
      </c>
      <c r="U946" s="3">
        <f>Table1[[#This Row],[Cogs]]-Table1[[#This Row],[Target COGS]]</f>
        <v>65</v>
      </c>
      <c r="V946" s="8">
        <f>YEAR(Table1[[#This Row],[Date]])</f>
        <v>2012</v>
      </c>
      <c r="W946" s="8">
        <f>DAY(Table1[[#This Row],[Date]])</f>
        <v>1</v>
      </c>
      <c r="X946" s="8">
        <f>MONTH(Table1[[#This Row],[Date]])</f>
        <v>11</v>
      </c>
      <c r="Y946" s="9">
        <f>(Table1[[#This Row],[Profit]]/Table1[[#This Row],[Sales]])</f>
        <v>-10.625</v>
      </c>
    </row>
    <row r="947" spans="1:25" ht="14.25" customHeight="1" x14ac:dyDescent="0.3">
      <c r="A947" s="1">
        <v>971</v>
      </c>
      <c r="B947" s="1">
        <v>102</v>
      </c>
      <c r="C947" s="2">
        <v>41214</v>
      </c>
      <c r="D947" s="1" t="s">
        <v>32</v>
      </c>
      <c r="E947" s="1" t="s">
        <v>29</v>
      </c>
      <c r="F947" s="1">
        <v>31</v>
      </c>
      <c r="G947" s="1" t="s">
        <v>18</v>
      </c>
      <c r="H947" s="1" t="s">
        <v>26</v>
      </c>
      <c r="I947" s="1" t="s">
        <v>30</v>
      </c>
      <c r="J947" s="19">
        <v>89</v>
      </c>
      <c r="K947" s="1">
        <v>245</v>
      </c>
      <c r="L947" s="1" t="s">
        <v>49</v>
      </c>
      <c r="M947" s="15" t="s">
        <v>88</v>
      </c>
      <c r="N947" s="1">
        <v>70</v>
      </c>
      <c r="O947" s="1">
        <v>70</v>
      </c>
      <c r="P947" s="1">
        <v>170</v>
      </c>
      <c r="Q947" s="1">
        <v>54</v>
      </c>
      <c r="R947" s="1">
        <f>SUM(Table1[[#This Row],[Cogs]],Table1[[#This Row],[Marketing]],Table1[[#This Row],[Other Expenses]])</f>
        <v>187</v>
      </c>
      <c r="S947" s="3">
        <f>Table1[[#This Row],[Sales]]-Table1[[#This Row],[Target Sales]]</f>
        <v>75</v>
      </c>
      <c r="T947" s="3">
        <f>Table1[[#This Row],[Profit]]-Table1[[#This Row],[Target Profit]]</f>
        <v>19</v>
      </c>
      <c r="U947" s="3">
        <f>Table1[[#This Row],[Cogs]]-Table1[[#This Row],[Target COGS]]</f>
        <v>32</v>
      </c>
      <c r="V947" s="8">
        <f>YEAR(Table1[[#This Row],[Date]])</f>
        <v>2012</v>
      </c>
      <c r="W947" s="8">
        <f>DAY(Table1[[#This Row],[Date]])</f>
        <v>1</v>
      </c>
      <c r="X947" s="8">
        <f>MONTH(Table1[[#This Row],[Date]])</f>
        <v>11</v>
      </c>
      <c r="Y947" s="9">
        <f>(Table1[[#This Row],[Profit]]/Table1[[#This Row],[Sales]])</f>
        <v>0.36326530612244901</v>
      </c>
    </row>
    <row r="948" spans="1:25" ht="14.25" customHeight="1" x14ac:dyDescent="0.3">
      <c r="A948" s="1">
        <v>714</v>
      </c>
      <c r="B948" s="1">
        <v>224</v>
      </c>
      <c r="C948" s="2">
        <v>41244</v>
      </c>
      <c r="D948" s="1" t="s">
        <v>16</v>
      </c>
      <c r="E948" s="1" t="s">
        <v>29</v>
      </c>
      <c r="F948" s="1">
        <v>73</v>
      </c>
      <c r="G948" s="1" t="s">
        <v>33</v>
      </c>
      <c r="H948" s="1" t="s">
        <v>38</v>
      </c>
      <c r="I948" s="1" t="s">
        <v>39</v>
      </c>
      <c r="J948" s="19">
        <v>-149</v>
      </c>
      <c r="K948" s="1">
        <v>192</v>
      </c>
      <c r="L948" s="1" t="s">
        <v>31</v>
      </c>
      <c r="M948" s="15" t="s">
        <v>88</v>
      </c>
      <c r="N948" s="1">
        <v>260</v>
      </c>
      <c r="O948" s="1">
        <v>-150</v>
      </c>
      <c r="P948" s="1">
        <v>220</v>
      </c>
      <c r="Q948" s="1">
        <v>117</v>
      </c>
      <c r="R948" s="1">
        <f>SUM(Table1[[#This Row],[Cogs]],Table1[[#This Row],[Marketing]],Table1[[#This Row],[Other Expenses]])</f>
        <v>414</v>
      </c>
      <c r="S948" s="3">
        <f>Table1[[#This Row],[Sales]]-Table1[[#This Row],[Target Sales]]</f>
        <v>-28</v>
      </c>
      <c r="T948" s="3">
        <f>Table1[[#This Row],[Profit]]-Table1[[#This Row],[Target Profit]]</f>
        <v>1</v>
      </c>
      <c r="U948" s="3">
        <f>Table1[[#This Row],[Cogs]]-Table1[[#This Row],[Target COGS]]</f>
        <v>-36</v>
      </c>
      <c r="V948" s="8">
        <f>YEAR(Table1[[#This Row],[Date]])</f>
        <v>2012</v>
      </c>
      <c r="W948" s="8">
        <f>DAY(Table1[[#This Row],[Date]])</f>
        <v>1</v>
      </c>
      <c r="X948" s="8">
        <f>MONTH(Table1[[#This Row],[Date]])</f>
        <v>12</v>
      </c>
      <c r="Y948" s="9">
        <f>(Table1[[#This Row],[Profit]]/Table1[[#This Row],[Sales]])</f>
        <v>-0.77604166666666663</v>
      </c>
    </row>
    <row r="949" spans="1:25" ht="14.25" customHeight="1" x14ac:dyDescent="0.3">
      <c r="A949" s="1">
        <v>209</v>
      </c>
      <c r="B949" s="1">
        <v>247</v>
      </c>
      <c r="C949" s="2">
        <v>41244</v>
      </c>
      <c r="D949" s="1" t="s">
        <v>16</v>
      </c>
      <c r="E949" s="1" t="s">
        <v>29</v>
      </c>
      <c r="F949" s="1">
        <v>81</v>
      </c>
      <c r="G949" s="1" t="s">
        <v>33</v>
      </c>
      <c r="H949" s="1" t="s">
        <v>34</v>
      </c>
      <c r="I949" s="1" t="s">
        <v>35</v>
      </c>
      <c r="J949" s="19">
        <v>216</v>
      </c>
      <c r="K949" s="1">
        <v>576</v>
      </c>
      <c r="L949" s="1" t="s">
        <v>31</v>
      </c>
      <c r="M949" s="15" t="s">
        <v>88</v>
      </c>
      <c r="N949" s="1">
        <v>240</v>
      </c>
      <c r="O949" s="1">
        <v>210</v>
      </c>
      <c r="P949" s="1">
        <v>550</v>
      </c>
      <c r="Q949" s="1">
        <v>113</v>
      </c>
      <c r="R949" s="1">
        <f>SUM(Table1[[#This Row],[Cogs]],Table1[[#This Row],[Marketing]],Table1[[#This Row],[Other Expenses]])</f>
        <v>441</v>
      </c>
      <c r="S949" s="3">
        <f>Table1[[#This Row],[Sales]]-Table1[[#This Row],[Target Sales]]</f>
        <v>26</v>
      </c>
      <c r="T949" s="3">
        <f>Table1[[#This Row],[Profit]]-Table1[[#This Row],[Target Profit]]</f>
        <v>6</v>
      </c>
      <c r="U949" s="3">
        <f>Table1[[#This Row],[Cogs]]-Table1[[#This Row],[Target COGS]]</f>
        <v>7</v>
      </c>
      <c r="V949" s="8">
        <f>YEAR(Table1[[#This Row],[Date]])</f>
        <v>2012</v>
      </c>
      <c r="W949" s="8">
        <f>DAY(Table1[[#This Row],[Date]])</f>
        <v>1</v>
      </c>
      <c r="X949" s="8">
        <f>MONTH(Table1[[#This Row],[Date]])</f>
        <v>12</v>
      </c>
      <c r="Y949" s="9">
        <f>(Table1[[#This Row],[Profit]]/Table1[[#This Row],[Sales]])</f>
        <v>0.375</v>
      </c>
    </row>
    <row r="950" spans="1:25" ht="14.25" customHeight="1" x14ac:dyDescent="0.3">
      <c r="A950" s="1">
        <v>951</v>
      </c>
      <c r="B950" s="1">
        <v>127</v>
      </c>
      <c r="C950" s="2">
        <v>41244</v>
      </c>
      <c r="D950" s="1" t="s">
        <v>16</v>
      </c>
      <c r="E950" s="1" t="s">
        <v>29</v>
      </c>
      <c r="F950" s="1">
        <v>40</v>
      </c>
      <c r="G950" s="1" t="s">
        <v>33</v>
      </c>
      <c r="H950" s="1" t="s">
        <v>38</v>
      </c>
      <c r="I950" s="1" t="s">
        <v>43</v>
      </c>
      <c r="J950" s="19">
        <v>-88</v>
      </c>
      <c r="K950" s="1">
        <v>102</v>
      </c>
      <c r="L950" s="1" t="s">
        <v>31</v>
      </c>
      <c r="M950" s="15" t="s">
        <v>88</v>
      </c>
      <c r="N950" s="1">
        <v>150</v>
      </c>
      <c r="O950" s="1">
        <v>-90</v>
      </c>
      <c r="P950" s="1">
        <v>120</v>
      </c>
      <c r="Q950" s="1">
        <v>63</v>
      </c>
      <c r="R950" s="1">
        <f>SUM(Table1[[#This Row],[Cogs]],Table1[[#This Row],[Marketing]],Table1[[#This Row],[Other Expenses]])</f>
        <v>230</v>
      </c>
      <c r="S950" s="3">
        <f>Table1[[#This Row],[Sales]]-Table1[[#This Row],[Target Sales]]</f>
        <v>-18</v>
      </c>
      <c r="T950" s="3">
        <f>Table1[[#This Row],[Profit]]-Table1[[#This Row],[Target Profit]]</f>
        <v>2</v>
      </c>
      <c r="U950" s="3">
        <f>Table1[[#This Row],[Cogs]]-Table1[[#This Row],[Target COGS]]</f>
        <v>-23</v>
      </c>
      <c r="V950" s="8">
        <f>YEAR(Table1[[#This Row],[Date]])</f>
        <v>2012</v>
      </c>
      <c r="W950" s="8">
        <f>DAY(Table1[[#This Row],[Date]])</f>
        <v>1</v>
      </c>
      <c r="X950" s="8">
        <f>MONTH(Table1[[#This Row],[Date]])</f>
        <v>12</v>
      </c>
      <c r="Y950" s="9">
        <f>(Table1[[#This Row],[Profit]]/Table1[[#This Row],[Sales]])</f>
        <v>-0.86274509803921573</v>
      </c>
    </row>
    <row r="951" spans="1:25" ht="14.25" customHeight="1" x14ac:dyDescent="0.3">
      <c r="A951" s="1">
        <v>707</v>
      </c>
      <c r="B951" s="1">
        <v>279</v>
      </c>
      <c r="C951" s="2">
        <v>41244</v>
      </c>
      <c r="D951" s="1" t="s">
        <v>16</v>
      </c>
      <c r="E951" s="1" t="s">
        <v>29</v>
      </c>
      <c r="F951" s="1">
        <v>97</v>
      </c>
      <c r="G951" s="1" t="s">
        <v>33</v>
      </c>
      <c r="H951" s="1" t="s">
        <v>38</v>
      </c>
      <c r="I951" s="1" t="s">
        <v>45</v>
      </c>
      <c r="J951" s="19">
        <v>271</v>
      </c>
      <c r="K951" s="1">
        <v>699</v>
      </c>
      <c r="L951" s="1" t="s">
        <v>31</v>
      </c>
      <c r="M951" s="15" t="s">
        <v>88</v>
      </c>
      <c r="N951" s="1">
        <v>330</v>
      </c>
      <c r="O951" s="1">
        <v>350</v>
      </c>
      <c r="P951" s="1">
        <v>830</v>
      </c>
      <c r="Q951" s="1">
        <v>149</v>
      </c>
      <c r="R951" s="1">
        <f>SUM(Table1[[#This Row],[Cogs]],Table1[[#This Row],[Marketing]],Table1[[#This Row],[Other Expenses]])</f>
        <v>525</v>
      </c>
      <c r="S951" s="3">
        <f>Table1[[#This Row],[Sales]]-Table1[[#This Row],[Target Sales]]</f>
        <v>-131</v>
      </c>
      <c r="T951" s="3">
        <f>Table1[[#This Row],[Profit]]-Table1[[#This Row],[Target Profit]]</f>
        <v>-79</v>
      </c>
      <c r="U951" s="3">
        <f>Table1[[#This Row],[Cogs]]-Table1[[#This Row],[Target COGS]]</f>
        <v>-51</v>
      </c>
      <c r="V951" s="8">
        <f>YEAR(Table1[[#This Row],[Date]])</f>
        <v>2012</v>
      </c>
      <c r="W951" s="8">
        <f>DAY(Table1[[#This Row],[Date]])</f>
        <v>1</v>
      </c>
      <c r="X951" s="8">
        <f>MONTH(Table1[[#This Row],[Date]])</f>
        <v>12</v>
      </c>
      <c r="Y951" s="9">
        <f>(Table1[[#This Row],[Profit]]/Table1[[#This Row],[Sales]])</f>
        <v>0.38769670958512159</v>
      </c>
    </row>
    <row r="952" spans="1:25" ht="14.25" customHeight="1" x14ac:dyDescent="0.3">
      <c r="A952" s="1">
        <v>916</v>
      </c>
      <c r="B952" s="1">
        <v>250</v>
      </c>
      <c r="C952" s="2">
        <v>41244</v>
      </c>
      <c r="D952" s="1" t="s">
        <v>16</v>
      </c>
      <c r="E952" s="1" t="s">
        <v>29</v>
      </c>
      <c r="F952" s="1">
        <v>70</v>
      </c>
      <c r="G952" s="1" t="s">
        <v>33</v>
      </c>
      <c r="H952" s="1" t="s">
        <v>34</v>
      </c>
      <c r="I952" s="1" t="s">
        <v>47</v>
      </c>
      <c r="J952" s="19">
        <v>157</v>
      </c>
      <c r="K952" s="1">
        <v>501</v>
      </c>
      <c r="L952" s="1" t="s">
        <v>31</v>
      </c>
      <c r="M952" s="15" t="s">
        <v>88</v>
      </c>
      <c r="N952" s="1">
        <v>240</v>
      </c>
      <c r="O952" s="1">
        <v>160</v>
      </c>
      <c r="P952" s="1">
        <v>480</v>
      </c>
      <c r="Q952" s="1">
        <v>94</v>
      </c>
      <c r="R952" s="1">
        <f>SUM(Table1[[#This Row],[Cogs]],Table1[[#This Row],[Marketing]],Table1[[#This Row],[Other Expenses]])</f>
        <v>414</v>
      </c>
      <c r="S952" s="3">
        <f>Table1[[#This Row],[Sales]]-Table1[[#This Row],[Target Sales]]</f>
        <v>21</v>
      </c>
      <c r="T952" s="3">
        <f>Table1[[#This Row],[Profit]]-Table1[[#This Row],[Target Profit]]</f>
        <v>-3</v>
      </c>
      <c r="U952" s="3">
        <f>Table1[[#This Row],[Cogs]]-Table1[[#This Row],[Target COGS]]</f>
        <v>10</v>
      </c>
      <c r="V952" s="8">
        <f>YEAR(Table1[[#This Row],[Date]])</f>
        <v>2012</v>
      </c>
      <c r="W952" s="8">
        <f>DAY(Table1[[#This Row],[Date]])</f>
        <v>1</v>
      </c>
      <c r="X952" s="8">
        <f>MONTH(Table1[[#This Row],[Date]])</f>
        <v>12</v>
      </c>
      <c r="Y952" s="9">
        <f>(Table1[[#This Row],[Profit]]/Table1[[#This Row],[Sales]])</f>
        <v>0.31337325349301398</v>
      </c>
    </row>
    <row r="953" spans="1:25" ht="14.25" customHeight="1" x14ac:dyDescent="0.3">
      <c r="A953" s="1">
        <v>530</v>
      </c>
      <c r="B953" s="1">
        <v>135</v>
      </c>
      <c r="C953" s="2">
        <v>41244</v>
      </c>
      <c r="D953" s="1" t="s">
        <v>16</v>
      </c>
      <c r="E953" s="1" t="s">
        <v>29</v>
      </c>
      <c r="F953" s="1">
        <v>122</v>
      </c>
      <c r="G953" s="1" t="s">
        <v>33</v>
      </c>
      <c r="H953" s="1" t="s">
        <v>34</v>
      </c>
      <c r="I953" s="1" t="s">
        <v>46</v>
      </c>
      <c r="J953" s="19">
        <v>31</v>
      </c>
      <c r="K953" s="1">
        <v>322</v>
      </c>
      <c r="L953" s="1" t="s">
        <v>31</v>
      </c>
      <c r="M953" s="15" t="s">
        <v>88</v>
      </c>
      <c r="N953" s="1">
        <v>130</v>
      </c>
      <c r="O953" s="1">
        <v>40</v>
      </c>
      <c r="P953" s="1">
        <v>310</v>
      </c>
      <c r="Q953" s="1">
        <v>156</v>
      </c>
      <c r="R953" s="1">
        <f>SUM(Table1[[#This Row],[Cogs]],Table1[[#This Row],[Marketing]],Table1[[#This Row],[Other Expenses]])</f>
        <v>413</v>
      </c>
      <c r="S953" s="3">
        <f>Table1[[#This Row],[Sales]]-Table1[[#This Row],[Target Sales]]</f>
        <v>12</v>
      </c>
      <c r="T953" s="3">
        <f>Table1[[#This Row],[Profit]]-Table1[[#This Row],[Target Profit]]</f>
        <v>-9</v>
      </c>
      <c r="U953" s="3">
        <f>Table1[[#This Row],[Cogs]]-Table1[[#This Row],[Target COGS]]</f>
        <v>5</v>
      </c>
      <c r="V953" s="8">
        <f>YEAR(Table1[[#This Row],[Date]])</f>
        <v>2012</v>
      </c>
      <c r="W953" s="8">
        <f>DAY(Table1[[#This Row],[Date]])</f>
        <v>1</v>
      </c>
      <c r="X953" s="8">
        <f>MONTH(Table1[[#This Row],[Date]])</f>
        <v>12</v>
      </c>
      <c r="Y953" s="9">
        <f>(Table1[[#This Row],[Profit]]/Table1[[#This Row],[Sales]])</f>
        <v>9.627329192546584E-2</v>
      </c>
    </row>
    <row r="954" spans="1:25" ht="14.25" customHeight="1" x14ac:dyDescent="0.3">
      <c r="A954" s="1">
        <v>626</v>
      </c>
      <c r="B954" s="1">
        <v>86</v>
      </c>
      <c r="C954" s="2">
        <v>41244</v>
      </c>
      <c r="D954" s="1" t="s">
        <v>16</v>
      </c>
      <c r="E954" s="1" t="s">
        <v>29</v>
      </c>
      <c r="F954" s="1">
        <v>24</v>
      </c>
      <c r="G954" s="1" t="s">
        <v>18</v>
      </c>
      <c r="H954" s="1" t="s">
        <v>19</v>
      </c>
      <c r="I954" s="1" t="s">
        <v>50</v>
      </c>
      <c r="J954" s="19">
        <v>89</v>
      </c>
      <c r="K954" s="1">
        <v>210</v>
      </c>
      <c r="L954" s="1" t="s">
        <v>31</v>
      </c>
      <c r="M954" s="15" t="s">
        <v>88</v>
      </c>
      <c r="N954" s="1">
        <v>80</v>
      </c>
      <c r="O954" s="1">
        <v>80</v>
      </c>
      <c r="P954" s="1">
        <v>190</v>
      </c>
      <c r="Q954" s="1">
        <v>35</v>
      </c>
      <c r="R954" s="1">
        <f>SUM(Table1[[#This Row],[Cogs]],Table1[[#This Row],[Marketing]],Table1[[#This Row],[Other Expenses]])</f>
        <v>145</v>
      </c>
      <c r="S954" s="3">
        <f>Table1[[#This Row],[Sales]]-Table1[[#This Row],[Target Sales]]</f>
        <v>20</v>
      </c>
      <c r="T954" s="3">
        <f>Table1[[#This Row],[Profit]]-Table1[[#This Row],[Target Profit]]</f>
        <v>9</v>
      </c>
      <c r="U954" s="3">
        <f>Table1[[#This Row],[Cogs]]-Table1[[#This Row],[Target COGS]]</f>
        <v>6</v>
      </c>
      <c r="V954" s="8">
        <f>YEAR(Table1[[#This Row],[Date]])</f>
        <v>2012</v>
      </c>
      <c r="W954" s="8">
        <f>DAY(Table1[[#This Row],[Date]])</f>
        <v>1</v>
      </c>
      <c r="X954" s="8">
        <f>MONTH(Table1[[#This Row],[Date]])</f>
        <v>12</v>
      </c>
      <c r="Y954" s="9">
        <f>(Table1[[#This Row],[Profit]]/Table1[[#This Row],[Sales]])</f>
        <v>0.4238095238095238</v>
      </c>
    </row>
    <row r="955" spans="1:25" ht="14.25" customHeight="1" x14ac:dyDescent="0.3">
      <c r="A955" s="1">
        <v>415</v>
      </c>
      <c r="B955" s="1">
        <v>241</v>
      </c>
      <c r="C955" s="2">
        <v>41244</v>
      </c>
      <c r="D955" s="1" t="s">
        <v>16</v>
      </c>
      <c r="E955" s="1" t="s">
        <v>29</v>
      </c>
      <c r="F955" s="1">
        <v>74</v>
      </c>
      <c r="G955" s="1" t="s">
        <v>18</v>
      </c>
      <c r="H955" s="1" t="s">
        <v>19</v>
      </c>
      <c r="I955" s="1" t="s">
        <v>20</v>
      </c>
      <c r="J955" s="19">
        <v>188</v>
      </c>
      <c r="K955" s="1">
        <v>525</v>
      </c>
      <c r="L955" s="1" t="s">
        <v>31</v>
      </c>
      <c r="M955" s="15" t="s">
        <v>88</v>
      </c>
      <c r="N955" s="1">
        <v>220</v>
      </c>
      <c r="O955" s="1">
        <v>170</v>
      </c>
      <c r="P955" s="1">
        <v>480</v>
      </c>
      <c r="Q955" s="1">
        <v>96</v>
      </c>
      <c r="R955" s="1">
        <f>SUM(Table1[[#This Row],[Cogs]],Table1[[#This Row],[Marketing]],Table1[[#This Row],[Other Expenses]])</f>
        <v>411</v>
      </c>
      <c r="S955" s="3">
        <f>Table1[[#This Row],[Sales]]-Table1[[#This Row],[Target Sales]]</f>
        <v>45</v>
      </c>
      <c r="T955" s="3">
        <f>Table1[[#This Row],[Profit]]-Table1[[#This Row],[Target Profit]]</f>
        <v>18</v>
      </c>
      <c r="U955" s="3">
        <f>Table1[[#This Row],[Cogs]]-Table1[[#This Row],[Target COGS]]</f>
        <v>21</v>
      </c>
      <c r="V955" s="8">
        <f>YEAR(Table1[[#This Row],[Date]])</f>
        <v>2012</v>
      </c>
      <c r="W955" s="8">
        <f>DAY(Table1[[#This Row],[Date]])</f>
        <v>1</v>
      </c>
      <c r="X955" s="8">
        <f>MONTH(Table1[[#This Row],[Date]])</f>
        <v>12</v>
      </c>
      <c r="Y955" s="9">
        <f>(Table1[[#This Row],[Profit]]/Table1[[#This Row],[Sales]])</f>
        <v>0.35809523809523808</v>
      </c>
    </row>
    <row r="956" spans="1:25" ht="14.25" customHeight="1" x14ac:dyDescent="0.3">
      <c r="A956" s="1">
        <v>916</v>
      </c>
      <c r="B956" s="1">
        <v>123</v>
      </c>
      <c r="C956" s="2">
        <v>41244</v>
      </c>
      <c r="D956" s="1" t="s">
        <v>16</v>
      </c>
      <c r="E956" s="1" t="s">
        <v>29</v>
      </c>
      <c r="F956" s="1">
        <v>34</v>
      </c>
      <c r="G956" s="1" t="s">
        <v>18</v>
      </c>
      <c r="H956" s="1" t="s">
        <v>26</v>
      </c>
      <c r="I956" s="1" t="s">
        <v>27</v>
      </c>
      <c r="J956" s="19">
        <v>134</v>
      </c>
      <c r="K956" s="1">
        <v>302</v>
      </c>
      <c r="L956" s="1" t="s">
        <v>31</v>
      </c>
      <c r="M956" s="15" t="s">
        <v>88</v>
      </c>
      <c r="N956" s="1">
        <v>90</v>
      </c>
      <c r="O956" s="1">
        <v>110</v>
      </c>
      <c r="P956" s="1">
        <v>220</v>
      </c>
      <c r="Q956" s="1">
        <v>45</v>
      </c>
      <c r="R956" s="1">
        <f>SUM(Table1[[#This Row],[Cogs]],Table1[[#This Row],[Marketing]],Table1[[#This Row],[Other Expenses]])</f>
        <v>202</v>
      </c>
      <c r="S956" s="3">
        <f>Table1[[#This Row],[Sales]]-Table1[[#This Row],[Target Sales]]</f>
        <v>82</v>
      </c>
      <c r="T956" s="3">
        <f>Table1[[#This Row],[Profit]]-Table1[[#This Row],[Target Profit]]</f>
        <v>24</v>
      </c>
      <c r="U956" s="3">
        <f>Table1[[#This Row],[Cogs]]-Table1[[#This Row],[Target COGS]]</f>
        <v>33</v>
      </c>
      <c r="V956" s="8">
        <f>YEAR(Table1[[#This Row],[Date]])</f>
        <v>2012</v>
      </c>
      <c r="W956" s="8">
        <f>DAY(Table1[[#This Row],[Date]])</f>
        <v>1</v>
      </c>
      <c r="X956" s="8">
        <f>MONTH(Table1[[#This Row],[Date]])</f>
        <v>12</v>
      </c>
      <c r="Y956" s="9">
        <f>(Table1[[#This Row],[Profit]]/Table1[[#This Row],[Sales]])</f>
        <v>0.44370860927152317</v>
      </c>
    </row>
    <row r="957" spans="1:25" ht="14.25" customHeight="1" x14ac:dyDescent="0.3">
      <c r="A957" s="1">
        <v>435</v>
      </c>
      <c r="B957" s="1">
        <v>68</v>
      </c>
      <c r="C957" s="2">
        <v>41244</v>
      </c>
      <c r="D957" s="1" t="s">
        <v>32</v>
      </c>
      <c r="E957" s="1" t="s">
        <v>29</v>
      </c>
      <c r="F957" s="1">
        <v>25</v>
      </c>
      <c r="G957" s="1" t="s">
        <v>33</v>
      </c>
      <c r="H957" s="1" t="s">
        <v>38</v>
      </c>
      <c r="I957" s="1" t="s">
        <v>39</v>
      </c>
      <c r="J957" s="19">
        <v>26</v>
      </c>
      <c r="K957" s="1">
        <v>153</v>
      </c>
      <c r="L957" s="1" t="s">
        <v>42</v>
      </c>
      <c r="M957" s="15" t="s">
        <v>88</v>
      </c>
      <c r="N957" s="1">
        <v>80</v>
      </c>
      <c r="O957" s="1">
        <v>50</v>
      </c>
      <c r="P957" s="1">
        <v>180</v>
      </c>
      <c r="Q957" s="1">
        <v>59</v>
      </c>
      <c r="R957" s="1">
        <f>SUM(Table1[[#This Row],[Cogs]],Table1[[#This Row],[Marketing]],Table1[[#This Row],[Other Expenses]])</f>
        <v>152</v>
      </c>
      <c r="S957" s="3">
        <f>Table1[[#This Row],[Sales]]-Table1[[#This Row],[Target Sales]]</f>
        <v>-27</v>
      </c>
      <c r="T957" s="3">
        <f>Table1[[#This Row],[Profit]]-Table1[[#This Row],[Target Profit]]</f>
        <v>-24</v>
      </c>
      <c r="U957" s="3">
        <f>Table1[[#This Row],[Cogs]]-Table1[[#This Row],[Target COGS]]</f>
        <v>-12</v>
      </c>
      <c r="V957" s="8">
        <f>YEAR(Table1[[#This Row],[Date]])</f>
        <v>2012</v>
      </c>
      <c r="W957" s="8">
        <f>DAY(Table1[[#This Row],[Date]])</f>
        <v>1</v>
      </c>
      <c r="X957" s="8">
        <f>MONTH(Table1[[#This Row],[Date]])</f>
        <v>12</v>
      </c>
      <c r="Y957" s="9">
        <f>(Table1[[#This Row],[Profit]]/Table1[[#This Row],[Sales]])</f>
        <v>0.16993464052287582</v>
      </c>
    </row>
    <row r="958" spans="1:25" ht="14.25" customHeight="1" x14ac:dyDescent="0.3">
      <c r="A958" s="1">
        <v>509</v>
      </c>
      <c r="B958" s="1">
        <v>105</v>
      </c>
      <c r="C958" s="2">
        <v>41244</v>
      </c>
      <c r="D958" s="1" t="s">
        <v>32</v>
      </c>
      <c r="E958" s="1" t="s">
        <v>29</v>
      </c>
      <c r="F958" s="1">
        <v>95</v>
      </c>
      <c r="G958" s="1" t="s">
        <v>33</v>
      </c>
      <c r="H958" s="1" t="s">
        <v>38</v>
      </c>
      <c r="I958" s="1" t="s">
        <v>39</v>
      </c>
      <c r="J958" s="19">
        <v>20</v>
      </c>
      <c r="K958" s="1">
        <v>250</v>
      </c>
      <c r="L958" s="1" t="s">
        <v>53</v>
      </c>
      <c r="M958" s="15" t="s">
        <v>88</v>
      </c>
      <c r="N958" s="1">
        <v>120</v>
      </c>
      <c r="O958" s="1">
        <v>50</v>
      </c>
      <c r="P958" s="1">
        <v>290</v>
      </c>
      <c r="Q958" s="1">
        <v>125</v>
      </c>
      <c r="R958" s="1">
        <f>SUM(Table1[[#This Row],[Cogs]],Table1[[#This Row],[Marketing]],Table1[[#This Row],[Other Expenses]])</f>
        <v>325</v>
      </c>
      <c r="S958" s="3">
        <f>Table1[[#This Row],[Sales]]-Table1[[#This Row],[Target Sales]]</f>
        <v>-40</v>
      </c>
      <c r="T958" s="3">
        <f>Table1[[#This Row],[Profit]]-Table1[[#This Row],[Target Profit]]</f>
        <v>-30</v>
      </c>
      <c r="U958" s="3">
        <f>Table1[[#This Row],[Cogs]]-Table1[[#This Row],[Target COGS]]</f>
        <v>-15</v>
      </c>
      <c r="V958" s="8">
        <f>YEAR(Table1[[#This Row],[Date]])</f>
        <v>2012</v>
      </c>
      <c r="W958" s="8">
        <f>DAY(Table1[[#This Row],[Date]])</f>
        <v>1</v>
      </c>
      <c r="X958" s="8">
        <f>MONTH(Table1[[#This Row],[Date]])</f>
        <v>12</v>
      </c>
      <c r="Y958" s="9">
        <f>(Table1[[#This Row],[Profit]]/Table1[[#This Row],[Sales]])</f>
        <v>0.08</v>
      </c>
    </row>
    <row r="959" spans="1:25" ht="14.25" customHeight="1" x14ac:dyDescent="0.3">
      <c r="A959" s="1">
        <v>971</v>
      </c>
      <c r="B959" s="1">
        <v>153</v>
      </c>
      <c r="C959" s="2">
        <v>41244</v>
      </c>
      <c r="D959" s="1" t="s">
        <v>32</v>
      </c>
      <c r="E959" s="1" t="s">
        <v>29</v>
      </c>
      <c r="F959" s="1">
        <v>42</v>
      </c>
      <c r="G959" s="1" t="s">
        <v>33</v>
      </c>
      <c r="H959" s="1" t="s">
        <v>34</v>
      </c>
      <c r="I959" s="1" t="s">
        <v>35</v>
      </c>
      <c r="J959" s="19">
        <v>87</v>
      </c>
      <c r="K959" s="1">
        <v>306</v>
      </c>
      <c r="L959" s="1" t="s">
        <v>49</v>
      </c>
      <c r="M959" s="15" t="s">
        <v>88</v>
      </c>
      <c r="N959" s="1">
        <v>150</v>
      </c>
      <c r="O959" s="1">
        <v>80</v>
      </c>
      <c r="P959" s="1">
        <v>290</v>
      </c>
      <c r="Q959" s="1">
        <v>66</v>
      </c>
      <c r="R959" s="1">
        <f>SUM(Table1[[#This Row],[Cogs]],Table1[[#This Row],[Marketing]],Table1[[#This Row],[Other Expenses]])</f>
        <v>261</v>
      </c>
      <c r="S959" s="3">
        <f>Table1[[#This Row],[Sales]]-Table1[[#This Row],[Target Sales]]</f>
        <v>16</v>
      </c>
      <c r="T959" s="3">
        <f>Table1[[#This Row],[Profit]]-Table1[[#This Row],[Target Profit]]</f>
        <v>7</v>
      </c>
      <c r="U959" s="3">
        <f>Table1[[#This Row],[Cogs]]-Table1[[#This Row],[Target COGS]]</f>
        <v>3</v>
      </c>
      <c r="V959" s="8">
        <f>YEAR(Table1[[#This Row],[Date]])</f>
        <v>2012</v>
      </c>
      <c r="W959" s="8">
        <f>DAY(Table1[[#This Row],[Date]])</f>
        <v>1</v>
      </c>
      <c r="X959" s="8">
        <f>MONTH(Table1[[#This Row],[Date]])</f>
        <v>12</v>
      </c>
      <c r="Y959" s="9">
        <f>(Table1[[#This Row],[Profit]]/Table1[[#This Row],[Sales]])</f>
        <v>0.28431372549019607</v>
      </c>
    </row>
    <row r="960" spans="1:25" ht="14.25" customHeight="1" x14ac:dyDescent="0.3">
      <c r="A960" s="1">
        <v>253</v>
      </c>
      <c r="B960" s="1">
        <v>80</v>
      </c>
      <c r="C960" s="2">
        <v>41244</v>
      </c>
      <c r="D960" s="1" t="s">
        <v>32</v>
      </c>
      <c r="E960" s="1" t="s">
        <v>29</v>
      </c>
      <c r="F960" s="1">
        <v>24</v>
      </c>
      <c r="G960" s="1" t="s">
        <v>33</v>
      </c>
      <c r="H960" s="1" t="s">
        <v>34</v>
      </c>
      <c r="I960" s="1" t="s">
        <v>35</v>
      </c>
      <c r="J960" s="19">
        <v>51</v>
      </c>
      <c r="K960" s="1">
        <v>176</v>
      </c>
      <c r="L960" s="1" t="s">
        <v>53</v>
      </c>
      <c r="M960" s="15" t="s">
        <v>88</v>
      </c>
      <c r="N960" s="1">
        <v>70</v>
      </c>
      <c r="O960" s="1">
        <v>60</v>
      </c>
      <c r="P960" s="1">
        <v>170</v>
      </c>
      <c r="Q960" s="1">
        <v>45</v>
      </c>
      <c r="R960" s="1">
        <f>SUM(Table1[[#This Row],[Cogs]],Table1[[#This Row],[Marketing]],Table1[[#This Row],[Other Expenses]])</f>
        <v>149</v>
      </c>
      <c r="S960" s="3">
        <f>Table1[[#This Row],[Sales]]-Table1[[#This Row],[Target Sales]]</f>
        <v>6</v>
      </c>
      <c r="T960" s="3">
        <f>Table1[[#This Row],[Profit]]-Table1[[#This Row],[Target Profit]]</f>
        <v>-9</v>
      </c>
      <c r="U960" s="3">
        <f>Table1[[#This Row],[Cogs]]-Table1[[#This Row],[Target COGS]]</f>
        <v>10</v>
      </c>
      <c r="V960" s="8">
        <f>YEAR(Table1[[#This Row],[Date]])</f>
        <v>2012</v>
      </c>
      <c r="W960" s="8">
        <f>DAY(Table1[[#This Row],[Date]])</f>
        <v>1</v>
      </c>
      <c r="X960" s="8">
        <f>MONTH(Table1[[#This Row],[Date]])</f>
        <v>12</v>
      </c>
      <c r="Y960" s="9">
        <f>(Table1[[#This Row],[Profit]]/Table1[[#This Row],[Sales]])</f>
        <v>0.28977272727272729</v>
      </c>
    </row>
    <row r="961" spans="1:25" ht="14.25" customHeight="1" x14ac:dyDescent="0.3">
      <c r="A961" s="1">
        <v>435</v>
      </c>
      <c r="B961" s="1">
        <v>63</v>
      </c>
      <c r="C961" s="2">
        <v>41244</v>
      </c>
      <c r="D961" s="1" t="s">
        <v>32</v>
      </c>
      <c r="E961" s="1" t="s">
        <v>29</v>
      </c>
      <c r="F961" s="1">
        <v>19</v>
      </c>
      <c r="G961" s="1" t="s">
        <v>33</v>
      </c>
      <c r="H961" s="1" t="s">
        <v>38</v>
      </c>
      <c r="I961" s="1" t="s">
        <v>43</v>
      </c>
      <c r="J961" s="19">
        <v>36</v>
      </c>
      <c r="K961" s="1">
        <v>139</v>
      </c>
      <c r="L961" s="1" t="s">
        <v>42</v>
      </c>
      <c r="M961" s="15" t="s">
        <v>88</v>
      </c>
      <c r="N961" s="1">
        <v>70</v>
      </c>
      <c r="O961" s="1">
        <v>50</v>
      </c>
      <c r="P961" s="1">
        <v>160</v>
      </c>
      <c r="Q961" s="1">
        <v>40</v>
      </c>
      <c r="R961" s="1">
        <f>SUM(Table1[[#This Row],[Cogs]],Table1[[#This Row],[Marketing]],Table1[[#This Row],[Other Expenses]])</f>
        <v>122</v>
      </c>
      <c r="S961" s="3">
        <f>Table1[[#This Row],[Sales]]-Table1[[#This Row],[Target Sales]]</f>
        <v>-21</v>
      </c>
      <c r="T961" s="3">
        <f>Table1[[#This Row],[Profit]]-Table1[[#This Row],[Target Profit]]</f>
        <v>-14</v>
      </c>
      <c r="U961" s="3">
        <f>Table1[[#This Row],[Cogs]]-Table1[[#This Row],[Target COGS]]</f>
        <v>-7</v>
      </c>
      <c r="V961" s="8">
        <f>YEAR(Table1[[#This Row],[Date]])</f>
        <v>2012</v>
      </c>
      <c r="W961" s="8">
        <f>DAY(Table1[[#This Row],[Date]])</f>
        <v>1</v>
      </c>
      <c r="X961" s="8">
        <f>MONTH(Table1[[#This Row],[Date]])</f>
        <v>12</v>
      </c>
      <c r="Y961" s="9">
        <f>(Table1[[#This Row],[Profit]]/Table1[[#This Row],[Sales]])</f>
        <v>0.25899280575539568</v>
      </c>
    </row>
    <row r="962" spans="1:25" ht="14.25" customHeight="1" x14ac:dyDescent="0.3">
      <c r="A962" s="1">
        <v>253</v>
      </c>
      <c r="B962" s="1">
        <v>72</v>
      </c>
      <c r="C962" s="2">
        <v>41244</v>
      </c>
      <c r="D962" s="1" t="s">
        <v>32</v>
      </c>
      <c r="E962" s="1" t="s">
        <v>29</v>
      </c>
      <c r="F962" s="1">
        <v>23</v>
      </c>
      <c r="G962" s="1" t="s">
        <v>33</v>
      </c>
      <c r="H962" s="1" t="s">
        <v>38</v>
      </c>
      <c r="I962" s="1" t="s">
        <v>45</v>
      </c>
      <c r="J962" s="19">
        <v>58</v>
      </c>
      <c r="K962" s="1">
        <v>176</v>
      </c>
      <c r="L962" s="1" t="s">
        <v>53</v>
      </c>
      <c r="M962" s="15" t="s">
        <v>88</v>
      </c>
      <c r="N962" s="1">
        <v>80</v>
      </c>
      <c r="O962" s="1">
        <v>80</v>
      </c>
      <c r="P962" s="1">
        <v>200</v>
      </c>
      <c r="Q962" s="1">
        <v>46</v>
      </c>
      <c r="R962" s="1">
        <f>SUM(Table1[[#This Row],[Cogs]],Table1[[#This Row],[Marketing]],Table1[[#This Row],[Other Expenses]])</f>
        <v>141</v>
      </c>
      <c r="S962" s="3">
        <f>Table1[[#This Row],[Sales]]-Table1[[#This Row],[Target Sales]]</f>
        <v>-24</v>
      </c>
      <c r="T962" s="3">
        <f>Table1[[#This Row],[Profit]]-Table1[[#This Row],[Target Profit]]</f>
        <v>-22</v>
      </c>
      <c r="U962" s="3">
        <f>Table1[[#This Row],[Cogs]]-Table1[[#This Row],[Target COGS]]</f>
        <v>-8</v>
      </c>
      <c r="V962" s="8">
        <f>YEAR(Table1[[#This Row],[Date]])</f>
        <v>2012</v>
      </c>
      <c r="W962" s="8">
        <f>DAY(Table1[[#This Row],[Date]])</f>
        <v>1</v>
      </c>
      <c r="X962" s="8">
        <f>MONTH(Table1[[#This Row],[Date]])</f>
        <v>12</v>
      </c>
      <c r="Y962" s="9">
        <f>(Table1[[#This Row],[Profit]]/Table1[[#This Row],[Sales]])</f>
        <v>0.32954545454545453</v>
      </c>
    </row>
    <row r="963" spans="1:25" ht="14.25" customHeight="1" x14ac:dyDescent="0.3">
      <c r="A963" s="1">
        <v>775</v>
      </c>
      <c r="B963" s="1">
        <v>16</v>
      </c>
      <c r="C963" s="2">
        <v>41244</v>
      </c>
      <c r="D963" s="1" t="s">
        <v>32</v>
      </c>
      <c r="E963" s="1" t="s">
        <v>29</v>
      </c>
      <c r="F963" s="1">
        <v>4</v>
      </c>
      <c r="G963" s="1" t="s">
        <v>33</v>
      </c>
      <c r="H963" s="1" t="s">
        <v>34</v>
      </c>
      <c r="I963" s="1" t="s">
        <v>46</v>
      </c>
      <c r="J963" s="19">
        <v>10</v>
      </c>
      <c r="K963" s="1">
        <v>41</v>
      </c>
      <c r="L963" s="1" t="s">
        <v>41</v>
      </c>
      <c r="M963" s="15" t="s">
        <v>88</v>
      </c>
      <c r="N963" s="1">
        <v>10</v>
      </c>
      <c r="O963" s="1">
        <v>10</v>
      </c>
      <c r="P963" s="1">
        <v>30</v>
      </c>
      <c r="Q963" s="1">
        <v>15</v>
      </c>
      <c r="R963" s="1">
        <f>SUM(Table1[[#This Row],[Cogs]],Table1[[#This Row],[Marketing]],Table1[[#This Row],[Other Expenses]])</f>
        <v>35</v>
      </c>
      <c r="S963" s="3">
        <f>Table1[[#This Row],[Sales]]-Table1[[#This Row],[Target Sales]]</f>
        <v>11</v>
      </c>
      <c r="T963" s="3">
        <f>Table1[[#This Row],[Profit]]-Table1[[#This Row],[Target Profit]]</f>
        <v>0</v>
      </c>
      <c r="U963" s="3">
        <f>Table1[[#This Row],[Cogs]]-Table1[[#This Row],[Target COGS]]</f>
        <v>6</v>
      </c>
      <c r="V963" s="8">
        <f>YEAR(Table1[[#This Row],[Date]])</f>
        <v>2012</v>
      </c>
      <c r="W963" s="8">
        <f>DAY(Table1[[#This Row],[Date]])</f>
        <v>1</v>
      </c>
      <c r="X963" s="8">
        <f>MONTH(Table1[[#This Row],[Date]])</f>
        <v>12</v>
      </c>
      <c r="Y963" s="9">
        <f>(Table1[[#This Row],[Profit]]/Table1[[#This Row],[Sales]])</f>
        <v>0.24390243902439024</v>
      </c>
    </row>
    <row r="964" spans="1:25" ht="14.25" customHeight="1" x14ac:dyDescent="0.3">
      <c r="A964" s="1">
        <v>435</v>
      </c>
      <c r="B964" s="1">
        <v>94</v>
      </c>
      <c r="C964" s="2">
        <v>41244</v>
      </c>
      <c r="D964" s="1" t="s">
        <v>32</v>
      </c>
      <c r="E964" s="1" t="s">
        <v>29</v>
      </c>
      <c r="F964" s="1">
        <v>31</v>
      </c>
      <c r="G964" s="1" t="s">
        <v>33</v>
      </c>
      <c r="H964" s="1" t="s">
        <v>34</v>
      </c>
      <c r="I964" s="1" t="s">
        <v>46</v>
      </c>
      <c r="J964" s="19">
        <v>77</v>
      </c>
      <c r="K964" s="1">
        <v>214</v>
      </c>
      <c r="L964" s="1" t="s">
        <v>42</v>
      </c>
      <c r="M964" s="15" t="s">
        <v>88</v>
      </c>
      <c r="N964" s="1">
        <v>90</v>
      </c>
      <c r="O964" s="1">
        <v>70</v>
      </c>
      <c r="P964" s="1">
        <v>200</v>
      </c>
      <c r="Q964" s="1">
        <v>43</v>
      </c>
      <c r="R964" s="1">
        <f>SUM(Table1[[#This Row],[Cogs]],Table1[[#This Row],[Marketing]],Table1[[#This Row],[Other Expenses]])</f>
        <v>168</v>
      </c>
      <c r="S964" s="3">
        <f>Table1[[#This Row],[Sales]]-Table1[[#This Row],[Target Sales]]</f>
        <v>14</v>
      </c>
      <c r="T964" s="3">
        <f>Table1[[#This Row],[Profit]]-Table1[[#This Row],[Target Profit]]</f>
        <v>7</v>
      </c>
      <c r="U964" s="3">
        <f>Table1[[#This Row],[Cogs]]-Table1[[#This Row],[Target COGS]]</f>
        <v>4</v>
      </c>
      <c r="V964" s="8">
        <f>YEAR(Table1[[#This Row],[Date]])</f>
        <v>2012</v>
      </c>
      <c r="W964" s="8">
        <f>DAY(Table1[[#This Row],[Date]])</f>
        <v>1</v>
      </c>
      <c r="X964" s="8">
        <f>MONTH(Table1[[#This Row],[Date]])</f>
        <v>12</v>
      </c>
      <c r="Y964" s="9">
        <f>(Table1[[#This Row],[Profit]]/Table1[[#This Row],[Sales]])</f>
        <v>0.35981308411214952</v>
      </c>
    </row>
    <row r="965" spans="1:25" ht="14.25" customHeight="1" x14ac:dyDescent="0.3">
      <c r="A965" s="1">
        <v>702</v>
      </c>
      <c r="B965" s="1">
        <v>135</v>
      </c>
      <c r="C965" s="2">
        <v>41244</v>
      </c>
      <c r="D965" s="1" t="s">
        <v>32</v>
      </c>
      <c r="E965" s="1" t="s">
        <v>29</v>
      </c>
      <c r="F965" s="1">
        <v>122</v>
      </c>
      <c r="G965" s="1" t="s">
        <v>18</v>
      </c>
      <c r="H965" s="1" t="s">
        <v>19</v>
      </c>
      <c r="I965" s="1" t="s">
        <v>50</v>
      </c>
      <c r="J965" s="19">
        <v>32</v>
      </c>
      <c r="K965" s="1">
        <v>322</v>
      </c>
      <c r="L965" s="1" t="s">
        <v>41</v>
      </c>
      <c r="M965" s="15" t="s">
        <v>88</v>
      </c>
      <c r="N965" s="1">
        <v>120</v>
      </c>
      <c r="O965" s="1">
        <v>30</v>
      </c>
      <c r="P965" s="1">
        <v>290</v>
      </c>
      <c r="Q965" s="1">
        <v>155</v>
      </c>
      <c r="R965" s="1">
        <f>SUM(Table1[[#This Row],[Cogs]],Table1[[#This Row],[Marketing]],Table1[[#This Row],[Other Expenses]])</f>
        <v>412</v>
      </c>
      <c r="S965" s="3">
        <f>Table1[[#This Row],[Sales]]-Table1[[#This Row],[Target Sales]]</f>
        <v>32</v>
      </c>
      <c r="T965" s="3">
        <f>Table1[[#This Row],[Profit]]-Table1[[#This Row],[Target Profit]]</f>
        <v>2</v>
      </c>
      <c r="U965" s="3">
        <f>Table1[[#This Row],[Cogs]]-Table1[[#This Row],[Target COGS]]</f>
        <v>15</v>
      </c>
      <c r="V965" s="8">
        <f>YEAR(Table1[[#This Row],[Date]])</f>
        <v>2012</v>
      </c>
      <c r="W965" s="8">
        <f>DAY(Table1[[#This Row],[Date]])</f>
        <v>1</v>
      </c>
      <c r="X965" s="8">
        <f>MONTH(Table1[[#This Row],[Date]])</f>
        <v>12</v>
      </c>
      <c r="Y965" s="9">
        <f>(Table1[[#This Row],[Profit]]/Table1[[#This Row],[Sales]])</f>
        <v>9.9378881987577633E-2</v>
      </c>
    </row>
    <row r="966" spans="1:25" ht="14.25" customHeight="1" x14ac:dyDescent="0.3">
      <c r="A966" s="1">
        <v>509</v>
      </c>
      <c r="B966" s="1">
        <v>115</v>
      </c>
      <c r="C966" s="2">
        <v>41244</v>
      </c>
      <c r="D966" s="1" t="s">
        <v>32</v>
      </c>
      <c r="E966" s="1" t="s">
        <v>29</v>
      </c>
      <c r="F966" s="1">
        <v>37</v>
      </c>
      <c r="G966" s="1" t="s">
        <v>18</v>
      </c>
      <c r="H966" s="1" t="s">
        <v>19</v>
      </c>
      <c r="I966" s="1" t="s">
        <v>50</v>
      </c>
      <c r="J966" s="19">
        <v>105</v>
      </c>
      <c r="K966" s="1">
        <v>289</v>
      </c>
      <c r="L966" s="1" t="s">
        <v>53</v>
      </c>
      <c r="M966" s="15" t="s">
        <v>88</v>
      </c>
      <c r="N966" s="1">
        <v>100</v>
      </c>
      <c r="O966" s="1">
        <v>110</v>
      </c>
      <c r="P966" s="1">
        <v>260</v>
      </c>
      <c r="Q966" s="1">
        <v>69</v>
      </c>
      <c r="R966" s="1">
        <f>SUM(Table1[[#This Row],[Cogs]],Table1[[#This Row],[Marketing]],Table1[[#This Row],[Other Expenses]])</f>
        <v>221</v>
      </c>
      <c r="S966" s="3">
        <f>Table1[[#This Row],[Sales]]-Table1[[#This Row],[Target Sales]]</f>
        <v>29</v>
      </c>
      <c r="T966" s="3">
        <f>Table1[[#This Row],[Profit]]-Table1[[#This Row],[Target Profit]]</f>
        <v>-5</v>
      </c>
      <c r="U966" s="3">
        <f>Table1[[#This Row],[Cogs]]-Table1[[#This Row],[Target COGS]]</f>
        <v>15</v>
      </c>
      <c r="V966" s="8">
        <f>YEAR(Table1[[#This Row],[Date]])</f>
        <v>2012</v>
      </c>
      <c r="W966" s="8">
        <f>DAY(Table1[[#This Row],[Date]])</f>
        <v>1</v>
      </c>
      <c r="X966" s="8">
        <f>MONTH(Table1[[#This Row],[Date]])</f>
        <v>12</v>
      </c>
      <c r="Y966" s="9">
        <f>(Table1[[#This Row],[Profit]]/Table1[[#This Row],[Sales]])</f>
        <v>0.36332179930795849</v>
      </c>
    </row>
    <row r="967" spans="1:25" ht="14.25" customHeight="1" x14ac:dyDescent="0.3">
      <c r="A967" s="1">
        <v>775</v>
      </c>
      <c r="B967" s="1">
        <v>224</v>
      </c>
      <c r="C967" s="2">
        <v>41244</v>
      </c>
      <c r="D967" s="1" t="s">
        <v>32</v>
      </c>
      <c r="E967" s="1" t="s">
        <v>29</v>
      </c>
      <c r="F967" s="1">
        <v>73</v>
      </c>
      <c r="G967" s="1" t="s">
        <v>18</v>
      </c>
      <c r="H967" s="1" t="s">
        <v>19</v>
      </c>
      <c r="I967" s="1" t="s">
        <v>20</v>
      </c>
      <c r="J967" s="19">
        <v>194</v>
      </c>
      <c r="K967" s="1">
        <v>534</v>
      </c>
      <c r="L967" s="1" t="s">
        <v>41</v>
      </c>
      <c r="M967" s="15" t="s">
        <v>88</v>
      </c>
      <c r="N967" s="1">
        <v>210</v>
      </c>
      <c r="O967" s="1">
        <v>170</v>
      </c>
      <c r="P967" s="1">
        <v>490</v>
      </c>
      <c r="Q967" s="1">
        <v>116</v>
      </c>
      <c r="R967" s="1">
        <f>SUM(Table1[[#This Row],[Cogs]],Table1[[#This Row],[Marketing]],Table1[[#This Row],[Other Expenses]])</f>
        <v>413</v>
      </c>
      <c r="S967" s="3">
        <f>Table1[[#This Row],[Sales]]-Table1[[#This Row],[Target Sales]]</f>
        <v>44</v>
      </c>
      <c r="T967" s="3">
        <f>Table1[[#This Row],[Profit]]-Table1[[#This Row],[Target Profit]]</f>
        <v>24</v>
      </c>
      <c r="U967" s="3">
        <f>Table1[[#This Row],[Cogs]]-Table1[[#This Row],[Target COGS]]</f>
        <v>14</v>
      </c>
      <c r="V967" s="8">
        <f>YEAR(Table1[[#This Row],[Date]])</f>
        <v>2012</v>
      </c>
      <c r="W967" s="8">
        <f>DAY(Table1[[#This Row],[Date]])</f>
        <v>1</v>
      </c>
      <c r="X967" s="8">
        <f>MONTH(Table1[[#This Row],[Date]])</f>
        <v>12</v>
      </c>
      <c r="Y967" s="9">
        <f>(Table1[[#This Row],[Profit]]/Table1[[#This Row],[Sales]])</f>
        <v>0.36329588014981273</v>
      </c>
    </row>
    <row r="968" spans="1:25" ht="14.25" customHeight="1" x14ac:dyDescent="0.3">
      <c r="A968" s="1">
        <v>541</v>
      </c>
      <c r="B968" s="1">
        <v>81</v>
      </c>
      <c r="C968" s="2">
        <v>41244</v>
      </c>
      <c r="D968" s="1" t="s">
        <v>32</v>
      </c>
      <c r="E968" s="1" t="s">
        <v>29</v>
      </c>
      <c r="F968" s="1">
        <v>26</v>
      </c>
      <c r="G968" s="1" t="s">
        <v>18</v>
      </c>
      <c r="H968" s="1" t="s">
        <v>19</v>
      </c>
      <c r="I968" s="1" t="s">
        <v>20</v>
      </c>
      <c r="J968" s="19">
        <v>66</v>
      </c>
      <c r="K968" s="1">
        <v>185</v>
      </c>
      <c r="L968" s="1" t="s">
        <v>49</v>
      </c>
      <c r="M968" s="15" t="s">
        <v>88</v>
      </c>
      <c r="N968" s="1">
        <v>70</v>
      </c>
      <c r="O968" s="1">
        <v>70</v>
      </c>
      <c r="P968" s="1">
        <v>170</v>
      </c>
      <c r="Q968" s="1">
        <v>38</v>
      </c>
      <c r="R968" s="1">
        <f>SUM(Table1[[#This Row],[Cogs]],Table1[[#This Row],[Marketing]],Table1[[#This Row],[Other Expenses]])</f>
        <v>145</v>
      </c>
      <c r="S968" s="3">
        <f>Table1[[#This Row],[Sales]]-Table1[[#This Row],[Target Sales]]</f>
        <v>15</v>
      </c>
      <c r="T968" s="3">
        <f>Table1[[#This Row],[Profit]]-Table1[[#This Row],[Target Profit]]</f>
        <v>-4</v>
      </c>
      <c r="U968" s="3">
        <f>Table1[[#This Row],[Cogs]]-Table1[[#This Row],[Target COGS]]</f>
        <v>11</v>
      </c>
      <c r="V968" s="8">
        <f>YEAR(Table1[[#This Row],[Date]])</f>
        <v>2012</v>
      </c>
      <c r="W968" s="8">
        <f>DAY(Table1[[#This Row],[Date]])</f>
        <v>1</v>
      </c>
      <c r="X968" s="8">
        <f>MONTH(Table1[[#This Row],[Date]])</f>
        <v>12</v>
      </c>
      <c r="Y968" s="9">
        <f>(Table1[[#This Row],[Profit]]/Table1[[#This Row],[Sales]])</f>
        <v>0.35675675675675678</v>
      </c>
    </row>
    <row r="969" spans="1:25" ht="14.25" customHeight="1" x14ac:dyDescent="0.3">
      <c r="A969" s="1">
        <v>775</v>
      </c>
      <c r="B969" s="1">
        <v>127</v>
      </c>
      <c r="C969" s="2">
        <v>41244</v>
      </c>
      <c r="D969" s="1" t="s">
        <v>32</v>
      </c>
      <c r="E969" s="1" t="s">
        <v>29</v>
      </c>
      <c r="F969" s="1">
        <v>40</v>
      </c>
      <c r="G969" s="1" t="s">
        <v>18</v>
      </c>
      <c r="H969" s="1" t="s">
        <v>19</v>
      </c>
      <c r="I969" s="1" t="s">
        <v>22</v>
      </c>
      <c r="J969" s="19">
        <v>122</v>
      </c>
      <c r="K969" s="1">
        <v>312</v>
      </c>
      <c r="L969" s="1" t="s">
        <v>41</v>
      </c>
      <c r="M969" s="15" t="s">
        <v>88</v>
      </c>
      <c r="N969" s="1">
        <v>120</v>
      </c>
      <c r="O969" s="1">
        <v>120</v>
      </c>
      <c r="P969" s="1">
        <v>290</v>
      </c>
      <c r="Q969" s="1">
        <v>63</v>
      </c>
      <c r="R969" s="1">
        <f>SUM(Table1[[#This Row],[Cogs]],Table1[[#This Row],[Marketing]],Table1[[#This Row],[Other Expenses]])</f>
        <v>230</v>
      </c>
      <c r="S969" s="3">
        <f>Table1[[#This Row],[Sales]]-Table1[[#This Row],[Target Sales]]</f>
        <v>22</v>
      </c>
      <c r="T969" s="3">
        <f>Table1[[#This Row],[Profit]]-Table1[[#This Row],[Target Profit]]</f>
        <v>2</v>
      </c>
      <c r="U969" s="3">
        <f>Table1[[#This Row],[Cogs]]-Table1[[#This Row],[Target COGS]]</f>
        <v>7</v>
      </c>
      <c r="V969" s="8">
        <f>YEAR(Table1[[#This Row],[Date]])</f>
        <v>2012</v>
      </c>
      <c r="W969" s="8">
        <f>DAY(Table1[[#This Row],[Date]])</f>
        <v>1</v>
      </c>
      <c r="X969" s="8">
        <f>MONTH(Table1[[#This Row],[Date]])</f>
        <v>12</v>
      </c>
      <c r="Y969" s="9">
        <f>(Table1[[#This Row],[Profit]]/Table1[[#This Row],[Sales]])</f>
        <v>0.39102564102564102</v>
      </c>
    </row>
    <row r="970" spans="1:25" ht="14.25" customHeight="1" x14ac:dyDescent="0.3">
      <c r="A970" s="1">
        <v>702</v>
      </c>
      <c r="B970" s="1">
        <v>247</v>
      </c>
      <c r="C970" s="2">
        <v>41244</v>
      </c>
      <c r="D970" s="1" t="s">
        <v>32</v>
      </c>
      <c r="E970" s="1" t="s">
        <v>29</v>
      </c>
      <c r="F970" s="1">
        <v>81</v>
      </c>
      <c r="G970" s="1" t="s">
        <v>18</v>
      </c>
      <c r="H970" s="1" t="s">
        <v>26</v>
      </c>
      <c r="I970" s="1" t="s">
        <v>27</v>
      </c>
      <c r="J970" s="19">
        <v>215</v>
      </c>
      <c r="K970" s="1">
        <v>576</v>
      </c>
      <c r="L970" s="1" t="s">
        <v>41</v>
      </c>
      <c r="M970" s="15" t="s">
        <v>88</v>
      </c>
      <c r="N970" s="1">
        <v>180</v>
      </c>
      <c r="O970" s="1">
        <v>150</v>
      </c>
      <c r="P970" s="1">
        <v>420</v>
      </c>
      <c r="Q970" s="1">
        <v>114</v>
      </c>
      <c r="R970" s="1">
        <f>SUM(Table1[[#This Row],[Cogs]],Table1[[#This Row],[Marketing]],Table1[[#This Row],[Other Expenses]])</f>
        <v>442</v>
      </c>
      <c r="S970" s="3">
        <f>Table1[[#This Row],[Sales]]-Table1[[#This Row],[Target Sales]]</f>
        <v>156</v>
      </c>
      <c r="T970" s="3">
        <f>Table1[[#This Row],[Profit]]-Table1[[#This Row],[Target Profit]]</f>
        <v>65</v>
      </c>
      <c r="U970" s="3">
        <f>Table1[[#This Row],[Cogs]]-Table1[[#This Row],[Target COGS]]</f>
        <v>67</v>
      </c>
      <c r="V970" s="8">
        <f>YEAR(Table1[[#This Row],[Date]])</f>
        <v>2012</v>
      </c>
      <c r="W970" s="8">
        <f>DAY(Table1[[#This Row],[Date]])</f>
        <v>1</v>
      </c>
      <c r="X970" s="8">
        <f>MONTH(Table1[[#This Row],[Date]])</f>
        <v>12</v>
      </c>
      <c r="Y970" s="9">
        <f>(Table1[[#This Row],[Profit]]/Table1[[#This Row],[Sales]])</f>
        <v>0.3732638888888889</v>
      </c>
    </row>
    <row r="971" spans="1:25" ht="14.25" customHeight="1" x14ac:dyDescent="0.3">
      <c r="A971" s="1">
        <v>702</v>
      </c>
      <c r="B971" s="1">
        <v>250</v>
      </c>
      <c r="C971" s="2">
        <v>41244</v>
      </c>
      <c r="D971" s="1" t="s">
        <v>32</v>
      </c>
      <c r="E971" s="1" t="s">
        <v>29</v>
      </c>
      <c r="F971" s="1">
        <v>70</v>
      </c>
      <c r="G971" s="1" t="s">
        <v>18</v>
      </c>
      <c r="H971" s="1" t="s">
        <v>26</v>
      </c>
      <c r="I971" s="1" t="s">
        <v>54</v>
      </c>
      <c r="J971" s="19">
        <v>157</v>
      </c>
      <c r="K971" s="1">
        <v>501</v>
      </c>
      <c r="L971" s="1" t="s">
        <v>41</v>
      </c>
      <c r="M971" s="15" t="s">
        <v>88</v>
      </c>
      <c r="N971" s="1">
        <v>180</v>
      </c>
      <c r="O971" s="1">
        <v>100</v>
      </c>
      <c r="P971" s="1">
        <v>360</v>
      </c>
      <c r="Q971" s="1">
        <v>94</v>
      </c>
      <c r="R971" s="1">
        <f>SUM(Table1[[#This Row],[Cogs]],Table1[[#This Row],[Marketing]],Table1[[#This Row],[Other Expenses]])</f>
        <v>414</v>
      </c>
      <c r="S971" s="3">
        <f>Table1[[#This Row],[Sales]]-Table1[[#This Row],[Target Sales]]</f>
        <v>141</v>
      </c>
      <c r="T971" s="3">
        <f>Table1[[#This Row],[Profit]]-Table1[[#This Row],[Target Profit]]</f>
        <v>57</v>
      </c>
      <c r="U971" s="3">
        <f>Table1[[#This Row],[Cogs]]-Table1[[#This Row],[Target COGS]]</f>
        <v>70</v>
      </c>
      <c r="V971" s="8">
        <f>YEAR(Table1[[#This Row],[Date]])</f>
        <v>2012</v>
      </c>
      <c r="W971" s="8">
        <f>DAY(Table1[[#This Row],[Date]])</f>
        <v>1</v>
      </c>
      <c r="X971" s="8">
        <f>MONTH(Table1[[#This Row],[Date]])</f>
        <v>12</v>
      </c>
      <c r="Y971" s="9">
        <f>(Table1[[#This Row],[Profit]]/Table1[[#This Row],[Sales]])</f>
        <v>0.31337325349301398</v>
      </c>
    </row>
    <row r="972" spans="1:25" ht="14.25" customHeight="1" x14ac:dyDescent="0.3">
      <c r="A972" s="1">
        <v>971</v>
      </c>
      <c r="B972" s="1">
        <v>88</v>
      </c>
      <c r="C972" s="2">
        <v>41244</v>
      </c>
      <c r="D972" s="1" t="s">
        <v>32</v>
      </c>
      <c r="E972" s="1" t="s">
        <v>29</v>
      </c>
      <c r="F972" s="1">
        <v>29</v>
      </c>
      <c r="G972" s="1" t="s">
        <v>18</v>
      </c>
      <c r="H972" s="1" t="s">
        <v>26</v>
      </c>
      <c r="I972" s="1" t="s">
        <v>54</v>
      </c>
      <c r="J972" s="19">
        <v>73</v>
      </c>
      <c r="K972" s="1">
        <v>221</v>
      </c>
      <c r="L972" s="1" t="s">
        <v>49</v>
      </c>
      <c r="M972" s="15" t="s">
        <v>88</v>
      </c>
      <c r="N972" s="1">
        <v>60</v>
      </c>
      <c r="O972" s="1">
        <v>60</v>
      </c>
      <c r="P972" s="1">
        <v>160</v>
      </c>
      <c r="Q972" s="1">
        <v>60</v>
      </c>
      <c r="R972" s="1">
        <f>SUM(Table1[[#This Row],[Cogs]],Table1[[#This Row],[Marketing]],Table1[[#This Row],[Other Expenses]])</f>
        <v>177</v>
      </c>
      <c r="S972" s="3">
        <f>Table1[[#This Row],[Sales]]-Table1[[#This Row],[Target Sales]]</f>
        <v>61</v>
      </c>
      <c r="T972" s="3">
        <f>Table1[[#This Row],[Profit]]-Table1[[#This Row],[Target Profit]]</f>
        <v>13</v>
      </c>
      <c r="U972" s="3">
        <f>Table1[[#This Row],[Cogs]]-Table1[[#This Row],[Target COGS]]</f>
        <v>28</v>
      </c>
      <c r="V972" s="8">
        <f>YEAR(Table1[[#This Row],[Date]])</f>
        <v>2012</v>
      </c>
      <c r="W972" s="8">
        <f>DAY(Table1[[#This Row],[Date]])</f>
        <v>1</v>
      </c>
      <c r="X972" s="8">
        <f>MONTH(Table1[[#This Row],[Date]])</f>
        <v>12</v>
      </c>
      <c r="Y972" s="9">
        <f>(Table1[[#This Row],[Profit]]/Table1[[#This Row],[Sales]])</f>
        <v>0.33031674208144796</v>
      </c>
    </row>
    <row r="973" spans="1:25" ht="14.25" customHeight="1" x14ac:dyDescent="0.3">
      <c r="A973" s="1">
        <v>775</v>
      </c>
      <c r="B973" s="1">
        <v>294</v>
      </c>
      <c r="C973" s="2">
        <v>41244</v>
      </c>
      <c r="D973" s="1" t="s">
        <v>32</v>
      </c>
      <c r="E973" s="1" t="s">
        <v>29</v>
      </c>
      <c r="F973" s="1">
        <v>111</v>
      </c>
      <c r="G973" s="1" t="s">
        <v>18</v>
      </c>
      <c r="H973" s="1" t="s">
        <v>26</v>
      </c>
      <c r="I973" s="1" t="s">
        <v>30</v>
      </c>
      <c r="J973" s="19">
        <v>-408</v>
      </c>
      <c r="K973" s="1">
        <v>31</v>
      </c>
      <c r="L973" s="1" t="s">
        <v>41</v>
      </c>
      <c r="M973" s="15" t="s">
        <v>88</v>
      </c>
      <c r="N973" s="1">
        <v>210</v>
      </c>
      <c r="O973" s="1">
        <v>-320</v>
      </c>
      <c r="P973" s="1">
        <v>0</v>
      </c>
      <c r="Q973" s="1">
        <v>145</v>
      </c>
      <c r="R973" s="1">
        <f>SUM(Table1[[#This Row],[Cogs]],Table1[[#This Row],[Marketing]],Table1[[#This Row],[Other Expenses]])</f>
        <v>550</v>
      </c>
      <c r="S973" s="3">
        <f>Table1[[#This Row],[Sales]]-Table1[[#This Row],[Target Sales]]</f>
        <v>31</v>
      </c>
      <c r="T973" s="3">
        <f>Table1[[#This Row],[Profit]]-Table1[[#This Row],[Target Profit]]</f>
        <v>-88</v>
      </c>
      <c r="U973" s="3">
        <f>Table1[[#This Row],[Cogs]]-Table1[[#This Row],[Target COGS]]</f>
        <v>84</v>
      </c>
      <c r="V973" s="8">
        <f>YEAR(Table1[[#This Row],[Date]])</f>
        <v>2012</v>
      </c>
      <c r="W973" s="8">
        <f>DAY(Table1[[#This Row],[Date]])</f>
        <v>1</v>
      </c>
      <c r="X973" s="8">
        <f>MONTH(Table1[[#This Row],[Date]])</f>
        <v>12</v>
      </c>
      <c r="Y973" s="9">
        <f>(Table1[[#This Row],[Profit]]/Table1[[#This Row],[Sales]])</f>
        <v>-13.161290322580646</v>
      </c>
    </row>
    <row r="974" spans="1:25" ht="14.25" customHeight="1" x14ac:dyDescent="0.3">
      <c r="A974" s="1">
        <v>503</v>
      </c>
      <c r="B974" s="1">
        <v>134</v>
      </c>
      <c r="C974" s="2">
        <v>41244</v>
      </c>
      <c r="D974" s="1" t="s">
        <v>32</v>
      </c>
      <c r="E974" s="1" t="s">
        <v>29</v>
      </c>
      <c r="F974" s="1">
        <v>41</v>
      </c>
      <c r="G974" s="1" t="s">
        <v>18</v>
      </c>
      <c r="H974" s="1" t="s">
        <v>26</v>
      </c>
      <c r="I974" s="1" t="s">
        <v>30</v>
      </c>
      <c r="J974" s="19">
        <v>121</v>
      </c>
      <c r="K974" s="1">
        <v>320</v>
      </c>
      <c r="L974" s="1" t="s">
        <v>49</v>
      </c>
      <c r="M974" s="15" t="s">
        <v>88</v>
      </c>
      <c r="N974" s="1">
        <v>90</v>
      </c>
      <c r="O974" s="1">
        <v>100</v>
      </c>
      <c r="P974" s="1">
        <v>230</v>
      </c>
      <c r="Q974" s="1">
        <v>65</v>
      </c>
      <c r="R974" s="1">
        <f>SUM(Table1[[#This Row],[Cogs]],Table1[[#This Row],[Marketing]],Table1[[#This Row],[Other Expenses]])</f>
        <v>240</v>
      </c>
      <c r="S974" s="3">
        <f>Table1[[#This Row],[Sales]]-Table1[[#This Row],[Target Sales]]</f>
        <v>90</v>
      </c>
      <c r="T974" s="3">
        <f>Table1[[#This Row],[Profit]]-Table1[[#This Row],[Target Profit]]</f>
        <v>21</v>
      </c>
      <c r="U974" s="3">
        <f>Table1[[#This Row],[Cogs]]-Table1[[#This Row],[Target COGS]]</f>
        <v>44</v>
      </c>
      <c r="V974" s="8">
        <f>YEAR(Table1[[#This Row],[Date]])</f>
        <v>2012</v>
      </c>
      <c r="W974" s="8">
        <f>DAY(Table1[[#This Row],[Date]])</f>
        <v>1</v>
      </c>
      <c r="X974" s="8">
        <f>MONTH(Table1[[#This Row],[Date]])</f>
        <v>12</v>
      </c>
      <c r="Y974" s="9">
        <f>(Table1[[#This Row],[Profit]]/Table1[[#This Row],[Sales]])</f>
        <v>0.37812499999999999</v>
      </c>
    </row>
    <row r="975" spans="1:25" ht="14.25" customHeight="1" x14ac:dyDescent="0.3">
      <c r="A975" s="1">
        <v>435</v>
      </c>
      <c r="B975" s="1">
        <v>20</v>
      </c>
      <c r="C975" s="2">
        <v>41244</v>
      </c>
      <c r="D975" s="1" t="s">
        <v>32</v>
      </c>
      <c r="E975" s="1" t="s">
        <v>29</v>
      </c>
      <c r="F975" s="1">
        <v>7</v>
      </c>
      <c r="G975" s="1" t="s">
        <v>18</v>
      </c>
      <c r="H975" s="1" t="s">
        <v>26</v>
      </c>
      <c r="I975" s="1" t="s">
        <v>30</v>
      </c>
      <c r="J975" s="19">
        <v>-15</v>
      </c>
      <c r="K975" s="1">
        <v>45</v>
      </c>
      <c r="L975" s="1" t="s">
        <v>42</v>
      </c>
      <c r="M975" s="15" t="s">
        <v>88</v>
      </c>
      <c r="N975" s="1">
        <v>10</v>
      </c>
      <c r="O975" s="1">
        <v>0</v>
      </c>
      <c r="P975" s="1">
        <v>30</v>
      </c>
      <c r="Q975" s="1">
        <v>40</v>
      </c>
      <c r="R975" s="1">
        <f>SUM(Table1[[#This Row],[Cogs]],Table1[[#This Row],[Marketing]],Table1[[#This Row],[Other Expenses]])</f>
        <v>67</v>
      </c>
      <c r="S975" s="3">
        <f>Table1[[#This Row],[Sales]]-Table1[[#This Row],[Target Sales]]</f>
        <v>15</v>
      </c>
      <c r="T975" s="3">
        <f>Table1[[#This Row],[Profit]]-Table1[[#This Row],[Target Profit]]</f>
        <v>-15</v>
      </c>
      <c r="U975" s="3">
        <f>Table1[[#This Row],[Cogs]]-Table1[[#This Row],[Target COGS]]</f>
        <v>10</v>
      </c>
      <c r="V975" s="8">
        <f>YEAR(Table1[[#This Row],[Date]])</f>
        <v>2012</v>
      </c>
      <c r="W975" s="8">
        <f>DAY(Table1[[#This Row],[Date]])</f>
        <v>1</v>
      </c>
      <c r="X975" s="8">
        <f>MONTH(Table1[[#This Row],[Date]])</f>
        <v>12</v>
      </c>
      <c r="Y975" s="9">
        <f>(Table1[[#This Row],[Profit]]/Table1[[#This Row],[Sales]])</f>
        <v>-0.33333333333333331</v>
      </c>
    </row>
    <row r="976" spans="1:25" ht="14.25" customHeight="1" x14ac:dyDescent="0.3">
      <c r="A976" s="1">
        <v>650</v>
      </c>
      <c r="B976" s="1">
        <v>154</v>
      </c>
      <c r="C976" s="2">
        <v>41548</v>
      </c>
      <c r="D976" s="1" t="s">
        <v>16</v>
      </c>
      <c r="E976" s="1" t="s">
        <v>29</v>
      </c>
      <c r="F976" s="1">
        <v>50</v>
      </c>
      <c r="G976" s="1" t="s">
        <v>33</v>
      </c>
      <c r="H976" s="1" t="s">
        <v>38</v>
      </c>
      <c r="I976" s="1" t="s">
        <v>39</v>
      </c>
      <c r="J976" s="19">
        <v>-174</v>
      </c>
      <c r="K976" s="1">
        <v>139</v>
      </c>
      <c r="L976" s="1" t="s">
        <v>31</v>
      </c>
      <c r="M976" s="15" t="s">
        <v>88</v>
      </c>
      <c r="N976" s="1">
        <v>220</v>
      </c>
      <c r="O976" s="1">
        <v>-100</v>
      </c>
      <c r="P976" s="1">
        <v>190</v>
      </c>
      <c r="Q976" s="1">
        <v>93</v>
      </c>
      <c r="R976" s="1">
        <f>SUM(Table1[[#This Row],[Cogs]],Table1[[#This Row],[Marketing]],Table1[[#This Row],[Other Expenses]])</f>
        <v>297</v>
      </c>
      <c r="S976" s="3">
        <f>Table1[[#This Row],[Sales]]-Table1[[#This Row],[Target Sales]]</f>
        <v>-51</v>
      </c>
      <c r="T976" s="3">
        <f>Table1[[#This Row],[Profit]]-Table1[[#This Row],[Target Profit]]</f>
        <v>-74</v>
      </c>
      <c r="U976" s="3">
        <f>Table1[[#This Row],[Cogs]]-Table1[[#This Row],[Target COGS]]</f>
        <v>-66</v>
      </c>
      <c r="V976" s="8">
        <f>YEAR(Table1[[#This Row],[Date]])</f>
        <v>2013</v>
      </c>
      <c r="W976" s="8">
        <f>DAY(Table1[[#This Row],[Date]])</f>
        <v>1</v>
      </c>
      <c r="X976" s="8">
        <f>MONTH(Table1[[#This Row],[Date]])</f>
        <v>10</v>
      </c>
      <c r="Y976" s="9">
        <f>(Table1[[#This Row],[Profit]]/Table1[[#This Row],[Sales]])</f>
        <v>-1.2517985611510791</v>
      </c>
    </row>
    <row r="977" spans="1:25" ht="14.25" customHeight="1" x14ac:dyDescent="0.3">
      <c r="A977" s="1">
        <v>415</v>
      </c>
      <c r="B977" s="1">
        <v>257</v>
      </c>
      <c r="C977" s="2">
        <v>41548</v>
      </c>
      <c r="D977" s="1" t="s">
        <v>16</v>
      </c>
      <c r="E977" s="1" t="s">
        <v>29</v>
      </c>
      <c r="F977" s="1">
        <v>84</v>
      </c>
      <c r="G977" s="1" t="s">
        <v>33</v>
      </c>
      <c r="H977" s="1" t="s">
        <v>34</v>
      </c>
      <c r="I977" s="1" t="s">
        <v>35</v>
      </c>
      <c r="J977" s="19">
        <v>334</v>
      </c>
      <c r="K977" s="1">
        <v>637</v>
      </c>
      <c r="L977" s="1" t="s">
        <v>31</v>
      </c>
      <c r="M977" s="15" t="s">
        <v>88</v>
      </c>
      <c r="N977" s="1">
        <v>230</v>
      </c>
      <c r="O977" s="1">
        <v>240</v>
      </c>
      <c r="P977" s="1">
        <v>550</v>
      </c>
      <c r="Q977" s="1">
        <v>116</v>
      </c>
      <c r="R977" s="1">
        <f>SUM(Table1[[#This Row],[Cogs]],Table1[[#This Row],[Marketing]],Table1[[#This Row],[Other Expenses]])</f>
        <v>457</v>
      </c>
      <c r="S977" s="3">
        <f>Table1[[#This Row],[Sales]]-Table1[[#This Row],[Target Sales]]</f>
        <v>87</v>
      </c>
      <c r="T977" s="3">
        <f>Table1[[#This Row],[Profit]]-Table1[[#This Row],[Target Profit]]</f>
        <v>94</v>
      </c>
      <c r="U977" s="3">
        <f>Table1[[#This Row],[Cogs]]-Table1[[#This Row],[Target COGS]]</f>
        <v>27</v>
      </c>
      <c r="V977" s="8">
        <f>YEAR(Table1[[#This Row],[Date]])</f>
        <v>2013</v>
      </c>
      <c r="W977" s="8">
        <f>DAY(Table1[[#This Row],[Date]])</f>
        <v>1</v>
      </c>
      <c r="X977" s="8">
        <f>MONTH(Table1[[#This Row],[Date]])</f>
        <v>10</v>
      </c>
      <c r="Y977" s="9">
        <f>(Table1[[#This Row],[Profit]]/Table1[[#This Row],[Sales]])</f>
        <v>0.52433281004709575</v>
      </c>
    </row>
    <row r="978" spans="1:25" ht="14.25" customHeight="1" x14ac:dyDescent="0.3">
      <c r="A978" s="1">
        <v>909</v>
      </c>
      <c r="B978" s="1">
        <v>122</v>
      </c>
      <c r="C978" s="2">
        <v>41548</v>
      </c>
      <c r="D978" s="1" t="s">
        <v>16</v>
      </c>
      <c r="E978" s="1" t="s">
        <v>29</v>
      </c>
      <c r="F978" s="1">
        <v>39</v>
      </c>
      <c r="G978" s="1" t="s">
        <v>33</v>
      </c>
      <c r="H978" s="1" t="s">
        <v>38</v>
      </c>
      <c r="I978" s="1" t="s">
        <v>43</v>
      </c>
      <c r="J978" s="19">
        <v>-110</v>
      </c>
      <c r="K978" s="1">
        <v>116</v>
      </c>
      <c r="L978" s="1" t="s">
        <v>31</v>
      </c>
      <c r="M978" s="15" t="s">
        <v>88</v>
      </c>
      <c r="N978" s="1">
        <v>170</v>
      </c>
      <c r="O978" s="1">
        <v>-60</v>
      </c>
      <c r="P978" s="1">
        <v>150</v>
      </c>
      <c r="Q978" s="1">
        <v>61</v>
      </c>
      <c r="R978" s="1">
        <f>SUM(Table1[[#This Row],[Cogs]],Table1[[#This Row],[Marketing]],Table1[[#This Row],[Other Expenses]])</f>
        <v>222</v>
      </c>
      <c r="S978" s="3">
        <f>Table1[[#This Row],[Sales]]-Table1[[#This Row],[Target Sales]]</f>
        <v>-34</v>
      </c>
      <c r="T978" s="3">
        <f>Table1[[#This Row],[Profit]]-Table1[[#This Row],[Target Profit]]</f>
        <v>-50</v>
      </c>
      <c r="U978" s="3">
        <f>Table1[[#This Row],[Cogs]]-Table1[[#This Row],[Target COGS]]</f>
        <v>-48</v>
      </c>
      <c r="V978" s="8">
        <f>YEAR(Table1[[#This Row],[Date]])</f>
        <v>2013</v>
      </c>
      <c r="W978" s="8">
        <f>DAY(Table1[[#This Row],[Date]])</f>
        <v>1</v>
      </c>
      <c r="X978" s="8">
        <f>MONTH(Table1[[#This Row],[Date]])</f>
        <v>10</v>
      </c>
      <c r="Y978" s="9">
        <f>(Table1[[#This Row],[Profit]]/Table1[[#This Row],[Sales]])</f>
        <v>-0.94827586206896552</v>
      </c>
    </row>
    <row r="979" spans="1:25" ht="14.25" customHeight="1" x14ac:dyDescent="0.3">
      <c r="A979" s="1">
        <v>818</v>
      </c>
      <c r="B979" s="1">
        <v>260</v>
      </c>
      <c r="C979" s="2">
        <v>41548</v>
      </c>
      <c r="D979" s="1" t="s">
        <v>16</v>
      </c>
      <c r="E979" s="1" t="s">
        <v>29</v>
      </c>
      <c r="F979" s="1">
        <v>91</v>
      </c>
      <c r="G979" s="1" t="s">
        <v>33</v>
      </c>
      <c r="H979" s="1" t="s">
        <v>38</v>
      </c>
      <c r="I979" s="1" t="s">
        <v>45</v>
      </c>
      <c r="J979" s="19">
        <v>367</v>
      </c>
      <c r="K979" s="1">
        <v>693</v>
      </c>
      <c r="L979" s="1" t="s">
        <v>31</v>
      </c>
      <c r="M979" s="15" t="s">
        <v>88</v>
      </c>
      <c r="N979" s="1">
        <v>380</v>
      </c>
      <c r="O979" s="1">
        <v>470</v>
      </c>
      <c r="P979" s="1">
        <v>960</v>
      </c>
      <c r="Q979" s="1">
        <v>143</v>
      </c>
      <c r="R979" s="1">
        <f>SUM(Table1[[#This Row],[Cogs]],Table1[[#This Row],[Marketing]],Table1[[#This Row],[Other Expenses]])</f>
        <v>494</v>
      </c>
      <c r="S979" s="3">
        <f>Table1[[#This Row],[Sales]]-Table1[[#This Row],[Target Sales]]</f>
        <v>-267</v>
      </c>
      <c r="T979" s="3">
        <f>Table1[[#This Row],[Profit]]-Table1[[#This Row],[Target Profit]]</f>
        <v>-103</v>
      </c>
      <c r="U979" s="3">
        <f>Table1[[#This Row],[Cogs]]-Table1[[#This Row],[Target COGS]]</f>
        <v>-120</v>
      </c>
      <c r="V979" s="8">
        <f>YEAR(Table1[[#This Row],[Date]])</f>
        <v>2013</v>
      </c>
      <c r="W979" s="8">
        <f>DAY(Table1[[#This Row],[Date]])</f>
        <v>1</v>
      </c>
      <c r="X979" s="8">
        <f>MONTH(Table1[[#This Row],[Date]])</f>
        <v>10</v>
      </c>
      <c r="Y979" s="9">
        <f>(Table1[[#This Row],[Profit]]/Table1[[#This Row],[Sales]])</f>
        <v>0.5295815295815296</v>
      </c>
    </row>
    <row r="980" spans="1:25" ht="14.25" customHeight="1" x14ac:dyDescent="0.3">
      <c r="A980" s="1">
        <v>714</v>
      </c>
      <c r="B980" s="1">
        <v>239</v>
      </c>
      <c r="C980" s="2">
        <v>41548</v>
      </c>
      <c r="D980" s="1" t="s">
        <v>16</v>
      </c>
      <c r="E980" s="1" t="s">
        <v>29</v>
      </c>
      <c r="F980" s="1">
        <v>66</v>
      </c>
      <c r="G980" s="1" t="s">
        <v>33</v>
      </c>
      <c r="H980" s="1" t="s">
        <v>34</v>
      </c>
      <c r="I980" s="1" t="s">
        <v>47</v>
      </c>
      <c r="J980" s="19">
        <v>221</v>
      </c>
      <c r="K980" s="1">
        <v>509</v>
      </c>
      <c r="L980" s="1" t="s">
        <v>31</v>
      </c>
      <c r="M980" s="15" t="s">
        <v>88</v>
      </c>
      <c r="N980" s="1">
        <v>210</v>
      </c>
      <c r="O980" s="1">
        <v>160</v>
      </c>
      <c r="P980" s="1">
        <v>430</v>
      </c>
      <c r="Q980" s="1">
        <v>90</v>
      </c>
      <c r="R980" s="1">
        <f>SUM(Table1[[#This Row],[Cogs]],Table1[[#This Row],[Marketing]],Table1[[#This Row],[Other Expenses]])</f>
        <v>395</v>
      </c>
      <c r="S980" s="3">
        <f>Table1[[#This Row],[Sales]]-Table1[[#This Row],[Target Sales]]</f>
        <v>79</v>
      </c>
      <c r="T980" s="3">
        <f>Table1[[#This Row],[Profit]]-Table1[[#This Row],[Target Profit]]</f>
        <v>61</v>
      </c>
      <c r="U980" s="3">
        <f>Table1[[#This Row],[Cogs]]-Table1[[#This Row],[Target COGS]]</f>
        <v>29</v>
      </c>
      <c r="V980" s="8">
        <f>YEAR(Table1[[#This Row],[Date]])</f>
        <v>2013</v>
      </c>
      <c r="W980" s="8">
        <f>DAY(Table1[[#This Row],[Date]])</f>
        <v>1</v>
      </c>
      <c r="X980" s="8">
        <f>MONTH(Table1[[#This Row],[Date]])</f>
        <v>10</v>
      </c>
      <c r="Y980" s="9">
        <f>(Table1[[#This Row],[Profit]]/Table1[[#This Row],[Sales]])</f>
        <v>0.43418467583497056</v>
      </c>
    </row>
    <row r="981" spans="1:25" ht="14.25" customHeight="1" x14ac:dyDescent="0.3">
      <c r="A981" s="1">
        <v>805</v>
      </c>
      <c r="B981" s="1">
        <v>125</v>
      </c>
      <c r="C981" s="2">
        <v>41548</v>
      </c>
      <c r="D981" s="1" t="s">
        <v>16</v>
      </c>
      <c r="E981" s="1" t="s">
        <v>29</v>
      </c>
      <c r="F981" s="1">
        <v>113</v>
      </c>
      <c r="G981" s="1" t="s">
        <v>33</v>
      </c>
      <c r="H981" s="1" t="s">
        <v>34</v>
      </c>
      <c r="I981" s="1" t="s">
        <v>46</v>
      </c>
      <c r="J981" s="19">
        <v>40</v>
      </c>
      <c r="K981" s="1">
        <v>318</v>
      </c>
      <c r="L981" s="1" t="s">
        <v>31</v>
      </c>
      <c r="M981" s="15" t="s">
        <v>88</v>
      </c>
      <c r="N981" s="1">
        <v>110</v>
      </c>
      <c r="O981" s="1">
        <v>50</v>
      </c>
      <c r="P981" s="1">
        <v>270</v>
      </c>
      <c r="Q981" s="1">
        <v>146</v>
      </c>
      <c r="R981" s="1">
        <f>SUM(Table1[[#This Row],[Cogs]],Table1[[#This Row],[Marketing]],Table1[[#This Row],[Other Expenses]])</f>
        <v>384</v>
      </c>
      <c r="S981" s="3">
        <f>Table1[[#This Row],[Sales]]-Table1[[#This Row],[Target Sales]]</f>
        <v>48</v>
      </c>
      <c r="T981" s="3">
        <f>Table1[[#This Row],[Profit]]-Table1[[#This Row],[Target Profit]]</f>
        <v>-10</v>
      </c>
      <c r="U981" s="3">
        <f>Table1[[#This Row],[Cogs]]-Table1[[#This Row],[Target COGS]]</f>
        <v>15</v>
      </c>
      <c r="V981" s="8">
        <f>YEAR(Table1[[#This Row],[Date]])</f>
        <v>2013</v>
      </c>
      <c r="W981" s="8">
        <f>DAY(Table1[[#This Row],[Date]])</f>
        <v>1</v>
      </c>
      <c r="X981" s="8">
        <f>MONTH(Table1[[#This Row],[Date]])</f>
        <v>10</v>
      </c>
      <c r="Y981" s="9">
        <f>(Table1[[#This Row],[Profit]]/Table1[[#This Row],[Sales]])</f>
        <v>0.12578616352201258</v>
      </c>
    </row>
    <row r="982" spans="1:25" ht="14.25" customHeight="1" x14ac:dyDescent="0.3">
      <c r="A982" s="1">
        <v>925</v>
      </c>
      <c r="B982" s="1">
        <v>108</v>
      </c>
      <c r="C982" s="2">
        <v>41548</v>
      </c>
      <c r="D982" s="1" t="s">
        <v>16</v>
      </c>
      <c r="E982" s="1" t="s">
        <v>29</v>
      </c>
      <c r="F982" s="1">
        <v>30</v>
      </c>
      <c r="G982" s="1" t="s">
        <v>18</v>
      </c>
      <c r="H982" s="1" t="s">
        <v>19</v>
      </c>
      <c r="I982" s="1" t="s">
        <v>50</v>
      </c>
      <c r="J982" s="19">
        <v>171</v>
      </c>
      <c r="K982" s="1">
        <v>282</v>
      </c>
      <c r="L982" s="1" t="s">
        <v>31</v>
      </c>
      <c r="M982" s="15" t="s">
        <v>88</v>
      </c>
      <c r="N982" s="1">
        <v>80</v>
      </c>
      <c r="O982" s="1">
        <v>120</v>
      </c>
      <c r="P982" s="1">
        <v>210</v>
      </c>
      <c r="Q982" s="1">
        <v>42</v>
      </c>
      <c r="R982" s="1">
        <f>SUM(Table1[[#This Row],[Cogs]],Table1[[#This Row],[Marketing]],Table1[[#This Row],[Other Expenses]])</f>
        <v>180</v>
      </c>
      <c r="S982" s="3">
        <f>Table1[[#This Row],[Sales]]-Table1[[#This Row],[Target Sales]]</f>
        <v>72</v>
      </c>
      <c r="T982" s="3">
        <f>Table1[[#This Row],[Profit]]-Table1[[#This Row],[Target Profit]]</f>
        <v>51</v>
      </c>
      <c r="U982" s="3">
        <f>Table1[[#This Row],[Cogs]]-Table1[[#This Row],[Target COGS]]</f>
        <v>28</v>
      </c>
      <c r="V982" s="8">
        <f>YEAR(Table1[[#This Row],[Date]])</f>
        <v>2013</v>
      </c>
      <c r="W982" s="8">
        <f>DAY(Table1[[#This Row],[Date]])</f>
        <v>1</v>
      </c>
      <c r="X982" s="8">
        <f>MONTH(Table1[[#This Row],[Date]])</f>
        <v>10</v>
      </c>
      <c r="Y982" s="9">
        <f>(Table1[[#This Row],[Profit]]/Table1[[#This Row],[Sales]])</f>
        <v>0.6063829787234043</v>
      </c>
    </row>
    <row r="983" spans="1:25" ht="14.25" customHeight="1" x14ac:dyDescent="0.3">
      <c r="A983" s="1">
        <v>951</v>
      </c>
      <c r="B983" s="1">
        <v>239</v>
      </c>
      <c r="C983" s="2">
        <v>41548</v>
      </c>
      <c r="D983" s="1" t="s">
        <v>16</v>
      </c>
      <c r="E983" s="1" t="s">
        <v>29</v>
      </c>
      <c r="F983" s="1">
        <v>74</v>
      </c>
      <c r="G983" s="1" t="s">
        <v>18</v>
      </c>
      <c r="H983" s="1" t="s">
        <v>19</v>
      </c>
      <c r="I983" s="1" t="s">
        <v>20</v>
      </c>
      <c r="J983" s="19">
        <v>276</v>
      </c>
      <c r="K983" s="1">
        <v>554</v>
      </c>
      <c r="L983" s="1" t="s">
        <v>31</v>
      </c>
      <c r="M983" s="15" t="s">
        <v>88</v>
      </c>
      <c r="N983" s="1">
        <v>190</v>
      </c>
      <c r="O983" s="1">
        <v>170</v>
      </c>
      <c r="P983" s="1">
        <v>410</v>
      </c>
      <c r="Q983" s="1">
        <v>95</v>
      </c>
      <c r="R983" s="1">
        <f>SUM(Table1[[#This Row],[Cogs]],Table1[[#This Row],[Marketing]],Table1[[#This Row],[Other Expenses]])</f>
        <v>408</v>
      </c>
      <c r="S983" s="3">
        <f>Table1[[#This Row],[Sales]]-Table1[[#This Row],[Target Sales]]</f>
        <v>144</v>
      </c>
      <c r="T983" s="3">
        <f>Table1[[#This Row],[Profit]]-Table1[[#This Row],[Target Profit]]</f>
        <v>106</v>
      </c>
      <c r="U983" s="3">
        <f>Table1[[#This Row],[Cogs]]-Table1[[#This Row],[Target COGS]]</f>
        <v>49</v>
      </c>
      <c r="V983" s="8">
        <f>YEAR(Table1[[#This Row],[Date]])</f>
        <v>2013</v>
      </c>
      <c r="W983" s="8">
        <f>DAY(Table1[[#This Row],[Date]])</f>
        <v>1</v>
      </c>
      <c r="X983" s="8">
        <f>MONTH(Table1[[#This Row],[Date]])</f>
        <v>10</v>
      </c>
      <c r="Y983" s="9">
        <f>(Table1[[#This Row],[Profit]]/Table1[[#This Row],[Sales]])</f>
        <v>0.49819494584837543</v>
      </c>
    </row>
    <row r="984" spans="1:25" ht="14.25" customHeight="1" x14ac:dyDescent="0.3">
      <c r="A984" s="1">
        <v>831</v>
      </c>
      <c r="B984" s="1">
        <v>123</v>
      </c>
      <c r="C984" s="2">
        <v>41548</v>
      </c>
      <c r="D984" s="1" t="s">
        <v>16</v>
      </c>
      <c r="E984" s="1" t="s">
        <v>29</v>
      </c>
      <c r="F984" s="1">
        <v>34</v>
      </c>
      <c r="G984" s="1" t="s">
        <v>18</v>
      </c>
      <c r="H984" s="1" t="s">
        <v>26</v>
      </c>
      <c r="I984" s="1" t="s">
        <v>27</v>
      </c>
      <c r="J984" s="19">
        <v>199</v>
      </c>
      <c r="K984" s="1">
        <v>322</v>
      </c>
      <c r="L984" s="1" t="s">
        <v>31</v>
      </c>
      <c r="M984" s="15" t="s">
        <v>88</v>
      </c>
      <c r="N984" s="1">
        <v>50</v>
      </c>
      <c r="O984" s="1">
        <v>80</v>
      </c>
      <c r="P984" s="1">
        <v>140</v>
      </c>
      <c r="Q984" s="1">
        <v>45</v>
      </c>
      <c r="R984" s="1">
        <f>SUM(Table1[[#This Row],[Cogs]],Table1[[#This Row],[Marketing]],Table1[[#This Row],[Other Expenses]])</f>
        <v>202</v>
      </c>
      <c r="S984" s="3">
        <f>Table1[[#This Row],[Sales]]-Table1[[#This Row],[Target Sales]]</f>
        <v>182</v>
      </c>
      <c r="T984" s="3">
        <f>Table1[[#This Row],[Profit]]-Table1[[#This Row],[Target Profit]]</f>
        <v>119</v>
      </c>
      <c r="U984" s="3">
        <f>Table1[[#This Row],[Cogs]]-Table1[[#This Row],[Target COGS]]</f>
        <v>73</v>
      </c>
      <c r="V984" s="8">
        <f>YEAR(Table1[[#This Row],[Date]])</f>
        <v>2013</v>
      </c>
      <c r="W984" s="8">
        <f>DAY(Table1[[#This Row],[Date]])</f>
        <v>1</v>
      </c>
      <c r="X984" s="8">
        <f>MONTH(Table1[[#This Row],[Date]])</f>
        <v>10</v>
      </c>
      <c r="Y984" s="9">
        <f>(Table1[[#This Row],[Profit]]/Table1[[#This Row],[Sales]])</f>
        <v>0.61801242236024845</v>
      </c>
    </row>
    <row r="985" spans="1:25" ht="14.25" customHeight="1" x14ac:dyDescent="0.3">
      <c r="A985" s="1">
        <v>971</v>
      </c>
      <c r="B985" s="1">
        <v>43</v>
      </c>
      <c r="C985" s="2">
        <v>41548</v>
      </c>
      <c r="D985" s="1" t="s">
        <v>32</v>
      </c>
      <c r="E985" s="1" t="s">
        <v>29</v>
      </c>
      <c r="F985" s="1">
        <v>13</v>
      </c>
      <c r="G985" s="1" t="s">
        <v>33</v>
      </c>
      <c r="H985" s="1" t="s">
        <v>38</v>
      </c>
      <c r="I985" s="1" t="s">
        <v>39</v>
      </c>
      <c r="J985" s="19">
        <v>43</v>
      </c>
      <c r="K985" s="1">
        <v>114</v>
      </c>
      <c r="L985" s="1" t="s">
        <v>49</v>
      </c>
      <c r="M985" s="15" t="s">
        <v>88</v>
      </c>
      <c r="N985" s="1">
        <v>50</v>
      </c>
      <c r="O985" s="1">
        <v>80</v>
      </c>
      <c r="P985" s="1">
        <v>150</v>
      </c>
      <c r="Q985" s="1">
        <v>35</v>
      </c>
      <c r="R985" s="1">
        <f>SUM(Table1[[#This Row],[Cogs]],Table1[[#This Row],[Marketing]],Table1[[#This Row],[Other Expenses]])</f>
        <v>91</v>
      </c>
      <c r="S985" s="3">
        <f>Table1[[#This Row],[Sales]]-Table1[[#This Row],[Target Sales]]</f>
        <v>-36</v>
      </c>
      <c r="T985" s="3">
        <f>Table1[[#This Row],[Profit]]-Table1[[#This Row],[Target Profit]]</f>
        <v>-37</v>
      </c>
      <c r="U985" s="3">
        <f>Table1[[#This Row],[Cogs]]-Table1[[#This Row],[Target COGS]]</f>
        <v>-7</v>
      </c>
      <c r="V985" s="8">
        <f>YEAR(Table1[[#This Row],[Date]])</f>
        <v>2013</v>
      </c>
      <c r="W985" s="8">
        <f>DAY(Table1[[#This Row],[Date]])</f>
        <v>1</v>
      </c>
      <c r="X985" s="8">
        <f>MONTH(Table1[[#This Row],[Date]])</f>
        <v>10</v>
      </c>
      <c r="Y985" s="9">
        <f>(Table1[[#This Row],[Profit]]/Table1[[#This Row],[Sales]])</f>
        <v>0.37719298245614036</v>
      </c>
    </row>
    <row r="986" spans="1:25" ht="14.25" customHeight="1" x14ac:dyDescent="0.3">
      <c r="A986" s="1">
        <v>435</v>
      </c>
      <c r="B986" s="1">
        <v>79</v>
      </c>
      <c r="C986" s="2">
        <v>41548</v>
      </c>
      <c r="D986" s="1" t="s">
        <v>32</v>
      </c>
      <c r="E986" s="1" t="s">
        <v>29</v>
      </c>
      <c r="F986" s="1">
        <v>30</v>
      </c>
      <c r="G986" s="1" t="s">
        <v>33</v>
      </c>
      <c r="H986" s="1" t="s">
        <v>38</v>
      </c>
      <c r="I986" s="1" t="s">
        <v>39</v>
      </c>
      <c r="J986" s="19">
        <v>50</v>
      </c>
      <c r="K986" s="1">
        <v>189</v>
      </c>
      <c r="L986" s="1" t="s">
        <v>42</v>
      </c>
      <c r="M986" s="15" t="s">
        <v>88</v>
      </c>
      <c r="N986" s="1">
        <v>100</v>
      </c>
      <c r="O986" s="1">
        <v>120</v>
      </c>
      <c r="P986" s="1">
        <v>260</v>
      </c>
      <c r="Q986" s="1">
        <v>64</v>
      </c>
      <c r="R986" s="1">
        <f>SUM(Table1[[#This Row],[Cogs]],Table1[[#This Row],[Marketing]],Table1[[#This Row],[Other Expenses]])</f>
        <v>173</v>
      </c>
      <c r="S986" s="3">
        <f>Table1[[#This Row],[Sales]]-Table1[[#This Row],[Target Sales]]</f>
        <v>-71</v>
      </c>
      <c r="T986" s="3">
        <f>Table1[[#This Row],[Profit]]-Table1[[#This Row],[Target Profit]]</f>
        <v>-70</v>
      </c>
      <c r="U986" s="3">
        <f>Table1[[#This Row],[Cogs]]-Table1[[#This Row],[Target COGS]]</f>
        <v>-21</v>
      </c>
      <c r="V986" s="8">
        <f>YEAR(Table1[[#This Row],[Date]])</f>
        <v>2013</v>
      </c>
      <c r="W986" s="8">
        <f>DAY(Table1[[#This Row],[Date]])</f>
        <v>1</v>
      </c>
      <c r="X986" s="8">
        <f>MONTH(Table1[[#This Row],[Date]])</f>
        <v>10</v>
      </c>
      <c r="Y986" s="9">
        <f>(Table1[[#This Row],[Profit]]/Table1[[#This Row],[Sales]])</f>
        <v>0.26455026455026454</v>
      </c>
    </row>
    <row r="987" spans="1:25" ht="14.25" customHeight="1" x14ac:dyDescent="0.3">
      <c r="A987" s="1">
        <v>206</v>
      </c>
      <c r="B987" s="1">
        <v>96</v>
      </c>
      <c r="C987" s="2">
        <v>41548</v>
      </c>
      <c r="D987" s="1" t="s">
        <v>32</v>
      </c>
      <c r="E987" s="1" t="s">
        <v>29</v>
      </c>
      <c r="F987" s="1">
        <v>87</v>
      </c>
      <c r="G987" s="1" t="s">
        <v>33</v>
      </c>
      <c r="H987" s="1" t="s">
        <v>38</v>
      </c>
      <c r="I987" s="1" t="s">
        <v>39</v>
      </c>
      <c r="J987" s="19">
        <v>25</v>
      </c>
      <c r="K987" s="1">
        <v>245</v>
      </c>
      <c r="L987" s="1" t="s">
        <v>53</v>
      </c>
      <c r="M987" s="15" t="s">
        <v>88</v>
      </c>
      <c r="N987" s="1">
        <v>140</v>
      </c>
      <c r="O987" s="1">
        <v>100</v>
      </c>
      <c r="P987" s="1">
        <v>330</v>
      </c>
      <c r="Q987" s="1">
        <v>117</v>
      </c>
      <c r="R987" s="1">
        <f>SUM(Table1[[#This Row],[Cogs]],Table1[[#This Row],[Marketing]],Table1[[#This Row],[Other Expenses]])</f>
        <v>300</v>
      </c>
      <c r="S987" s="3">
        <f>Table1[[#This Row],[Sales]]-Table1[[#This Row],[Target Sales]]</f>
        <v>-85</v>
      </c>
      <c r="T987" s="3">
        <f>Table1[[#This Row],[Profit]]-Table1[[#This Row],[Target Profit]]</f>
        <v>-75</v>
      </c>
      <c r="U987" s="3">
        <f>Table1[[#This Row],[Cogs]]-Table1[[#This Row],[Target COGS]]</f>
        <v>-44</v>
      </c>
      <c r="V987" s="8">
        <f>YEAR(Table1[[#This Row],[Date]])</f>
        <v>2013</v>
      </c>
      <c r="W987" s="8">
        <f>DAY(Table1[[#This Row],[Date]])</f>
        <v>1</v>
      </c>
      <c r="X987" s="8">
        <f>MONTH(Table1[[#This Row],[Date]])</f>
        <v>10</v>
      </c>
      <c r="Y987" s="9">
        <f>(Table1[[#This Row],[Profit]]/Table1[[#This Row],[Sales]])</f>
        <v>0.10204081632653061</v>
      </c>
    </row>
    <row r="988" spans="1:25" ht="14.25" customHeight="1" x14ac:dyDescent="0.3">
      <c r="A988" s="1">
        <v>503</v>
      </c>
      <c r="B988" s="1">
        <v>161</v>
      </c>
      <c r="C988" s="2">
        <v>41548</v>
      </c>
      <c r="D988" s="1" t="s">
        <v>32</v>
      </c>
      <c r="E988" s="1" t="s">
        <v>29</v>
      </c>
      <c r="F988" s="1">
        <v>45</v>
      </c>
      <c r="G988" s="1" t="s">
        <v>33</v>
      </c>
      <c r="H988" s="1" t="s">
        <v>34</v>
      </c>
      <c r="I988" s="1" t="s">
        <v>35</v>
      </c>
      <c r="J988" s="19">
        <v>135</v>
      </c>
      <c r="K988" s="1">
        <v>343</v>
      </c>
      <c r="L988" s="1" t="s">
        <v>49</v>
      </c>
      <c r="M988" s="15" t="s">
        <v>88</v>
      </c>
      <c r="N988" s="1">
        <v>140</v>
      </c>
      <c r="O988" s="1">
        <v>110</v>
      </c>
      <c r="P988" s="1">
        <v>290</v>
      </c>
      <c r="Q988" s="1">
        <v>70</v>
      </c>
      <c r="R988" s="1">
        <f>SUM(Table1[[#This Row],[Cogs]],Table1[[#This Row],[Marketing]],Table1[[#This Row],[Other Expenses]])</f>
        <v>276</v>
      </c>
      <c r="S988" s="3">
        <f>Table1[[#This Row],[Sales]]-Table1[[#This Row],[Target Sales]]</f>
        <v>53</v>
      </c>
      <c r="T988" s="3">
        <f>Table1[[#This Row],[Profit]]-Table1[[#This Row],[Target Profit]]</f>
        <v>25</v>
      </c>
      <c r="U988" s="3">
        <f>Table1[[#This Row],[Cogs]]-Table1[[#This Row],[Target COGS]]</f>
        <v>21</v>
      </c>
      <c r="V988" s="8">
        <f>YEAR(Table1[[#This Row],[Date]])</f>
        <v>2013</v>
      </c>
      <c r="W988" s="8">
        <f>DAY(Table1[[#This Row],[Date]])</f>
        <v>1</v>
      </c>
      <c r="X988" s="8">
        <f>MONTH(Table1[[#This Row],[Date]])</f>
        <v>10</v>
      </c>
      <c r="Y988" s="9">
        <f>(Table1[[#This Row],[Profit]]/Table1[[#This Row],[Sales]])</f>
        <v>0.39358600583090381</v>
      </c>
    </row>
    <row r="989" spans="1:25" ht="14.25" customHeight="1" x14ac:dyDescent="0.3">
      <c r="A989" s="1">
        <v>360</v>
      </c>
      <c r="B989" s="1">
        <v>80</v>
      </c>
      <c r="C989" s="2">
        <v>41548</v>
      </c>
      <c r="D989" s="1" t="s">
        <v>32</v>
      </c>
      <c r="E989" s="1" t="s">
        <v>29</v>
      </c>
      <c r="F989" s="1">
        <v>24</v>
      </c>
      <c r="G989" s="1" t="s">
        <v>33</v>
      </c>
      <c r="H989" s="1" t="s">
        <v>34</v>
      </c>
      <c r="I989" s="1" t="s">
        <v>35</v>
      </c>
      <c r="J989" s="19">
        <v>71</v>
      </c>
      <c r="K989" s="1">
        <v>185</v>
      </c>
      <c r="L989" s="1" t="s">
        <v>53</v>
      </c>
      <c r="M989" s="15" t="s">
        <v>88</v>
      </c>
      <c r="N989" s="1">
        <v>60</v>
      </c>
      <c r="O989" s="1">
        <v>80</v>
      </c>
      <c r="P989" s="1">
        <v>150</v>
      </c>
      <c r="Q989" s="1">
        <v>46</v>
      </c>
      <c r="R989" s="1">
        <f>SUM(Table1[[#This Row],[Cogs]],Table1[[#This Row],[Marketing]],Table1[[#This Row],[Other Expenses]])</f>
        <v>150</v>
      </c>
      <c r="S989" s="3">
        <f>Table1[[#This Row],[Sales]]-Table1[[#This Row],[Target Sales]]</f>
        <v>35</v>
      </c>
      <c r="T989" s="3">
        <f>Table1[[#This Row],[Profit]]-Table1[[#This Row],[Target Profit]]</f>
        <v>-9</v>
      </c>
      <c r="U989" s="3">
        <f>Table1[[#This Row],[Cogs]]-Table1[[#This Row],[Target COGS]]</f>
        <v>20</v>
      </c>
      <c r="V989" s="8">
        <f>YEAR(Table1[[#This Row],[Date]])</f>
        <v>2013</v>
      </c>
      <c r="W989" s="8">
        <f>DAY(Table1[[#This Row],[Date]])</f>
        <v>1</v>
      </c>
      <c r="X989" s="8">
        <f>MONTH(Table1[[#This Row],[Date]])</f>
        <v>10</v>
      </c>
      <c r="Y989" s="9">
        <f>(Table1[[#This Row],[Profit]]/Table1[[#This Row],[Sales]])</f>
        <v>0.38378378378378381</v>
      </c>
    </row>
    <row r="990" spans="1:25" ht="14.25" customHeight="1" x14ac:dyDescent="0.3">
      <c r="A990" s="1">
        <v>503</v>
      </c>
      <c r="B990" s="1">
        <v>51</v>
      </c>
      <c r="C990" s="2">
        <v>41548</v>
      </c>
      <c r="D990" s="1" t="s">
        <v>32</v>
      </c>
      <c r="E990" s="1" t="s">
        <v>29</v>
      </c>
      <c r="F990" s="1">
        <v>46</v>
      </c>
      <c r="G990" s="1" t="s">
        <v>33</v>
      </c>
      <c r="H990" s="1" t="s">
        <v>38</v>
      </c>
      <c r="I990" s="1" t="s">
        <v>43</v>
      </c>
      <c r="J990" s="19">
        <v>-7</v>
      </c>
      <c r="K990" s="1">
        <v>130</v>
      </c>
      <c r="L990" s="1" t="s">
        <v>49</v>
      </c>
      <c r="M990" s="15" t="s">
        <v>88</v>
      </c>
      <c r="N990" s="1">
        <v>70</v>
      </c>
      <c r="O990" s="1">
        <v>50</v>
      </c>
      <c r="P990" s="1">
        <v>170</v>
      </c>
      <c r="Q990" s="1">
        <v>76</v>
      </c>
      <c r="R990" s="1">
        <f>SUM(Table1[[#This Row],[Cogs]],Table1[[#This Row],[Marketing]],Table1[[#This Row],[Other Expenses]])</f>
        <v>173</v>
      </c>
      <c r="S990" s="3">
        <f>Table1[[#This Row],[Sales]]-Table1[[#This Row],[Target Sales]]</f>
        <v>-40</v>
      </c>
      <c r="T990" s="3">
        <f>Table1[[#This Row],[Profit]]-Table1[[#This Row],[Target Profit]]</f>
        <v>-57</v>
      </c>
      <c r="U990" s="3">
        <f>Table1[[#This Row],[Cogs]]-Table1[[#This Row],[Target COGS]]</f>
        <v>-19</v>
      </c>
      <c r="V990" s="8">
        <f>YEAR(Table1[[#This Row],[Date]])</f>
        <v>2013</v>
      </c>
      <c r="W990" s="8">
        <f>DAY(Table1[[#This Row],[Date]])</f>
        <v>1</v>
      </c>
      <c r="X990" s="8">
        <f>MONTH(Table1[[#This Row],[Date]])</f>
        <v>10</v>
      </c>
      <c r="Y990" s="9">
        <f>(Table1[[#This Row],[Profit]]/Table1[[#This Row],[Sales]])</f>
        <v>-5.3846153846153849E-2</v>
      </c>
    </row>
    <row r="991" spans="1:25" ht="14.25" customHeight="1" x14ac:dyDescent="0.3">
      <c r="A991" s="1">
        <v>435</v>
      </c>
      <c r="B991" s="1">
        <v>65</v>
      </c>
      <c r="C991" s="2">
        <v>41548</v>
      </c>
      <c r="D991" s="1" t="s">
        <v>32</v>
      </c>
      <c r="E991" s="1" t="s">
        <v>29</v>
      </c>
      <c r="F991" s="1">
        <v>20</v>
      </c>
      <c r="G991" s="1" t="s">
        <v>33</v>
      </c>
      <c r="H991" s="1" t="s">
        <v>38</v>
      </c>
      <c r="I991" s="1" t="s">
        <v>43</v>
      </c>
      <c r="J991" s="19">
        <v>53</v>
      </c>
      <c r="K991" s="1">
        <v>151</v>
      </c>
      <c r="L991" s="1" t="s">
        <v>42</v>
      </c>
      <c r="M991" s="15" t="s">
        <v>88</v>
      </c>
      <c r="N991" s="1">
        <v>90</v>
      </c>
      <c r="O991" s="1">
        <v>90</v>
      </c>
      <c r="P991" s="1">
        <v>200</v>
      </c>
      <c r="Q991" s="1">
        <v>41</v>
      </c>
      <c r="R991" s="1">
        <f>SUM(Table1[[#This Row],[Cogs]],Table1[[#This Row],[Marketing]],Table1[[#This Row],[Other Expenses]])</f>
        <v>126</v>
      </c>
      <c r="S991" s="3">
        <f>Table1[[#This Row],[Sales]]-Table1[[#This Row],[Target Sales]]</f>
        <v>-49</v>
      </c>
      <c r="T991" s="3">
        <f>Table1[[#This Row],[Profit]]-Table1[[#This Row],[Target Profit]]</f>
        <v>-37</v>
      </c>
      <c r="U991" s="3">
        <f>Table1[[#This Row],[Cogs]]-Table1[[#This Row],[Target COGS]]</f>
        <v>-25</v>
      </c>
      <c r="V991" s="8">
        <f>YEAR(Table1[[#This Row],[Date]])</f>
        <v>2013</v>
      </c>
      <c r="W991" s="8">
        <f>DAY(Table1[[#This Row],[Date]])</f>
        <v>1</v>
      </c>
      <c r="X991" s="8">
        <f>MONTH(Table1[[#This Row],[Date]])</f>
        <v>10</v>
      </c>
      <c r="Y991" s="9">
        <f>(Table1[[#This Row],[Profit]]/Table1[[#This Row],[Sales]])</f>
        <v>0.35099337748344372</v>
      </c>
    </row>
    <row r="992" spans="1:25" ht="14.25" customHeight="1" x14ac:dyDescent="0.3">
      <c r="A992" s="1">
        <v>503</v>
      </c>
      <c r="B992" s="1">
        <v>60</v>
      </c>
      <c r="C992" s="2">
        <v>41548</v>
      </c>
      <c r="D992" s="1" t="s">
        <v>32</v>
      </c>
      <c r="E992" s="1" t="s">
        <v>29</v>
      </c>
      <c r="F992" s="1">
        <v>19</v>
      </c>
      <c r="G992" s="1" t="s">
        <v>33</v>
      </c>
      <c r="H992" s="1" t="s">
        <v>38</v>
      </c>
      <c r="I992" s="1" t="s">
        <v>45</v>
      </c>
      <c r="J992" s="19">
        <v>31</v>
      </c>
      <c r="K992" s="1">
        <v>153</v>
      </c>
      <c r="L992" s="1" t="s">
        <v>49</v>
      </c>
      <c r="M992" s="15" t="s">
        <v>88</v>
      </c>
      <c r="N992" s="1">
        <v>80</v>
      </c>
      <c r="O992" s="1">
        <v>90</v>
      </c>
      <c r="P992" s="1">
        <v>210</v>
      </c>
      <c r="Q992" s="1">
        <v>63</v>
      </c>
      <c r="R992" s="1">
        <f>SUM(Table1[[#This Row],[Cogs]],Table1[[#This Row],[Marketing]],Table1[[#This Row],[Other Expenses]])</f>
        <v>142</v>
      </c>
      <c r="S992" s="3">
        <f>Table1[[#This Row],[Sales]]-Table1[[#This Row],[Target Sales]]</f>
        <v>-57</v>
      </c>
      <c r="T992" s="3">
        <f>Table1[[#This Row],[Profit]]-Table1[[#This Row],[Target Profit]]</f>
        <v>-59</v>
      </c>
      <c r="U992" s="3">
        <f>Table1[[#This Row],[Cogs]]-Table1[[#This Row],[Target COGS]]</f>
        <v>-20</v>
      </c>
      <c r="V992" s="8">
        <f>YEAR(Table1[[#This Row],[Date]])</f>
        <v>2013</v>
      </c>
      <c r="W992" s="8">
        <f>DAY(Table1[[#This Row],[Date]])</f>
        <v>1</v>
      </c>
      <c r="X992" s="8">
        <f>MONTH(Table1[[#This Row],[Date]])</f>
        <v>10</v>
      </c>
      <c r="Y992" s="9">
        <f>(Table1[[#This Row],[Profit]]/Table1[[#This Row],[Sales]])</f>
        <v>0.20261437908496732</v>
      </c>
    </row>
    <row r="993" spans="1:25" ht="14.25" customHeight="1" x14ac:dyDescent="0.3">
      <c r="A993" s="1">
        <v>435</v>
      </c>
      <c r="B993" s="1">
        <v>47</v>
      </c>
      <c r="C993" s="2">
        <v>41548</v>
      </c>
      <c r="D993" s="1" t="s">
        <v>32</v>
      </c>
      <c r="E993" s="1" t="s">
        <v>29</v>
      </c>
      <c r="F993" s="1">
        <v>15</v>
      </c>
      <c r="G993" s="1" t="s">
        <v>33</v>
      </c>
      <c r="H993" s="1" t="s">
        <v>38</v>
      </c>
      <c r="I993" s="1" t="s">
        <v>45</v>
      </c>
      <c r="J993" s="19">
        <v>33</v>
      </c>
      <c r="K993" s="1">
        <v>118</v>
      </c>
      <c r="L993" s="1" t="s">
        <v>42</v>
      </c>
      <c r="M993" s="15" t="s">
        <v>88</v>
      </c>
      <c r="N993" s="1">
        <v>50</v>
      </c>
      <c r="O993" s="1">
        <v>80</v>
      </c>
      <c r="P993" s="1">
        <v>150</v>
      </c>
      <c r="Q993" s="1">
        <v>42</v>
      </c>
      <c r="R993" s="1">
        <f>SUM(Table1[[#This Row],[Cogs]],Table1[[#This Row],[Marketing]],Table1[[#This Row],[Other Expenses]])</f>
        <v>104</v>
      </c>
      <c r="S993" s="3">
        <f>Table1[[#This Row],[Sales]]-Table1[[#This Row],[Target Sales]]</f>
        <v>-32</v>
      </c>
      <c r="T993" s="3">
        <f>Table1[[#This Row],[Profit]]-Table1[[#This Row],[Target Profit]]</f>
        <v>-47</v>
      </c>
      <c r="U993" s="3">
        <f>Table1[[#This Row],[Cogs]]-Table1[[#This Row],[Target COGS]]</f>
        <v>-3</v>
      </c>
      <c r="V993" s="8">
        <f>YEAR(Table1[[#This Row],[Date]])</f>
        <v>2013</v>
      </c>
      <c r="W993" s="8">
        <f>DAY(Table1[[#This Row],[Date]])</f>
        <v>1</v>
      </c>
      <c r="X993" s="8">
        <f>MONTH(Table1[[#This Row],[Date]])</f>
        <v>10</v>
      </c>
      <c r="Y993" s="9">
        <f>(Table1[[#This Row],[Profit]]/Table1[[#This Row],[Sales]])</f>
        <v>0.27966101694915252</v>
      </c>
    </row>
    <row r="994" spans="1:25" ht="14.25" customHeight="1" x14ac:dyDescent="0.3">
      <c r="A994" s="1">
        <v>360</v>
      </c>
      <c r="B994" s="1">
        <v>68</v>
      </c>
      <c r="C994" s="2">
        <v>41548</v>
      </c>
      <c r="D994" s="1" t="s">
        <v>32</v>
      </c>
      <c r="E994" s="1" t="s">
        <v>29</v>
      </c>
      <c r="F994" s="1">
        <v>21</v>
      </c>
      <c r="G994" s="1" t="s">
        <v>33</v>
      </c>
      <c r="H994" s="1" t="s">
        <v>38</v>
      </c>
      <c r="I994" s="1" t="s">
        <v>45</v>
      </c>
      <c r="J994" s="19">
        <v>83</v>
      </c>
      <c r="K994" s="1">
        <v>178</v>
      </c>
      <c r="L994" s="1" t="s">
        <v>53</v>
      </c>
      <c r="M994" s="15" t="s">
        <v>88</v>
      </c>
      <c r="N994" s="1">
        <v>90</v>
      </c>
      <c r="O994" s="1">
        <v>110</v>
      </c>
      <c r="P994" s="1">
        <v>230</v>
      </c>
      <c r="Q994" s="1">
        <v>43</v>
      </c>
      <c r="R994" s="1">
        <f>SUM(Table1[[#This Row],[Cogs]],Table1[[#This Row],[Marketing]],Table1[[#This Row],[Other Expenses]])</f>
        <v>132</v>
      </c>
      <c r="S994" s="3">
        <f>Table1[[#This Row],[Sales]]-Table1[[#This Row],[Target Sales]]</f>
        <v>-52</v>
      </c>
      <c r="T994" s="3">
        <f>Table1[[#This Row],[Profit]]-Table1[[#This Row],[Target Profit]]</f>
        <v>-27</v>
      </c>
      <c r="U994" s="3">
        <f>Table1[[#This Row],[Cogs]]-Table1[[#This Row],[Target COGS]]</f>
        <v>-22</v>
      </c>
      <c r="V994" s="8">
        <f>YEAR(Table1[[#This Row],[Date]])</f>
        <v>2013</v>
      </c>
      <c r="W994" s="8">
        <f>DAY(Table1[[#This Row],[Date]])</f>
        <v>1</v>
      </c>
      <c r="X994" s="8">
        <f>MONTH(Table1[[#This Row],[Date]])</f>
        <v>10</v>
      </c>
      <c r="Y994" s="9">
        <f>(Table1[[#This Row],[Profit]]/Table1[[#This Row],[Sales]])</f>
        <v>0.46629213483146065</v>
      </c>
    </row>
    <row r="995" spans="1:25" ht="14.25" customHeight="1" x14ac:dyDescent="0.3">
      <c r="A995" s="1">
        <v>206</v>
      </c>
      <c r="B995" s="1">
        <v>22</v>
      </c>
      <c r="C995" s="2">
        <v>41548</v>
      </c>
      <c r="D995" s="1" t="s">
        <v>32</v>
      </c>
      <c r="E995" s="1" t="s">
        <v>29</v>
      </c>
      <c r="F995" s="1">
        <v>7</v>
      </c>
      <c r="G995" s="1" t="s">
        <v>33</v>
      </c>
      <c r="H995" s="1" t="s">
        <v>34</v>
      </c>
      <c r="I995" s="1" t="s">
        <v>47</v>
      </c>
      <c r="J995" s="19">
        <v>15</v>
      </c>
      <c r="K995" s="1">
        <v>54</v>
      </c>
      <c r="L995" s="1" t="s">
        <v>53</v>
      </c>
      <c r="M995" s="15" t="s">
        <v>88</v>
      </c>
      <c r="N995" s="1">
        <v>10</v>
      </c>
      <c r="O995" s="1">
        <v>20</v>
      </c>
      <c r="P995" s="1">
        <v>30</v>
      </c>
      <c r="Q995" s="1">
        <v>19</v>
      </c>
      <c r="R995" s="1">
        <f>SUM(Table1[[#This Row],[Cogs]],Table1[[#This Row],[Marketing]],Table1[[#This Row],[Other Expenses]])</f>
        <v>48</v>
      </c>
      <c r="S995" s="3">
        <f>Table1[[#This Row],[Sales]]-Table1[[#This Row],[Target Sales]]</f>
        <v>24</v>
      </c>
      <c r="T995" s="3">
        <f>Table1[[#This Row],[Profit]]-Table1[[#This Row],[Target Profit]]</f>
        <v>-5</v>
      </c>
      <c r="U995" s="3">
        <f>Table1[[#This Row],[Cogs]]-Table1[[#This Row],[Target COGS]]</f>
        <v>12</v>
      </c>
      <c r="V995" s="8">
        <f>YEAR(Table1[[#This Row],[Date]])</f>
        <v>2013</v>
      </c>
      <c r="W995" s="8">
        <f>DAY(Table1[[#This Row],[Date]])</f>
        <v>1</v>
      </c>
      <c r="X995" s="8">
        <f>MONTH(Table1[[#This Row],[Date]])</f>
        <v>10</v>
      </c>
      <c r="Y995" s="9">
        <f>(Table1[[#This Row],[Profit]]/Table1[[#This Row],[Sales]])</f>
        <v>0.27777777777777779</v>
      </c>
    </row>
    <row r="996" spans="1:25" ht="14.25" customHeight="1" x14ac:dyDescent="0.3">
      <c r="A996" s="1">
        <v>775</v>
      </c>
      <c r="B996" s="1">
        <v>21</v>
      </c>
      <c r="C996" s="2">
        <v>41548</v>
      </c>
      <c r="D996" s="1" t="s">
        <v>32</v>
      </c>
      <c r="E996" s="1" t="s">
        <v>29</v>
      </c>
      <c r="F996" s="1">
        <v>5</v>
      </c>
      <c r="G996" s="1" t="s">
        <v>33</v>
      </c>
      <c r="H996" s="1" t="s">
        <v>34</v>
      </c>
      <c r="I996" s="1" t="s">
        <v>46</v>
      </c>
      <c r="J996" s="19">
        <v>21</v>
      </c>
      <c r="K996" s="1">
        <v>55</v>
      </c>
      <c r="L996" s="1" t="s">
        <v>41</v>
      </c>
      <c r="M996" s="15" t="s">
        <v>88</v>
      </c>
      <c r="N996" s="1">
        <v>10</v>
      </c>
      <c r="O996" s="1">
        <v>20</v>
      </c>
      <c r="P996" s="1">
        <v>30</v>
      </c>
      <c r="Q996" s="1">
        <v>17</v>
      </c>
      <c r="R996" s="1">
        <f>SUM(Table1[[#This Row],[Cogs]],Table1[[#This Row],[Marketing]],Table1[[#This Row],[Other Expenses]])</f>
        <v>43</v>
      </c>
      <c r="S996" s="3">
        <f>Table1[[#This Row],[Sales]]-Table1[[#This Row],[Target Sales]]</f>
        <v>25</v>
      </c>
      <c r="T996" s="3">
        <f>Table1[[#This Row],[Profit]]-Table1[[#This Row],[Target Profit]]</f>
        <v>1</v>
      </c>
      <c r="U996" s="3">
        <f>Table1[[#This Row],[Cogs]]-Table1[[#This Row],[Target COGS]]</f>
        <v>11</v>
      </c>
      <c r="V996" s="8">
        <f>YEAR(Table1[[#This Row],[Date]])</f>
        <v>2013</v>
      </c>
      <c r="W996" s="8">
        <f>DAY(Table1[[#This Row],[Date]])</f>
        <v>1</v>
      </c>
      <c r="X996" s="8">
        <f>MONTH(Table1[[#This Row],[Date]])</f>
        <v>10</v>
      </c>
      <c r="Y996" s="9">
        <f>(Table1[[#This Row],[Profit]]/Table1[[#This Row],[Sales]])</f>
        <v>0.38181818181818183</v>
      </c>
    </row>
    <row r="997" spans="1:25" ht="14.25" customHeight="1" x14ac:dyDescent="0.3">
      <c r="A997" s="1">
        <v>435</v>
      </c>
      <c r="B997" s="1">
        <v>103</v>
      </c>
      <c r="C997" s="2">
        <v>41548</v>
      </c>
      <c r="D997" s="1" t="s">
        <v>32</v>
      </c>
      <c r="E997" s="1" t="s">
        <v>29</v>
      </c>
      <c r="F997" s="1">
        <v>33</v>
      </c>
      <c r="G997" s="1" t="s">
        <v>33</v>
      </c>
      <c r="H997" s="1" t="s">
        <v>34</v>
      </c>
      <c r="I997" s="1" t="s">
        <v>46</v>
      </c>
      <c r="J997" s="19">
        <v>129</v>
      </c>
      <c r="K997" s="1">
        <v>251</v>
      </c>
      <c r="L997" s="1" t="s">
        <v>42</v>
      </c>
      <c r="M997" s="15" t="s">
        <v>88</v>
      </c>
      <c r="N997" s="1">
        <v>80</v>
      </c>
      <c r="O997" s="1">
        <v>110</v>
      </c>
      <c r="P997" s="1">
        <v>210</v>
      </c>
      <c r="Q997" s="1">
        <v>46</v>
      </c>
      <c r="R997" s="1">
        <f>SUM(Table1[[#This Row],[Cogs]],Table1[[#This Row],[Marketing]],Table1[[#This Row],[Other Expenses]])</f>
        <v>182</v>
      </c>
      <c r="S997" s="3">
        <f>Table1[[#This Row],[Sales]]-Table1[[#This Row],[Target Sales]]</f>
        <v>41</v>
      </c>
      <c r="T997" s="3">
        <f>Table1[[#This Row],[Profit]]-Table1[[#This Row],[Target Profit]]</f>
        <v>19</v>
      </c>
      <c r="U997" s="3">
        <f>Table1[[#This Row],[Cogs]]-Table1[[#This Row],[Target COGS]]</f>
        <v>23</v>
      </c>
      <c r="V997" s="8">
        <f>YEAR(Table1[[#This Row],[Date]])</f>
        <v>2013</v>
      </c>
      <c r="W997" s="8">
        <f>DAY(Table1[[#This Row],[Date]])</f>
        <v>1</v>
      </c>
      <c r="X997" s="8">
        <f>MONTH(Table1[[#This Row],[Date]])</f>
        <v>10</v>
      </c>
      <c r="Y997" s="9">
        <f>(Table1[[#This Row],[Profit]]/Table1[[#This Row],[Sales]])</f>
        <v>0.51394422310756971</v>
      </c>
    </row>
    <row r="998" spans="1:25" ht="14.25" customHeight="1" x14ac:dyDescent="0.3">
      <c r="A998" s="1">
        <v>702</v>
      </c>
      <c r="B998" s="1">
        <v>125</v>
      </c>
      <c r="C998" s="2">
        <v>41548</v>
      </c>
      <c r="D998" s="1" t="s">
        <v>32</v>
      </c>
      <c r="E998" s="1" t="s">
        <v>29</v>
      </c>
      <c r="F998" s="1">
        <v>113</v>
      </c>
      <c r="G998" s="1" t="s">
        <v>18</v>
      </c>
      <c r="H998" s="1" t="s">
        <v>19</v>
      </c>
      <c r="I998" s="1" t="s">
        <v>50</v>
      </c>
      <c r="J998" s="19">
        <v>39</v>
      </c>
      <c r="K998" s="1">
        <v>318</v>
      </c>
      <c r="L998" s="1" t="s">
        <v>41</v>
      </c>
      <c r="M998" s="15" t="s">
        <v>88</v>
      </c>
      <c r="N998" s="1">
        <v>90</v>
      </c>
      <c r="O998" s="1">
        <v>60</v>
      </c>
      <c r="P998" s="1">
        <v>240</v>
      </c>
      <c r="Q998" s="1">
        <v>147</v>
      </c>
      <c r="R998" s="1">
        <f>SUM(Table1[[#This Row],[Cogs]],Table1[[#This Row],[Marketing]],Table1[[#This Row],[Other Expenses]])</f>
        <v>385</v>
      </c>
      <c r="S998" s="3">
        <f>Table1[[#This Row],[Sales]]-Table1[[#This Row],[Target Sales]]</f>
        <v>78</v>
      </c>
      <c r="T998" s="3">
        <f>Table1[[#This Row],[Profit]]-Table1[[#This Row],[Target Profit]]</f>
        <v>-21</v>
      </c>
      <c r="U998" s="3">
        <f>Table1[[#This Row],[Cogs]]-Table1[[#This Row],[Target COGS]]</f>
        <v>35</v>
      </c>
      <c r="V998" s="8">
        <f>YEAR(Table1[[#This Row],[Date]])</f>
        <v>2013</v>
      </c>
      <c r="W998" s="8">
        <f>DAY(Table1[[#This Row],[Date]])</f>
        <v>1</v>
      </c>
      <c r="X998" s="8">
        <f>MONTH(Table1[[#This Row],[Date]])</f>
        <v>10</v>
      </c>
      <c r="Y998" s="9">
        <f>(Table1[[#This Row],[Profit]]/Table1[[#This Row],[Sales]])</f>
        <v>0.12264150943396226</v>
      </c>
    </row>
    <row r="999" spans="1:25" ht="14.25" customHeight="1" x14ac:dyDescent="0.3">
      <c r="A999" s="1">
        <v>360</v>
      </c>
      <c r="B999" s="1">
        <v>125</v>
      </c>
      <c r="C999" s="2">
        <v>41548</v>
      </c>
      <c r="D999" s="1" t="s">
        <v>32</v>
      </c>
      <c r="E999" s="1" t="s">
        <v>29</v>
      </c>
      <c r="F999" s="1">
        <v>41</v>
      </c>
      <c r="G999" s="1" t="s">
        <v>18</v>
      </c>
      <c r="H999" s="1" t="s">
        <v>19</v>
      </c>
      <c r="I999" s="1" t="s">
        <v>50</v>
      </c>
      <c r="J999" s="19">
        <v>171</v>
      </c>
      <c r="K999" s="1">
        <v>334</v>
      </c>
      <c r="L999" s="1" t="s">
        <v>53</v>
      </c>
      <c r="M999" s="15" t="s">
        <v>88</v>
      </c>
      <c r="N999" s="1">
        <v>90</v>
      </c>
      <c r="O999" s="1">
        <v>130</v>
      </c>
      <c r="P999" s="1">
        <v>250</v>
      </c>
      <c r="Q999" s="1">
        <v>73</v>
      </c>
      <c r="R999" s="1">
        <f>SUM(Table1[[#This Row],[Cogs]],Table1[[#This Row],[Marketing]],Table1[[#This Row],[Other Expenses]])</f>
        <v>239</v>
      </c>
      <c r="S999" s="3">
        <f>Table1[[#This Row],[Sales]]-Table1[[#This Row],[Target Sales]]</f>
        <v>84</v>
      </c>
      <c r="T999" s="3">
        <f>Table1[[#This Row],[Profit]]-Table1[[#This Row],[Target Profit]]</f>
        <v>41</v>
      </c>
      <c r="U999" s="3">
        <f>Table1[[#This Row],[Cogs]]-Table1[[#This Row],[Target COGS]]</f>
        <v>35</v>
      </c>
      <c r="V999" s="8">
        <f>YEAR(Table1[[#This Row],[Date]])</f>
        <v>2013</v>
      </c>
      <c r="W999" s="8">
        <f>DAY(Table1[[#This Row],[Date]])</f>
        <v>1</v>
      </c>
      <c r="X999" s="8">
        <f>MONTH(Table1[[#This Row],[Date]])</f>
        <v>10</v>
      </c>
      <c r="Y999" s="9">
        <f>(Table1[[#This Row],[Profit]]/Table1[[#This Row],[Sales]])</f>
        <v>0.5119760479041916</v>
      </c>
    </row>
    <row r="1000" spans="1:25" ht="14.25" customHeight="1" x14ac:dyDescent="0.3">
      <c r="A1000" s="1">
        <v>775</v>
      </c>
      <c r="B1000" s="1">
        <v>154</v>
      </c>
      <c r="C1000" s="2">
        <v>41548</v>
      </c>
      <c r="D1000" s="1" t="s">
        <v>32</v>
      </c>
      <c r="E1000" s="1" t="s">
        <v>29</v>
      </c>
      <c r="F1000" s="1">
        <v>50</v>
      </c>
      <c r="G1000" s="1" t="s">
        <v>18</v>
      </c>
      <c r="H1000" s="1" t="s">
        <v>19</v>
      </c>
      <c r="I1000" s="1" t="s">
        <v>20</v>
      </c>
      <c r="J1000" s="19">
        <v>178</v>
      </c>
      <c r="K1000" s="1">
        <v>391</v>
      </c>
      <c r="L1000" s="1" t="s">
        <v>41</v>
      </c>
      <c r="M1000" s="15" t="s">
        <v>88</v>
      </c>
      <c r="N1000" s="1">
        <v>120</v>
      </c>
      <c r="O1000" s="1">
        <v>120</v>
      </c>
      <c r="P1000" s="1">
        <v>290</v>
      </c>
      <c r="Q1000" s="1">
        <v>93</v>
      </c>
      <c r="R1000" s="1">
        <f>SUM(Table1[[#This Row],[Cogs]],Table1[[#This Row],[Marketing]],Table1[[#This Row],[Other Expenses]])</f>
        <v>297</v>
      </c>
      <c r="S1000" s="3">
        <f>Table1[[#This Row],[Sales]]-Table1[[#This Row],[Target Sales]]</f>
        <v>101</v>
      </c>
      <c r="T1000" s="3">
        <f>Table1[[#This Row],[Profit]]-Table1[[#This Row],[Target Profit]]</f>
        <v>58</v>
      </c>
      <c r="U1000" s="3">
        <f>Table1[[#This Row],[Cogs]]-Table1[[#This Row],[Target COGS]]</f>
        <v>34</v>
      </c>
      <c r="V1000" s="8">
        <f>YEAR(Table1[[#This Row],[Date]])</f>
        <v>2013</v>
      </c>
      <c r="W1000" s="8">
        <f>DAY(Table1[[#This Row],[Date]])</f>
        <v>1</v>
      </c>
      <c r="X1000" s="8">
        <f>MONTH(Table1[[#This Row],[Date]])</f>
        <v>10</v>
      </c>
      <c r="Y1000" s="9">
        <f>(Table1[[#This Row],[Profit]]/Table1[[#This Row],[Sales]])</f>
        <v>0.45524296675191817</v>
      </c>
    </row>
    <row r="1001" spans="1:25" ht="14.25" customHeight="1" x14ac:dyDescent="0.3">
      <c r="A1001" s="1">
        <v>541</v>
      </c>
      <c r="B1001" s="1">
        <v>90</v>
      </c>
      <c r="C1001" s="2">
        <v>41548</v>
      </c>
      <c r="D1001" s="1" t="s">
        <v>32</v>
      </c>
      <c r="E1001" s="1" t="s">
        <v>29</v>
      </c>
      <c r="F1001" s="1">
        <v>29</v>
      </c>
      <c r="G1001" s="1" t="s">
        <v>18</v>
      </c>
      <c r="H1001" s="1" t="s">
        <v>19</v>
      </c>
      <c r="I1001" s="1" t="s">
        <v>20</v>
      </c>
      <c r="J1001" s="19">
        <v>108</v>
      </c>
      <c r="K1001" s="1">
        <v>218</v>
      </c>
      <c r="L1001" s="1" t="s">
        <v>49</v>
      </c>
      <c r="M1001" s="15" t="s">
        <v>88</v>
      </c>
      <c r="N1001" s="1">
        <v>60</v>
      </c>
      <c r="O1001" s="1">
        <v>90</v>
      </c>
      <c r="P1001" s="1">
        <v>160</v>
      </c>
      <c r="Q1001" s="1">
        <v>42</v>
      </c>
      <c r="R1001" s="1">
        <f>SUM(Table1[[#This Row],[Cogs]],Table1[[#This Row],[Marketing]],Table1[[#This Row],[Other Expenses]])</f>
        <v>161</v>
      </c>
      <c r="S1001" s="3">
        <f>Table1[[#This Row],[Sales]]-Table1[[#This Row],[Target Sales]]</f>
        <v>58</v>
      </c>
      <c r="T1001" s="3">
        <f>Table1[[#This Row],[Profit]]-Table1[[#This Row],[Target Profit]]</f>
        <v>18</v>
      </c>
      <c r="U1001" s="3">
        <f>Table1[[#This Row],[Cogs]]-Table1[[#This Row],[Target COGS]]</f>
        <v>30</v>
      </c>
      <c r="V1001" s="8">
        <f>YEAR(Table1[[#This Row],[Date]])</f>
        <v>2013</v>
      </c>
      <c r="W1001" s="8">
        <f>DAY(Table1[[#This Row],[Date]])</f>
        <v>1</v>
      </c>
      <c r="X1001" s="8">
        <f>MONTH(Table1[[#This Row],[Date]])</f>
        <v>10</v>
      </c>
      <c r="Y1001" s="9">
        <f>(Table1[[#This Row],[Profit]]/Table1[[#This Row],[Sales]])</f>
        <v>0.49541284403669728</v>
      </c>
    </row>
    <row r="1002" spans="1:25" ht="14.25" customHeight="1" x14ac:dyDescent="0.3">
      <c r="A1002" s="1">
        <v>775</v>
      </c>
      <c r="B1002" s="1">
        <v>122</v>
      </c>
      <c r="C1002" s="2">
        <v>41548</v>
      </c>
      <c r="D1002" s="1" t="s">
        <v>32</v>
      </c>
      <c r="E1002" s="1" t="s">
        <v>29</v>
      </c>
      <c r="F1002" s="1">
        <v>39</v>
      </c>
      <c r="G1002" s="1" t="s">
        <v>18</v>
      </c>
      <c r="H1002" s="1" t="s">
        <v>19</v>
      </c>
      <c r="I1002" s="1" t="s">
        <v>22</v>
      </c>
      <c r="J1002" s="19">
        <v>169</v>
      </c>
      <c r="K1002" s="1">
        <v>318</v>
      </c>
      <c r="L1002" s="1" t="s">
        <v>41</v>
      </c>
      <c r="M1002" s="15" t="s">
        <v>88</v>
      </c>
      <c r="N1002" s="1">
        <v>90</v>
      </c>
      <c r="O1002" s="1">
        <v>130</v>
      </c>
      <c r="P1002" s="1">
        <v>240</v>
      </c>
      <c r="Q1002" s="1">
        <v>62</v>
      </c>
      <c r="R1002" s="1">
        <f>SUM(Table1[[#This Row],[Cogs]],Table1[[#This Row],[Marketing]],Table1[[#This Row],[Other Expenses]])</f>
        <v>223</v>
      </c>
      <c r="S1002" s="3">
        <f>Table1[[#This Row],[Sales]]-Table1[[#This Row],[Target Sales]]</f>
        <v>78</v>
      </c>
      <c r="T1002" s="3">
        <f>Table1[[#This Row],[Profit]]-Table1[[#This Row],[Target Profit]]</f>
        <v>39</v>
      </c>
      <c r="U1002" s="3">
        <f>Table1[[#This Row],[Cogs]]-Table1[[#This Row],[Target COGS]]</f>
        <v>32</v>
      </c>
      <c r="V1002" s="8">
        <f>YEAR(Table1[[#This Row],[Date]])</f>
        <v>2013</v>
      </c>
      <c r="W1002" s="8">
        <f>DAY(Table1[[#This Row],[Date]])</f>
        <v>1</v>
      </c>
      <c r="X1002" s="8">
        <f>MONTH(Table1[[#This Row],[Date]])</f>
        <v>10</v>
      </c>
      <c r="Y1002" s="9">
        <f>(Table1[[#This Row],[Profit]]/Table1[[#This Row],[Sales]])</f>
        <v>0.53144654088050314</v>
      </c>
    </row>
    <row r="1003" spans="1:25" ht="14.25" customHeight="1" x14ac:dyDescent="0.3">
      <c r="A1003" s="1">
        <v>435</v>
      </c>
      <c r="B1003" s="1">
        <v>86</v>
      </c>
      <c r="C1003" s="2">
        <v>41548</v>
      </c>
      <c r="D1003" s="1" t="s">
        <v>32</v>
      </c>
      <c r="E1003" s="1" t="s">
        <v>29</v>
      </c>
      <c r="F1003" s="1">
        <v>26</v>
      </c>
      <c r="G1003" s="1" t="s">
        <v>18</v>
      </c>
      <c r="H1003" s="1" t="s">
        <v>19</v>
      </c>
      <c r="I1003" s="1" t="s">
        <v>22</v>
      </c>
      <c r="J1003" s="19">
        <v>-40</v>
      </c>
      <c r="K1003" s="1">
        <v>116</v>
      </c>
      <c r="L1003" s="1" t="s">
        <v>42</v>
      </c>
      <c r="M1003" s="15" t="s">
        <v>88</v>
      </c>
      <c r="N1003" s="1">
        <v>60</v>
      </c>
      <c r="O1003" s="1">
        <v>0</v>
      </c>
      <c r="P1003" s="1">
        <v>80</v>
      </c>
      <c r="Q1003" s="1">
        <v>50</v>
      </c>
      <c r="R1003" s="1">
        <f>SUM(Table1[[#This Row],[Cogs]],Table1[[#This Row],[Marketing]],Table1[[#This Row],[Other Expenses]])</f>
        <v>162</v>
      </c>
      <c r="S1003" s="3">
        <f>Table1[[#This Row],[Sales]]-Table1[[#This Row],[Target Sales]]</f>
        <v>36</v>
      </c>
      <c r="T1003" s="3">
        <f>Table1[[#This Row],[Profit]]-Table1[[#This Row],[Target Profit]]</f>
        <v>-40</v>
      </c>
      <c r="U1003" s="3">
        <f>Table1[[#This Row],[Cogs]]-Table1[[#This Row],[Target COGS]]</f>
        <v>26</v>
      </c>
      <c r="V1003" s="8">
        <f>YEAR(Table1[[#This Row],[Date]])</f>
        <v>2013</v>
      </c>
      <c r="W1003" s="8">
        <f>DAY(Table1[[#This Row],[Date]])</f>
        <v>1</v>
      </c>
      <c r="X1003" s="8">
        <f>MONTH(Table1[[#This Row],[Date]])</f>
        <v>10</v>
      </c>
      <c r="Y1003" s="9">
        <f>(Table1[[#This Row],[Profit]]/Table1[[#This Row],[Sales]])</f>
        <v>-0.34482758620689657</v>
      </c>
    </row>
    <row r="1004" spans="1:25" ht="14.25" customHeight="1" x14ac:dyDescent="0.3">
      <c r="A1004" s="1">
        <v>775</v>
      </c>
      <c r="B1004" s="1">
        <v>257</v>
      </c>
      <c r="C1004" s="2">
        <v>41548</v>
      </c>
      <c r="D1004" s="1" t="s">
        <v>32</v>
      </c>
      <c r="E1004" s="1" t="s">
        <v>29</v>
      </c>
      <c r="F1004" s="1">
        <v>84</v>
      </c>
      <c r="G1004" s="1" t="s">
        <v>18</v>
      </c>
      <c r="H1004" s="1" t="s">
        <v>26</v>
      </c>
      <c r="I1004" s="1" t="s">
        <v>27</v>
      </c>
      <c r="J1004" s="19">
        <v>332</v>
      </c>
      <c r="K1004" s="1">
        <v>637</v>
      </c>
      <c r="L1004" s="1" t="s">
        <v>41</v>
      </c>
      <c r="M1004" s="15" t="s">
        <v>88</v>
      </c>
      <c r="N1004" s="1">
        <v>110</v>
      </c>
      <c r="O1004" s="1">
        <v>130</v>
      </c>
      <c r="P1004" s="1">
        <v>290</v>
      </c>
      <c r="Q1004" s="1">
        <v>117</v>
      </c>
      <c r="R1004" s="1">
        <f>SUM(Table1[[#This Row],[Cogs]],Table1[[#This Row],[Marketing]],Table1[[#This Row],[Other Expenses]])</f>
        <v>458</v>
      </c>
      <c r="S1004" s="3">
        <f>Table1[[#This Row],[Sales]]-Table1[[#This Row],[Target Sales]]</f>
        <v>347</v>
      </c>
      <c r="T1004" s="3">
        <f>Table1[[#This Row],[Profit]]-Table1[[#This Row],[Target Profit]]</f>
        <v>202</v>
      </c>
      <c r="U1004" s="3">
        <f>Table1[[#This Row],[Cogs]]-Table1[[#This Row],[Target COGS]]</f>
        <v>147</v>
      </c>
      <c r="V1004" s="8">
        <f>YEAR(Table1[[#This Row],[Date]])</f>
        <v>2013</v>
      </c>
      <c r="W1004" s="8">
        <f>DAY(Table1[[#This Row],[Date]])</f>
        <v>1</v>
      </c>
      <c r="X1004" s="8">
        <f>MONTH(Table1[[#This Row],[Date]])</f>
        <v>10</v>
      </c>
      <c r="Y1004" s="9">
        <f>(Table1[[#This Row],[Profit]]/Table1[[#This Row],[Sales]])</f>
        <v>0.52119309262166402</v>
      </c>
    </row>
    <row r="1005" spans="1:25" ht="14.25" customHeight="1" x14ac:dyDescent="0.3">
      <c r="A1005" s="1">
        <v>971</v>
      </c>
      <c r="B1005" s="1">
        <v>21</v>
      </c>
      <c r="C1005" s="2">
        <v>41548</v>
      </c>
      <c r="D1005" s="1" t="s">
        <v>32</v>
      </c>
      <c r="E1005" s="1" t="s">
        <v>29</v>
      </c>
      <c r="F1005" s="1">
        <v>5</v>
      </c>
      <c r="G1005" s="1" t="s">
        <v>18</v>
      </c>
      <c r="H1005" s="1" t="s">
        <v>26</v>
      </c>
      <c r="I1005" s="1" t="s">
        <v>27</v>
      </c>
      <c r="J1005" s="19">
        <v>24</v>
      </c>
      <c r="K1005" s="1">
        <v>56</v>
      </c>
      <c r="L1005" s="1" t="s">
        <v>49</v>
      </c>
      <c r="M1005" s="15" t="s">
        <v>88</v>
      </c>
      <c r="N1005" s="1">
        <v>0</v>
      </c>
      <c r="O1005" s="1">
        <v>20</v>
      </c>
      <c r="P1005" s="1">
        <v>20</v>
      </c>
      <c r="Q1005" s="1">
        <v>16</v>
      </c>
      <c r="R1005" s="1">
        <f>SUM(Table1[[#This Row],[Cogs]],Table1[[#This Row],[Marketing]],Table1[[#This Row],[Other Expenses]])</f>
        <v>42</v>
      </c>
      <c r="S1005" s="3">
        <f>Table1[[#This Row],[Sales]]-Table1[[#This Row],[Target Sales]]</f>
        <v>36</v>
      </c>
      <c r="T1005" s="3">
        <f>Table1[[#This Row],[Profit]]-Table1[[#This Row],[Target Profit]]</f>
        <v>4</v>
      </c>
      <c r="U1005" s="3">
        <f>Table1[[#This Row],[Cogs]]-Table1[[#This Row],[Target COGS]]</f>
        <v>21</v>
      </c>
      <c r="V1005" s="8">
        <f>YEAR(Table1[[#This Row],[Date]])</f>
        <v>2013</v>
      </c>
      <c r="W1005" s="8">
        <f>DAY(Table1[[#This Row],[Date]])</f>
        <v>1</v>
      </c>
      <c r="X1005" s="8">
        <f>MONTH(Table1[[#This Row],[Date]])</f>
        <v>10</v>
      </c>
      <c r="Y1005" s="9">
        <f>(Table1[[#This Row],[Profit]]/Table1[[#This Row],[Sales]])</f>
        <v>0.42857142857142855</v>
      </c>
    </row>
    <row r="1006" spans="1:25" ht="14.25" customHeight="1" x14ac:dyDescent="0.3">
      <c r="A1006" s="1">
        <v>775</v>
      </c>
      <c r="B1006" s="1">
        <v>239</v>
      </c>
      <c r="C1006" s="2">
        <v>41548</v>
      </c>
      <c r="D1006" s="1" t="s">
        <v>32</v>
      </c>
      <c r="E1006" s="1" t="s">
        <v>29</v>
      </c>
      <c r="F1006" s="1">
        <v>66</v>
      </c>
      <c r="G1006" s="1" t="s">
        <v>18</v>
      </c>
      <c r="H1006" s="1" t="s">
        <v>26</v>
      </c>
      <c r="I1006" s="1" t="s">
        <v>54</v>
      </c>
      <c r="J1006" s="19">
        <v>221</v>
      </c>
      <c r="K1006" s="1">
        <v>509</v>
      </c>
      <c r="L1006" s="1" t="s">
        <v>41</v>
      </c>
      <c r="M1006" s="15" t="s">
        <v>88</v>
      </c>
      <c r="N1006" s="1">
        <v>110</v>
      </c>
      <c r="O1006" s="1">
        <v>80</v>
      </c>
      <c r="P1006" s="1">
        <v>230</v>
      </c>
      <c r="Q1006" s="1">
        <v>90</v>
      </c>
      <c r="R1006" s="1">
        <f>SUM(Table1[[#This Row],[Cogs]],Table1[[#This Row],[Marketing]],Table1[[#This Row],[Other Expenses]])</f>
        <v>395</v>
      </c>
      <c r="S1006" s="3">
        <f>Table1[[#This Row],[Sales]]-Table1[[#This Row],[Target Sales]]</f>
        <v>279</v>
      </c>
      <c r="T1006" s="3">
        <f>Table1[[#This Row],[Profit]]-Table1[[#This Row],[Target Profit]]</f>
        <v>141</v>
      </c>
      <c r="U1006" s="3">
        <f>Table1[[#This Row],[Cogs]]-Table1[[#This Row],[Target COGS]]</f>
        <v>129</v>
      </c>
      <c r="V1006" s="8">
        <f>YEAR(Table1[[#This Row],[Date]])</f>
        <v>2013</v>
      </c>
      <c r="W1006" s="8">
        <f>DAY(Table1[[#This Row],[Date]])</f>
        <v>1</v>
      </c>
      <c r="X1006" s="8">
        <f>MONTH(Table1[[#This Row],[Date]])</f>
        <v>10</v>
      </c>
      <c r="Y1006" s="9">
        <f>(Table1[[#This Row],[Profit]]/Table1[[#This Row],[Sales]])</f>
        <v>0.43418467583497056</v>
      </c>
    </row>
    <row r="1007" spans="1:25" ht="14.25" customHeight="1" x14ac:dyDescent="0.3">
      <c r="A1007" s="1">
        <v>702</v>
      </c>
      <c r="B1007" s="1">
        <v>255</v>
      </c>
      <c r="C1007" s="2">
        <v>41548</v>
      </c>
      <c r="D1007" s="1" t="s">
        <v>32</v>
      </c>
      <c r="E1007" s="1" t="s">
        <v>29</v>
      </c>
      <c r="F1007" s="1">
        <v>96</v>
      </c>
      <c r="G1007" s="1" t="s">
        <v>18</v>
      </c>
      <c r="H1007" s="1" t="s">
        <v>26</v>
      </c>
      <c r="I1007" s="1" t="s">
        <v>30</v>
      </c>
      <c r="J1007" s="19">
        <v>-539</v>
      </c>
      <c r="K1007" s="1">
        <v>22</v>
      </c>
      <c r="L1007" s="1" t="s">
        <v>41</v>
      </c>
      <c r="M1007" s="15" t="s">
        <v>88</v>
      </c>
      <c r="N1007" s="1">
        <v>110</v>
      </c>
      <c r="O1007" s="1">
        <v>-170</v>
      </c>
      <c r="P1007" s="1">
        <v>0</v>
      </c>
      <c r="Q1007" s="1">
        <v>129</v>
      </c>
      <c r="R1007" s="1">
        <f>SUM(Table1[[#This Row],[Cogs]],Table1[[#This Row],[Marketing]],Table1[[#This Row],[Other Expenses]])</f>
        <v>480</v>
      </c>
      <c r="S1007" s="3">
        <f>Table1[[#This Row],[Sales]]-Table1[[#This Row],[Target Sales]]</f>
        <v>22</v>
      </c>
      <c r="T1007" s="3">
        <f>Table1[[#This Row],[Profit]]-Table1[[#This Row],[Target Profit]]</f>
        <v>-369</v>
      </c>
      <c r="U1007" s="3">
        <f>Table1[[#This Row],[Cogs]]-Table1[[#This Row],[Target COGS]]</f>
        <v>145</v>
      </c>
      <c r="V1007" s="8">
        <f>YEAR(Table1[[#This Row],[Date]])</f>
        <v>2013</v>
      </c>
      <c r="W1007" s="8">
        <f>DAY(Table1[[#This Row],[Date]])</f>
        <v>1</v>
      </c>
      <c r="X1007" s="8">
        <f>MONTH(Table1[[#This Row],[Date]])</f>
        <v>10</v>
      </c>
      <c r="Y1007" s="9">
        <f>(Table1[[#This Row],[Profit]]/Table1[[#This Row],[Sales]])</f>
        <v>-24.5</v>
      </c>
    </row>
    <row r="1008" spans="1:25" ht="14.25" customHeight="1" x14ac:dyDescent="0.3">
      <c r="A1008" s="1">
        <v>435</v>
      </c>
      <c r="B1008" s="1">
        <v>25</v>
      </c>
      <c r="C1008" s="2">
        <v>41548</v>
      </c>
      <c r="D1008" s="1" t="s">
        <v>32</v>
      </c>
      <c r="E1008" s="1" t="s">
        <v>29</v>
      </c>
      <c r="F1008" s="1">
        <v>9</v>
      </c>
      <c r="G1008" s="1" t="s">
        <v>18</v>
      </c>
      <c r="H1008" s="1" t="s">
        <v>26</v>
      </c>
      <c r="I1008" s="1" t="s">
        <v>30</v>
      </c>
      <c r="J1008" s="19">
        <v>-18</v>
      </c>
      <c r="K1008" s="1">
        <v>60</v>
      </c>
      <c r="L1008" s="1" t="s">
        <v>42</v>
      </c>
      <c r="M1008" s="15" t="s">
        <v>88</v>
      </c>
      <c r="N1008" s="1">
        <v>0</v>
      </c>
      <c r="O1008" s="1">
        <v>10</v>
      </c>
      <c r="P1008" s="1">
        <v>20</v>
      </c>
      <c r="Q1008" s="1">
        <v>43</v>
      </c>
      <c r="R1008" s="1">
        <f>SUM(Table1[[#This Row],[Cogs]],Table1[[#This Row],[Marketing]],Table1[[#This Row],[Other Expenses]])</f>
        <v>77</v>
      </c>
      <c r="S1008" s="3">
        <f>Table1[[#This Row],[Sales]]-Table1[[#This Row],[Target Sales]]</f>
        <v>40</v>
      </c>
      <c r="T1008" s="3">
        <f>Table1[[#This Row],[Profit]]-Table1[[#This Row],[Target Profit]]</f>
        <v>-28</v>
      </c>
      <c r="U1008" s="3">
        <f>Table1[[#This Row],[Cogs]]-Table1[[#This Row],[Target COGS]]</f>
        <v>25</v>
      </c>
      <c r="V1008" s="8">
        <f>YEAR(Table1[[#This Row],[Date]])</f>
        <v>2013</v>
      </c>
      <c r="W1008" s="8">
        <f>DAY(Table1[[#This Row],[Date]])</f>
        <v>1</v>
      </c>
      <c r="X1008" s="8">
        <f>MONTH(Table1[[#This Row],[Date]])</f>
        <v>10</v>
      </c>
      <c r="Y1008" s="9">
        <f>(Table1[[#This Row],[Profit]]/Table1[[#This Row],[Sales]])</f>
        <v>-0.3</v>
      </c>
    </row>
    <row r="1009" spans="1:25" ht="14.25" customHeight="1" x14ac:dyDescent="0.3">
      <c r="A1009" s="1">
        <v>626</v>
      </c>
      <c r="B1009" s="1">
        <v>173</v>
      </c>
      <c r="C1009" s="2">
        <v>41579</v>
      </c>
      <c r="D1009" s="1" t="s">
        <v>16</v>
      </c>
      <c r="E1009" s="1" t="s">
        <v>29</v>
      </c>
      <c r="F1009" s="1">
        <v>57</v>
      </c>
      <c r="G1009" s="1" t="s">
        <v>33</v>
      </c>
      <c r="H1009" s="1" t="s">
        <v>38</v>
      </c>
      <c r="I1009" s="1" t="s">
        <v>39</v>
      </c>
      <c r="J1009" s="19">
        <v>-188</v>
      </c>
      <c r="K1009" s="1">
        <v>156</v>
      </c>
      <c r="L1009" s="1" t="s">
        <v>31</v>
      </c>
      <c r="M1009" s="15" t="s">
        <v>88</v>
      </c>
      <c r="N1009" s="1">
        <v>200</v>
      </c>
      <c r="O1009" s="1">
        <v>-130</v>
      </c>
      <c r="P1009" s="1">
        <v>170</v>
      </c>
      <c r="Q1009" s="1">
        <v>100</v>
      </c>
      <c r="R1009" s="1">
        <f>SUM(Table1[[#This Row],[Cogs]],Table1[[#This Row],[Marketing]],Table1[[#This Row],[Other Expenses]])</f>
        <v>330</v>
      </c>
      <c r="S1009" s="3">
        <f>Table1[[#This Row],[Sales]]-Table1[[#This Row],[Target Sales]]</f>
        <v>-14</v>
      </c>
      <c r="T1009" s="3">
        <f>Table1[[#This Row],[Profit]]-Table1[[#This Row],[Target Profit]]</f>
        <v>-58</v>
      </c>
      <c r="U1009" s="3">
        <f>Table1[[#This Row],[Cogs]]-Table1[[#This Row],[Target COGS]]</f>
        <v>-27</v>
      </c>
      <c r="V1009" s="8">
        <f>YEAR(Table1[[#This Row],[Date]])</f>
        <v>2013</v>
      </c>
      <c r="W1009" s="8">
        <f>DAY(Table1[[#This Row],[Date]])</f>
        <v>1</v>
      </c>
      <c r="X1009" s="8">
        <f>MONTH(Table1[[#This Row],[Date]])</f>
        <v>11</v>
      </c>
      <c r="Y1009" s="9">
        <f>(Table1[[#This Row],[Profit]]/Table1[[#This Row],[Sales]])</f>
        <v>-1.2051282051282051</v>
      </c>
    </row>
    <row r="1010" spans="1:25" ht="14.25" customHeight="1" x14ac:dyDescent="0.3">
      <c r="A1010" s="1">
        <v>213</v>
      </c>
      <c r="B1010" s="1">
        <v>228</v>
      </c>
      <c r="C1010" s="2">
        <v>41579</v>
      </c>
      <c r="D1010" s="1" t="s">
        <v>16</v>
      </c>
      <c r="E1010" s="1" t="s">
        <v>29</v>
      </c>
      <c r="F1010" s="1">
        <v>75</v>
      </c>
      <c r="G1010" s="1" t="s">
        <v>33</v>
      </c>
      <c r="H1010" s="1" t="s">
        <v>34</v>
      </c>
      <c r="I1010" s="1" t="s">
        <v>35</v>
      </c>
      <c r="J1010" s="19">
        <v>292</v>
      </c>
      <c r="K1010" s="1">
        <v>567</v>
      </c>
      <c r="L1010" s="1" t="s">
        <v>31</v>
      </c>
      <c r="M1010" s="15" t="s">
        <v>88</v>
      </c>
      <c r="N1010" s="1">
        <v>220</v>
      </c>
      <c r="O1010" s="1">
        <v>190</v>
      </c>
      <c r="P1010" s="1">
        <v>510</v>
      </c>
      <c r="Q1010" s="1">
        <v>107</v>
      </c>
      <c r="R1010" s="1">
        <f>SUM(Table1[[#This Row],[Cogs]],Table1[[#This Row],[Marketing]],Table1[[#This Row],[Other Expenses]])</f>
        <v>410</v>
      </c>
      <c r="S1010" s="3">
        <f>Table1[[#This Row],[Sales]]-Table1[[#This Row],[Target Sales]]</f>
        <v>57</v>
      </c>
      <c r="T1010" s="3">
        <f>Table1[[#This Row],[Profit]]-Table1[[#This Row],[Target Profit]]</f>
        <v>102</v>
      </c>
      <c r="U1010" s="3">
        <f>Table1[[#This Row],[Cogs]]-Table1[[#This Row],[Target COGS]]</f>
        <v>8</v>
      </c>
      <c r="V1010" s="8">
        <f>YEAR(Table1[[#This Row],[Date]])</f>
        <v>2013</v>
      </c>
      <c r="W1010" s="8">
        <f>DAY(Table1[[#This Row],[Date]])</f>
        <v>1</v>
      </c>
      <c r="X1010" s="8">
        <f>MONTH(Table1[[#This Row],[Date]])</f>
        <v>11</v>
      </c>
      <c r="Y1010" s="9">
        <f>(Table1[[#This Row],[Profit]]/Table1[[#This Row],[Sales]])</f>
        <v>0.5149911816578483</v>
      </c>
    </row>
    <row r="1011" spans="1:25" ht="14.25" customHeight="1" x14ac:dyDescent="0.3">
      <c r="A1011" s="1">
        <v>916</v>
      </c>
      <c r="B1011" s="1">
        <v>113</v>
      </c>
      <c r="C1011" s="2">
        <v>41579</v>
      </c>
      <c r="D1011" s="1" t="s">
        <v>16</v>
      </c>
      <c r="E1011" s="1" t="s">
        <v>29</v>
      </c>
      <c r="F1011" s="1">
        <v>36</v>
      </c>
      <c r="G1011" s="1" t="s">
        <v>33</v>
      </c>
      <c r="H1011" s="1" t="s">
        <v>38</v>
      </c>
      <c r="I1011" s="1" t="s">
        <v>43</v>
      </c>
      <c r="J1011" s="19">
        <v>-83</v>
      </c>
      <c r="K1011" s="1">
        <v>124</v>
      </c>
      <c r="L1011" s="1" t="s">
        <v>31</v>
      </c>
      <c r="M1011" s="15" t="s">
        <v>88</v>
      </c>
      <c r="N1011" s="1">
        <v>130</v>
      </c>
      <c r="O1011" s="1">
        <v>-50</v>
      </c>
      <c r="P1011" s="1">
        <v>130</v>
      </c>
      <c r="Q1011" s="1">
        <v>59</v>
      </c>
      <c r="R1011" s="1">
        <f>SUM(Table1[[#This Row],[Cogs]],Table1[[#This Row],[Marketing]],Table1[[#This Row],[Other Expenses]])</f>
        <v>208</v>
      </c>
      <c r="S1011" s="3">
        <f>Table1[[#This Row],[Sales]]-Table1[[#This Row],[Target Sales]]</f>
        <v>-6</v>
      </c>
      <c r="T1011" s="3">
        <f>Table1[[#This Row],[Profit]]-Table1[[#This Row],[Target Profit]]</f>
        <v>-33</v>
      </c>
      <c r="U1011" s="3">
        <f>Table1[[#This Row],[Cogs]]-Table1[[#This Row],[Target COGS]]</f>
        <v>-17</v>
      </c>
      <c r="V1011" s="8">
        <f>YEAR(Table1[[#This Row],[Date]])</f>
        <v>2013</v>
      </c>
      <c r="W1011" s="8">
        <f>DAY(Table1[[#This Row],[Date]])</f>
        <v>1</v>
      </c>
      <c r="X1011" s="8">
        <f>MONTH(Table1[[#This Row],[Date]])</f>
        <v>11</v>
      </c>
      <c r="Y1011" s="9">
        <f>(Table1[[#This Row],[Profit]]/Table1[[#This Row],[Sales]])</f>
        <v>-0.66935483870967738</v>
      </c>
    </row>
    <row r="1012" spans="1:25" ht="14.25" customHeight="1" x14ac:dyDescent="0.3">
      <c r="A1012" s="1">
        <v>213</v>
      </c>
      <c r="B1012" s="1">
        <v>249</v>
      </c>
      <c r="C1012" s="2">
        <v>41579</v>
      </c>
      <c r="D1012" s="1" t="s">
        <v>16</v>
      </c>
      <c r="E1012" s="1" t="s">
        <v>29</v>
      </c>
      <c r="F1012" s="1">
        <v>87</v>
      </c>
      <c r="G1012" s="1" t="s">
        <v>33</v>
      </c>
      <c r="H1012" s="1" t="s">
        <v>38</v>
      </c>
      <c r="I1012" s="1" t="s">
        <v>45</v>
      </c>
      <c r="J1012" s="19">
        <v>349</v>
      </c>
      <c r="K1012" s="1">
        <v>664</v>
      </c>
      <c r="L1012" s="1" t="s">
        <v>31</v>
      </c>
      <c r="M1012" s="15" t="s">
        <v>88</v>
      </c>
      <c r="N1012" s="1">
        <v>290</v>
      </c>
      <c r="O1012" s="1">
        <v>310</v>
      </c>
      <c r="P1012" s="1">
        <v>740</v>
      </c>
      <c r="Q1012" s="1">
        <v>139</v>
      </c>
      <c r="R1012" s="1">
        <f>SUM(Table1[[#This Row],[Cogs]],Table1[[#This Row],[Marketing]],Table1[[#This Row],[Other Expenses]])</f>
        <v>475</v>
      </c>
      <c r="S1012" s="3">
        <f>Table1[[#This Row],[Sales]]-Table1[[#This Row],[Target Sales]]</f>
        <v>-76</v>
      </c>
      <c r="T1012" s="3">
        <f>Table1[[#This Row],[Profit]]-Table1[[#This Row],[Target Profit]]</f>
        <v>39</v>
      </c>
      <c r="U1012" s="3">
        <f>Table1[[#This Row],[Cogs]]-Table1[[#This Row],[Target COGS]]</f>
        <v>-41</v>
      </c>
      <c r="V1012" s="8">
        <f>YEAR(Table1[[#This Row],[Date]])</f>
        <v>2013</v>
      </c>
      <c r="W1012" s="8">
        <f>DAY(Table1[[#This Row],[Date]])</f>
        <v>1</v>
      </c>
      <c r="X1012" s="8">
        <f>MONTH(Table1[[#This Row],[Date]])</f>
        <v>11</v>
      </c>
      <c r="Y1012" s="9">
        <f>(Table1[[#This Row],[Profit]]/Table1[[#This Row],[Sales]])</f>
        <v>0.5256024096385542</v>
      </c>
    </row>
    <row r="1013" spans="1:25" ht="14.25" customHeight="1" x14ac:dyDescent="0.3">
      <c r="A1013" s="1">
        <v>951</v>
      </c>
      <c r="B1013" s="1">
        <v>211</v>
      </c>
      <c r="C1013" s="2">
        <v>41579</v>
      </c>
      <c r="D1013" s="1" t="s">
        <v>16</v>
      </c>
      <c r="E1013" s="1" t="s">
        <v>29</v>
      </c>
      <c r="F1013" s="1">
        <v>59</v>
      </c>
      <c r="G1013" s="1" t="s">
        <v>33</v>
      </c>
      <c r="H1013" s="1" t="s">
        <v>34</v>
      </c>
      <c r="I1013" s="1" t="s">
        <v>47</v>
      </c>
      <c r="J1013" s="19">
        <v>191</v>
      </c>
      <c r="K1013" s="1">
        <v>451</v>
      </c>
      <c r="L1013" s="1" t="s">
        <v>31</v>
      </c>
      <c r="M1013" s="15" t="s">
        <v>88</v>
      </c>
      <c r="N1013" s="1">
        <v>200</v>
      </c>
      <c r="O1013" s="1">
        <v>140</v>
      </c>
      <c r="P1013" s="1">
        <v>410</v>
      </c>
      <c r="Q1013" s="1">
        <v>83</v>
      </c>
      <c r="R1013" s="1">
        <f>SUM(Table1[[#This Row],[Cogs]],Table1[[#This Row],[Marketing]],Table1[[#This Row],[Other Expenses]])</f>
        <v>353</v>
      </c>
      <c r="S1013" s="3">
        <f>Table1[[#This Row],[Sales]]-Table1[[#This Row],[Target Sales]]</f>
        <v>41</v>
      </c>
      <c r="T1013" s="3">
        <f>Table1[[#This Row],[Profit]]-Table1[[#This Row],[Target Profit]]</f>
        <v>51</v>
      </c>
      <c r="U1013" s="3">
        <f>Table1[[#This Row],[Cogs]]-Table1[[#This Row],[Target COGS]]</f>
        <v>11</v>
      </c>
      <c r="V1013" s="8">
        <f>YEAR(Table1[[#This Row],[Date]])</f>
        <v>2013</v>
      </c>
      <c r="W1013" s="8">
        <f>DAY(Table1[[#This Row],[Date]])</f>
        <v>1</v>
      </c>
      <c r="X1013" s="8">
        <f>MONTH(Table1[[#This Row],[Date]])</f>
        <v>11</v>
      </c>
      <c r="Y1013" s="9">
        <f>(Table1[[#This Row],[Profit]]/Table1[[#This Row],[Sales]])</f>
        <v>0.42350332594235035</v>
      </c>
    </row>
    <row r="1014" spans="1:25" ht="14.25" customHeight="1" x14ac:dyDescent="0.3">
      <c r="A1014" s="1">
        <v>916</v>
      </c>
      <c r="B1014" s="1">
        <v>121</v>
      </c>
      <c r="C1014" s="2">
        <v>41579</v>
      </c>
      <c r="D1014" s="1" t="s">
        <v>16</v>
      </c>
      <c r="E1014" s="1" t="s">
        <v>29</v>
      </c>
      <c r="F1014" s="1">
        <v>109</v>
      </c>
      <c r="G1014" s="1" t="s">
        <v>33</v>
      </c>
      <c r="H1014" s="1" t="s">
        <v>34</v>
      </c>
      <c r="I1014" s="1" t="s">
        <v>46</v>
      </c>
      <c r="J1014" s="19">
        <v>39</v>
      </c>
      <c r="K1014" s="1">
        <v>308</v>
      </c>
      <c r="L1014" s="1" t="s">
        <v>31</v>
      </c>
      <c r="M1014" s="15" t="s">
        <v>88</v>
      </c>
      <c r="N1014" s="1">
        <v>110</v>
      </c>
      <c r="O1014" s="1">
        <v>40</v>
      </c>
      <c r="P1014" s="1">
        <v>280</v>
      </c>
      <c r="Q1014" s="1">
        <v>142</v>
      </c>
      <c r="R1014" s="1">
        <f>SUM(Table1[[#This Row],[Cogs]],Table1[[#This Row],[Marketing]],Table1[[#This Row],[Other Expenses]])</f>
        <v>372</v>
      </c>
      <c r="S1014" s="3">
        <f>Table1[[#This Row],[Sales]]-Table1[[#This Row],[Target Sales]]</f>
        <v>28</v>
      </c>
      <c r="T1014" s="3">
        <f>Table1[[#This Row],[Profit]]-Table1[[#This Row],[Target Profit]]</f>
        <v>-1</v>
      </c>
      <c r="U1014" s="3">
        <f>Table1[[#This Row],[Cogs]]-Table1[[#This Row],[Target COGS]]</f>
        <v>11</v>
      </c>
      <c r="V1014" s="8">
        <f>YEAR(Table1[[#This Row],[Date]])</f>
        <v>2013</v>
      </c>
      <c r="W1014" s="8">
        <f>DAY(Table1[[#This Row],[Date]])</f>
        <v>1</v>
      </c>
      <c r="X1014" s="8">
        <f>MONTH(Table1[[#This Row],[Date]])</f>
        <v>11</v>
      </c>
      <c r="Y1014" s="9">
        <f>(Table1[[#This Row],[Profit]]/Table1[[#This Row],[Sales]])</f>
        <v>0.12662337662337661</v>
      </c>
    </row>
    <row r="1015" spans="1:25" ht="14.25" customHeight="1" x14ac:dyDescent="0.3">
      <c r="A1015" s="1">
        <v>760</v>
      </c>
      <c r="B1015" s="1">
        <v>81</v>
      </c>
      <c r="C1015" s="2">
        <v>41579</v>
      </c>
      <c r="D1015" s="1" t="s">
        <v>16</v>
      </c>
      <c r="E1015" s="1" t="s">
        <v>29</v>
      </c>
      <c r="F1015" s="1">
        <v>22</v>
      </c>
      <c r="G1015" s="1" t="s">
        <v>18</v>
      </c>
      <c r="H1015" s="1" t="s">
        <v>19</v>
      </c>
      <c r="I1015" s="1" t="s">
        <v>50</v>
      </c>
      <c r="J1015" s="19">
        <v>125</v>
      </c>
      <c r="K1015" s="1">
        <v>211</v>
      </c>
      <c r="L1015" s="1" t="s">
        <v>31</v>
      </c>
      <c r="M1015" s="15" t="s">
        <v>88</v>
      </c>
      <c r="N1015" s="1">
        <v>70</v>
      </c>
      <c r="O1015" s="1">
        <v>80</v>
      </c>
      <c r="P1015" s="1">
        <v>180</v>
      </c>
      <c r="Q1015" s="1">
        <v>33</v>
      </c>
      <c r="R1015" s="1">
        <f>SUM(Table1[[#This Row],[Cogs]],Table1[[#This Row],[Marketing]],Table1[[#This Row],[Other Expenses]])</f>
        <v>136</v>
      </c>
      <c r="S1015" s="3">
        <f>Table1[[#This Row],[Sales]]-Table1[[#This Row],[Target Sales]]</f>
        <v>31</v>
      </c>
      <c r="T1015" s="3">
        <f>Table1[[#This Row],[Profit]]-Table1[[#This Row],[Target Profit]]</f>
        <v>45</v>
      </c>
      <c r="U1015" s="3">
        <f>Table1[[#This Row],[Cogs]]-Table1[[#This Row],[Target COGS]]</f>
        <v>11</v>
      </c>
      <c r="V1015" s="8">
        <f>YEAR(Table1[[#This Row],[Date]])</f>
        <v>2013</v>
      </c>
      <c r="W1015" s="8">
        <f>DAY(Table1[[#This Row],[Date]])</f>
        <v>1</v>
      </c>
      <c r="X1015" s="8">
        <f>MONTH(Table1[[#This Row],[Date]])</f>
        <v>11</v>
      </c>
      <c r="Y1015" s="9">
        <f>(Table1[[#This Row],[Profit]]/Table1[[#This Row],[Sales]])</f>
        <v>0.59241706161137442</v>
      </c>
    </row>
    <row r="1016" spans="1:25" ht="14.25" customHeight="1" x14ac:dyDescent="0.3">
      <c r="A1016" s="1">
        <v>510</v>
      </c>
      <c r="B1016" s="1">
        <v>225</v>
      </c>
      <c r="C1016" s="2">
        <v>41579</v>
      </c>
      <c r="D1016" s="1" t="s">
        <v>16</v>
      </c>
      <c r="E1016" s="1" t="s">
        <v>29</v>
      </c>
      <c r="F1016" s="1">
        <v>69</v>
      </c>
      <c r="G1016" s="1" t="s">
        <v>18</v>
      </c>
      <c r="H1016" s="1" t="s">
        <v>19</v>
      </c>
      <c r="I1016" s="1" t="s">
        <v>20</v>
      </c>
      <c r="J1016" s="19">
        <v>258</v>
      </c>
      <c r="K1016" s="1">
        <v>522</v>
      </c>
      <c r="L1016" s="1" t="s">
        <v>31</v>
      </c>
      <c r="M1016" s="15" t="s">
        <v>88</v>
      </c>
      <c r="N1016" s="1">
        <v>210</v>
      </c>
      <c r="O1016" s="1">
        <v>160</v>
      </c>
      <c r="P1016" s="1">
        <v>450</v>
      </c>
      <c r="Q1016" s="1">
        <v>91</v>
      </c>
      <c r="R1016" s="1">
        <f>SUM(Table1[[#This Row],[Cogs]],Table1[[#This Row],[Marketing]],Table1[[#This Row],[Other Expenses]])</f>
        <v>385</v>
      </c>
      <c r="S1016" s="3">
        <f>Table1[[#This Row],[Sales]]-Table1[[#This Row],[Target Sales]]</f>
        <v>72</v>
      </c>
      <c r="T1016" s="3">
        <f>Table1[[#This Row],[Profit]]-Table1[[#This Row],[Target Profit]]</f>
        <v>98</v>
      </c>
      <c r="U1016" s="3">
        <f>Table1[[#This Row],[Cogs]]-Table1[[#This Row],[Target COGS]]</f>
        <v>15</v>
      </c>
      <c r="V1016" s="8">
        <f>YEAR(Table1[[#This Row],[Date]])</f>
        <v>2013</v>
      </c>
      <c r="W1016" s="8">
        <f>DAY(Table1[[#This Row],[Date]])</f>
        <v>1</v>
      </c>
      <c r="X1016" s="8">
        <f>MONTH(Table1[[#This Row],[Date]])</f>
        <v>11</v>
      </c>
      <c r="Y1016" s="9">
        <f>(Table1[[#This Row],[Profit]]/Table1[[#This Row],[Sales]])</f>
        <v>0.4942528735632184</v>
      </c>
    </row>
    <row r="1017" spans="1:25" ht="14.25" customHeight="1" x14ac:dyDescent="0.3">
      <c r="A1017" s="1">
        <v>805</v>
      </c>
      <c r="B1017" s="1">
        <v>118</v>
      </c>
      <c r="C1017" s="2">
        <v>41579</v>
      </c>
      <c r="D1017" s="1" t="s">
        <v>16</v>
      </c>
      <c r="E1017" s="1" t="s">
        <v>29</v>
      </c>
      <c r="F1017" s="1">
        <v>33</v>
      </c>
      <c r="G1017" s="1" t="s">
        <v>18</v>
      </c>
      <c r="H1017" s="1" t="s">
        <v>26</v>
      </c>
      <c r="I1017" s="1" t="s">
        <v>27</v>
      </c>
      <c r="J1017" s="19">
        <v>190</v>
      </c>
      <c r="K1017" s="1">
        <v>309</v>
      </c>
      <c r="L1017" s="1" t="s">
        <v>31</v>
      </c>
      <c r="M1017" s="15" t="s">
        <v>88</v>
      </c>
      <c r="N1017" s="1">
        <v>80</v>
      </c>
      <c r="O1017" s="1">
        <v>110</v>
      </c>
      <c r="P1017" s="1">
        <v>210</v>
      </c>
      <c r="Q1017" s="1">
        <v>44</v>
      </c>
      <c r="R1017" s="1">
        <f>SUM(Table1[[#This Row],[Cogs]],Table1[[#This Row],[Marketing]],Table1[[#This Row],[Other Expenses]])</f>
        <v>195</v>
      </c>
      <c r="S1017" s="3">
        <f>Table1[[#This Row],[Sales]]-Table1[[#This Row],[Target Sales]]</f>
        <v>99</v>
      </c>
      <c r="T1017" s="3">
        <f>Table1[[#This Row],[Profit]]-Table1[[#This Row],[Target Profit]]</f>
        <v>80</v>
      </c>
      <c r="U1017" s="3">
        <f>Table1[[#This Row],[Cogs]]-Table1[[#This Row],[Target COGS]]</f>
        <v>38</v>
      </c>
      <c r="V1017" s="8">
        <f>YEAR(Table1[[#This Row],[Date]])</f>
        <v>2013</v>
      </c>
      <c r="W1017" s="8">
        <f>DAY(Table1[[#This Row],[Date]])</f>
        <v>1</v>
      </c>
      <c r="X1017" s="8">
        <f>MONTH(Table1[[#This Row],[Date]])</f>
        <v>11</v>
      </c>
      <c r="Y1017" s="9">
        <f>(Table1[[#This Row],[Profit]]/Table1[[#This Row],[Sales]])</f>
        <v>0.61488673139158578</v>
      </c>
    </row>
    <row r="1018" spans="1:25" ht="14.25" customHeight="1" x14ac:dyDescent="0.3">
      <c r="A1018" s="1">
        <v>435</v>
      </c>
      <c r="B1018" s="1">
        <v>82</v>
      </c>
      <c r="C1018" s="2">
        <v>41579</v>
      </c>
      <c r="D1018" s="1" t="s">
        <v>32</v>
      </c>
      <c r="E1018" s="1" t="s">
        <v>29</v>
      </c>
      <c r="F1018" s="1">
        <v>31</v>
      </c>
      <c r="G1018" s="1" t="s">
        <v>33</v>
      </c>
      <c r="H1018" s="1" t="s">
        <v>38</v>
      </c>
      <c r="I1018" s="1" t="s">
        <v>39</v>
      </c>
      <c r="J1018" s="19">
        <v>56</v>
      </c>
      <c r="K1018" s="1">
        <v>196</v>
      </c>
      <c r="L1018" s="1" t="s">
        <v>42</v>
      </c>
      <c r="M1018" s="15" t="s">
        <v>88</v>
      </c>
      <c r="N1018" s="1">
        <v>90</v>
      </c>
      <c r="O1018" s="1">
        <v>60</v>
      </c>
      <c r="P1018" s="1">
        <v>210</v>
      </c>
      <c r="Q1018" s="1">
        <v>64</v>
      </c>
      <c r="R1018" s="1">
        <f>SUM(Table1[[#This Row],[Cogs]],Table1[[#This Row],[Marketing]],Table1[[#This Row],[Other Expenses]])</f>
        <v>177</v>
      </c>
      <c r="S1018" s="3">
        <f>Table1[[#This Row],[Sales]]-Table1[[#This Row],[Target Sales]]</f>
        <v>-14</v>
      </c>
      <c r="T1018" s="3">
        <f>Table1[[#This Row],[Profit]]-Table1[[#This Row],[Target Profit]]</f>
        <v>-4</v>
      </c>
      <c r="U1018" s="3">
        <f>Table1[[#This Row],[Cogs]]-Table1[[#This Row],[Target COGS]]</f>
        <v>-8</v>
      </c>
      <c r="V1018" s="8">
        <f>YEAR(Table1[[#This Row],[Date]])</f>
        <v>2013</v>
      </c>
      <c r="W1018" s="8">
        <f>DAY(Table1[[#This Row],[Date]])</f>
        <v>1</v>
      </c>
      <c r="X1018" s="8">
        <f>MONTH(Table1[[#This Row],[Date]])</f>
        <v>11</v>
      </c>
      <c r="Y1018" s="9">
        <f>(Table1[[#This Row],[Profit]]/Table1[[#This Row],[Sales]])</f>
        <v>0.2857142857142857</v>
      </c>
    </row>
    <row r="1019" spans="1:25" ht="14.25" customHeight="1" x14ac:dyDescent="0.3">
      <c r="A1019" s="1">
        <v>509</v>
      </c>
      <c r="B1019" s="1">
        <v>94</v>
      </c>
      <c r="C1019" s="2">
        <v>41579</v>
      </c>
      <c r="D1019" s="1" t="s">
        <v>32</v>
      </c>
      <c r="E1019" s="1" t="s">
        <v>29</v>
      </c>
      <c r="F1019" s="1">
        <v>85</v>
      </c>
      <c r="G1019" s="1" t="s">
        <v>33</v>
      </c>
      <c r="H1019" s="1" t="s">
        <v>38</v>
      </c>
      <c r="I1019" s="1" t="s">
        <v>39</v>
      </c>
      <c r="J1019" s="19">
        <v>24</v>
      </c>
      <c r="K1019" s="1">
        <v>239</v>
      </c>
      <c r="L1019" s="1" t="s">
        <v>53</v>
      </c>
      <c r="M1019" s="15" t="s">
        <v>88</v>
      </c>
      <c r="N1019" s="1">
        <v>110</v>
      </c>
      <c r="O1019" s="1">
        <v>40</v>
      </c>
      <c r="P1019" s="1">
        <v>260</v>
      </c>
      <c r="Q1019" s="1">
        <v>114</v>
      </c>
      <c r="R1019" s="1">
        <f>SUM(Table1[[#This Row],[Cogs]],Table1[[#This Row],[Marketing]],Table1[[#This Row],[Other Expenses]])</f>
        <v>293</v>
      </c>
      <c r="S1019" s="3">
        <f>Table1[[#This Row],[Sales]]-Table1[[#This Row],[Target Sales]]</f>
        <v>-21</v>
      </c>
      <c r="T1019" s="3">
        <f>Table1[[#This Row],[Profit]]-Table1[[#This Row],[Target Profit]]</f>
        <v>-16</v>
      </c>
      <c r="U1019" s="3">
        <f>Table1[[#This Row],[Cogs]]-Table1[[#This Row],[Target COGS]]</f>
        <v>-16</v>
      </c>
      <c r="V1019" s="8">
        <f>YEAR(Table1[[#This Row],[Date]])</f>
        <v>2013</v>
      </c>
      <c r="W1019" s="8">
        <f>DAY(Table1[[#This Row],[Date]])</f>
        <v>1</v>
      </c>
      <c r="X1019" s="8">
        <f>MONTH(Table1[[#This Row],[Date]])</f>
        <v>11</v>
      </c>
      <c r="Y1019" s="9">
        <f>(Table1[[#This Row],[Profit]]/Table1[[#This Row],[Sales]])</f>
        <v>0.100418410041841</v>
      </c>
    </row>
    <row r="1020" spans="1:25" ht="14.25" customHeight="1" x14ac:dyDescent="0.3">
      <c r="A1020" s="1">
        <v>971</v>
      </c>
      <c r="B1020" s="1">
        <v>181</v>
      </c>
      <c r="C1020" s="2">
        <v>41579</v>
      </c>
      <c r="D1020" s="1" t="s">
        <v>32</v>
      </c>
      <c r="E1020" s="1" t="s">
        <v>29</v>
      </c>
      <c r="F1020" s="1">
        <v>50</v>
      </c>
      <c r="G1020" s="1" t="s">
        <v>33</v>
      </c>
      <c r="H1020" s="1" t="s">
        <v>34</v>
      </c>
      <c r="I1020" s="1" t="s">
        <v>35</v>
      </c>
      <c r="J1020" s="19">
        <v>160</v>
      </c>
      <c r="K1020" s="1">
        <v>387</v>
      </c>
      <c r="L1020" s="1" t="s">
        <v>49</v>
      </c>
      <c r="M1020" s="15" t="s">
        <v>88</v>
      </c>
      <c r="N1020" s="1">
        <v>170</v>
      </c>
      <c r="O1020" s="1">
        <v>120</v>
      </c>
      <c r="P1020" s="1">
        <v>350</v>
      </c>
      <c r="Q1020" s="1">
        <v>74</v>
      </c>
      <c r="R1020" s="1">
        <f>SUM(Table1[[#This Row],[Cogs]],Table1[[#This Row],[Marketing]],Table1[[#This Row],[Other Expenses]])</f>
        <v>305</v>
      </c>
      <c r="S1020" s="3">
        <f>Table1[[#This Row],[Sales]]-Table1[[#This Row],[Target Sales]]</f>
        <v>37</v>
      </c>
      <c r="T1020" s="3">
        <f>Table1[[#This Row],[Profit]]-Table1[[#This Row],[Target Profit]]</f>
        <v>40</v>
      </c>
      <c r="U1020" s="3">
        <f>Table1[[#This Row],[Cogs]]-Table1[[#This Row],[Target COGS]]</f>
        <v>11</v>
      </c>
      <c r="V1020" s="8">
        <f>YEAR(Table1[[#This Row],[Date]])</f>
        <v>2013</v>
      </c>
      <c r="W1020" s="8">
        <f>DAY(Table1[[#This Row],[Date]])</f>
        <v>1</v>
      </c>
      <c r="X1020" s="8">
        <f>MONTH(Table1[[#This Row],[Date]])</f>
        <v>11</v>
      </c>
      <c r="Y1020" s="9">
        <f>(Table1[[#This Row],[Profit]]/Table1[[#This Row],[Sales]])</f>
        <v>0.41343669250645992</v>
      </c>
    </row>
    <row r="1021" spans="1:25" ht="14.25" customHeight="1" x14ac:dyDescent="0.3">
      <c r="A1021" s="1">
        <v>435</v>
      </c>
      <c r="B1021" s="1">
        <v>69</v>
      </c>
      <c r="C1021" s="2">
        <v>41579</v>
      </c>
      <c r="D1021" s="1" t="s">
        <v>32</v>
      </c>
      <c r="E1021" s="1" t="s">
        <v>29</v>
      </c>
      <c r="F1021" s="1">
        <v>21</v>
      </c>
      <c r="G1021" s="1" t="s">
        <v>33</v>
      </c>
      <c r="H1021" s="1" t="s">
        <v>38</v>
      </c>
      <c r="I1021" s="1" t="s">
        <v>43</v>
      </c>
      <c r="J1021" s="19">
        <v>58</v>
      </c>
      <c r="K1021" s="1">
        <v>160</v>
      </c>
      <c r="L1021" s="1" t="s">
        <v>42</v>
      </c>
      <c r="M1021" s="15" t="s">
        <v>88</v>
      </c>
      <c r="N1021" s="1">
        <v>80</v>
      </c>
      <c r="O1021" s="1">
        <v>50</v>
      </c>
      <c r="P1021" s="1">
        <v>170</v>
      </c>
      <c r="Q1021" s="1">
        <v>42</v>
      </c>
      <c r="R1021" s="1">
        <f>SUM(Table1[[#This Row],[Cogs]],Table1[[#This Row],[Marketing]],Table1[[#This Row],[Other Expenses]])</f>
        <v>132</v>
      </c>
      <c r="S1021" s="3">
        <f>Table1[[#This Row],[Sales]]-Table1[[#This Row],[Target Sales]]</f>
        <v>-10</v>
      </c>
      <c r="T1021" s="3">
        <f>Table1[[#This Row],[Profit]]-Table1[[#This Row],[Target Profit]]</f>
        <v>8</v>
      </c>
      <c r="U1021" s="3">
        <f>Table1[[#This Row],[Cogs]]-Table1[[#This Row],[Target COGS]]</f>
        <v>-11</v>
      </c>
      <c r="V1021" s="8">
        <f>YEAR(Table1[[#This Row],[Date]])</f>
        <v>2013</v>
      </c>
      <c r="W1021" s="8">
        <f>DAY(Table1[[#This Row],[Date]])</f>
        <v>1</v>
      </c>
      <c r="X1021" s="8">
        <f>MONTH(Table1[[#This Row],[Date]])</f>
        <v>11</v>
      </c>
      <c r="Y1021" s="9">
        <f>(Table1[[#This Row],[Profit]]/Table1[[#This Row],[Sales]])</f>
        <v>0.36249999999999999</v>
      </c>
    </row>
    <row r="1022" spans="1:25" ht="14.25" customHeight="1" x14ac:dyDescent="0.3">
      <c r="A1022" s="1">
        <v>541</v>
      </c>
      <c r="B1022" s="1">
        <v>53</v>
      </c>
      <c r="C1022" s="2">
        <v>41579</v>
      </c>
      <c r="D1022" s="1" t="s">
        <v>32</v>
      </c>
      <c r="E1022" s="1" t="s">
        <v>29</v>
      </c>
      <c r="F1022" s="1">
        <v>17</v>
      </c>
      <c r="G1022" s="1" t="s">
        <v>33</v>
      </c>
      <c r="H1022" s="1" t="s">
        <v>38</v>
      </c>
      <c r="I1022" s="1" t="s">
        <v>45</v>
      </c>
      <c r="J1022" s="19">
        <v>21</v>
      </c>
      <c r="K1022" s="1">
        <v>136</v>
      </c>
      <c r="L1022" s="1" t="s">
        <v>49</v>
      </c>
      <c r="M1022" s="15" t="s">
        <v>88</v>
      </c>
      <c r="N1022" s="1">
        <v>60</v>
      </c>
      <c r="O1022" s="1">
        <v>40</v>
      </c>
      <c r="P1022" s="1">
        <v>150</v>
      </c>
      <c r="Q1022" s="1">
        <v>61</v>
      </c>
      <c r="R1022" s="1">
        <f>SUM(Table1[[#This Row],[Cogs]],Table1[[#This Row],[Marketing]],Table1[[#This Row],[Other Expenses]])</f>
        <v>131</v>
      </c>
      <c r="S1022" s="3">
        <f>Table1[[#This Row],[Sales]]-Table1[[#This Row],[Target Sales]]</f>
        <v>-14</v>
      </c>
      <c r="T1022" s="3">
        <f>Table1[[#This Row],[Profit]]-Table1[[#This Row],[Target Profit]]</f>
        <v>-19</v>
      </c>
      <c r="U1022" s="3">
        <f>Table1[[#This Row],[Cogs]]-Table1[[#This Row],[Target COGS]]</f>
        <v>-7</v>
      </c>
      <c r="V1022" s="8">
        <f>YEAR(Table1[[#This Row],[Date]])</f>
        <v>2013</v>
      </c>
      <c r="W1022" s="8">
        <f>DAY(Table1[[#This Row],[Date]])</f>
        <v>1</v>
      </c>
      <c r="X1022" s="8">
        <f>MONTH(Table1[[#This Row],[Date]])</f>
        <v>11</v>
      </c>
      <c r="Y1022" s="9">
        <f>(Table1[[#This Row],[Profit]]/Table1[[#This Row],[Sales]])</f>
        <v>0.15441176470588236</v>
      </c>
    </row>
    <row r="1023" spans="1:25" ht="14.25" customHeight="1" x14ac:dyDescent="0.3">
      <c r="A1023" s="1">
        <v>253</v>
      </c>
      <c r="B1023" s="1">
        <v>63</v>
      </c>
      <c r="C1023" s="2">
        <v>41579</v>
      </c>
      <c r="D1023" s="1" t="s">
        <v>32</v>
      </c>
      <c r="E1023" s="1" t="s">
        <v>29</v>
      </c>
      <c r="F1023" s="1">
        <v>20</v>
      </c>
      <c r="G1023" s="1" t="s">
        <v>33</v>
      </c>
      <c r="H1023" s="1" t="s">
        <v>38</v>
      </c>
      <c r="I1023" s="1" t="s">
        <v>45</v>
      </c>
      <c r="J1023" s="19">
        <v>74</v>
      </c>
      <c r="K1023" s="1">
        <v>166</v>
      </c>
      <c r="L1023" s="1" t="s">
        <v>53</v>
      </c>
      <c r="M1023" s="15" t="s">
        <v>88</v>
      </c>
      <c r="N1023" s="1">
        <v>70</v>
      </c>
      <c r="O1023" s="1">
        <v>70</v>
      </c>
      <c r="P1023" s="1">
        <v>180</v>
      </c>
      <c r="Q1023" s="1">
        <v>43</v>
      </c>
      <c r="R1023" s="1">
        <f>SUM(Table1[[#This Row],[Cogs]],Table1[[#This Row],[Marketing]],Table1[[#This Row],[Other Expenses]])</f>
        <v>126</v>
      </c>
      <c r="S1023" s="3">
        <f>Table1[[#This Row],[Sales]]-Table1[[#This Row],[Target Sales]]</f>
        <v>-14</v>
      </c>
      <c r="T1023" s="3">
        <f>Table1[[#This Row],[Profit]]-Table1[[#This Row],[Target Profit]]</f>
        <v>4</v>
      </c>
      <c r="U1023" s="3">
        <f>Table1[[#This Row],[Cogs]]-Table1[[#This Row],[Target COGS]]</f>
        <v>-7</v>
      </c>
      <c r="V1023" s="8">
        <f>YEAR(Table1[[#This Row],[Date]])</f>
        <v>2013</v>
      </c>
      <c r="W1023" s="8">
        <f>DAY(Table1[[#This Row],[Date]])</f>
        <v>1</v>
      </c>
      <c r="X1023" s="8">
        <f>MONTH(Table1[[#This Row],[Date]])</f>
        <v>11</v>
      </c>
      <c r="Y1023" s="9">
        <f>(Table1[[#This Row],[Profit]]/Table1[[#This Row],[Sales]])</f>
        <v>0.44578313253012047</v>
      </c>
    </row>
    <row r="1024" spans="1:25" ht="14.25" customHeight="1" x14ac:dyDescent="0.3">
      <c r="A1024" s="1">
        <v>775</v>
      </c>
      <c r="B1024" s="1">
        <v>15</v>
      </c>
      <c r="C1024" s="2">
        <v>41579</v>
      </c>
      <c r="D1024" s="1" t="s">
        <v>32</v>
      </c>
      <c r="E1024" s="1" t="s">
        <v>29</v>
      </c>
      <c r="F1024" s="1">
        <v>4</v>
      </c>
      <c r="G1024" s="1" t="s">
        <v>33</v>
      </c>
      <c r="H1024" s="1" t="s">
        <v>34</v>
      </c>
      <c r="I1024" s="1" t="s">
        <v>46</v>
      </c>
      <c r="J1024" s="19">
        <v>13</v>
      </c>
      <c r="K1024" s="1">
        <v>42</v>
      </c>
      <c r="L1024" s="1" t="s">
        <v>41</v>
      </c>
      <c r="M1024" s="15" t="s">
        <v>88</v>
      </c>
      <c r="N1024" s="1">
        <v>10</v>
      </c>
      <c r="O1024" s="1">
        <v>10</v>
      </c>
      <c r="P1024" s="1">
        <v>30</v>
      </c>
      <c r="Q1024" s="1">
        <v>15</v>
      </c>
      <c r="R1024" s="1">
        <f>SUM(Table1[[#This Row],[Cogs]],Table1[[#This Row],[Marketing]],Table1[[#This Row],[Other Expenses]])</f>
        <v>34</v>
      </c>
      <c r="S1024" s="3">
        <f>Table1[[#This Row],[Sales]]-Table1[[#This Row],[Target Sales]]</f>
        <v>12</v>
      </c>
      <c r="T1024" s="3">
        <f>Table1[[#This Row],[Profit]]-Table1[[#This Row],[Target Profit]]</f>
        <v>3</v>
      </c>
      <c r="U1024" s="3">
        <f>Table1[[#This Row],[Cogs]]-Table1[[#This Row],[Target COGS]]</f>
        <v>5</v>
      </c>
      <c r="V1024" s="8">
        <f>YEAR(Table1[[#This Row],[Date]])</f>
        <v>2013</v>
      </c>
      <c r="W1024" s="8">
        <f>DAY(Table1[[#This Row],[Date]])</f>
        <v>1</v>
      </c>
      <c r="X1024" s="8">
        <f>MONTH(Table1[[#This Row],[Date]])</f>
        <v>11</v>
      </c>
      <c r="Y1024" s="9">
        <f>(Table1[[#This Row],[Profit]]/Table1[[#This Row],[Sales]])</f>
        <v>0.30952380952380953</v>
      </c>
    </row>
    <row r="1025" spans="1:25" ht="14.25" customHeight="1" x14ac:dyDescent="0.3">
      <c r="A1025" s="1">
        <v>801</v>
      </c>
      <c r="B1025" s="1">
        <v>101</v>
      </c>
      <c r="C1025" s="2">
        <v>41579</v>
      </c>
      <c r="D1025" s="1" t="s">
        <v>32</v>
      </c>
      <c r="E1025" s="1" t="s">
        <v>29</v>
      </c>
      <c r="F1025" s="1">
        <v>33</v>
      </c>
      <c r="G1025" s="1" t="s">
        <v>33</v>
      </c>
      <c r="H1025" s="1" t="s">
        <v>34</v>
      </c>
      <c r="I1025" s="1" t="s">
        <v>46</v>
      </c>
      <c r="J1025" s="19">
        <v>126</v>
      </c>
      <c r="K1025" s="1">
        <v>246</v>
      </c>
      <c r="L1025" s="1" t="s">
        <v>42</v>
      </c>
      <c r="M1025" s="15" t="s">
        <v>88</v>
      </c>
      <c r="N1025" s="1">
        <v>90</v>
      </c>
      <c r="O1025" s="1">
        <v>90</v>
      </c>
      <c r="P1025" s="1">
        <v>220</v>
      </c>
      <c r="Q1025" s="1">
        <v>45</v>
      </c>
      <c r="R1025" s="1">
        <f>SUM(Table1[[#This Row],[Cogs]],Table1[[#This Row],[Marketing]],Table1[[#This Row],[Other Expenses]])</f>
        <v>179</v>
      </c>
      <c r="S1025" s="3">
        <f>Table1[[#This Row],[Sales]]-Table1[[#This Row],[Target Sales]]</f>
        <v>26</v>
      </c>
      <c r="T1025" s="3">
        <f>Table1[[#This Row],[Profit]]-Table1[[#This Row],[Target Profit]]</f>
        <v>36</v>
      </c>
      <c r="U1025" s="3">
        <f>Table1[[#This Row],[Cogs]]-Table1[[#This Row],[Target COGS]]</f>
        <v>11</v>
      </c>
      <c r="V1025" s="8">
        <f>YEAR(Table1[[#This Row],[Date]])</f>
        <v>2013</v>
      </c>
      <c r="W1025" s="8">
        <f>DAY(Table1[[#This Row],[Date]])</f>
        <v>1</v>
      </c>
      <c r="X1025" s="8">
        <f>MONTH(Table1[[#This Row],[Date]])</f>
        <v>11</v>
      </c>
      <c r="Y1025" s="9">
        <f>(Table1[[#This Row],[Profit]]/Table1[[#This Row],[Sales]])</f>
        <v>0.51219512195121952</v>
      </c>
    </row>
    <row r="1026" spans="1:25" ht="14.25" customHeight="1" x14ac:dyDescent="0.3">
      <c r="A1026" s="1">
        <v>702</v>
      </c>
      <c r="B1026" s="1">
        <v>121</v>
      </c>
      <c r="C1026" s="2">
        <v>41579</v>
      </c>
      <c r="D1026" s="1" t="s">
        <v>32</v>
      </c>
      <c r="E1026" s="1" t="s">
        <v>29</v>
      </c>
      <c r="F1026" s="1">
        <v>109</v>
      </c>
      <c r="G1026" s="1" t="s">
        <v>18</v>
      </c>
      <c r="H1026" s="1" t="s">
        <v>19</v>
      </c>
      <c r="I1026" s="1" t="s">
        <v>50</v>
      </c>
      <c r="J1026" s="19">
        <v>39</v>
      </c>
      <c r="K1026" s="1">
        <v>308</v>
      </c>
      <c r="L1026" s="1" t="s">
        <v>41</v>
      </c>
      <c r="M1026" s="15" t="s">
        <v>88</v>
      </c>
      <c r="N1026" s="1">
        <v>110</v>
      </c>
      <c r="O1026" s="1">
        <v>20</v>
      </c>
      <c r="P1026" s="1">
        <v>260</v>
      </c>
      <c r="Q1026" s="1">
        <v>142</v>
      </c>
      <c r="R1026" s="1">
        <f>SUM(Table1[[#This Row],[Cogs]],Table1[[#This Row],[Marketing]],Table1[[#This Row],[Other Expenses]])</f>
        <v>372</v>
      </c>
      <c r="S1026" s="3">
        <f>Table1[[#This Row],[Sales]]-Table1[[#This Row],[Target Sales]]</f>
        <v>48</v>
      </c>
      <c r="T1026" s="3">
        <f>Table1[[#This Row],[Profit]]-Table1[[#This Row],[Target Profit]]</f>
        <v>19</v>
      </c>
      <c r="U1026" s="3">
        <f>Table1[[#This Row],[Cogs]]-Table1[[#This Row],[Target COGS]]</f>
        <v>11</v>
      </c>
      <c r="V1026" s="8">
        <f>YEAR(Table1[[#This Row],[Date]])</f>
        <v>2013</v>
      </c>
      <c r="W1026" s="8">
        <f>DAY(Table1[[#This Row],[Date]])</f>
        <v>1</v>
      </c>
      <c r="X1026" s="8">
        <f>MONTH(Table1[[#This Row],[Date]])</f>
        <v>11</v>
      </c>
      <c r="Y1026" s="9">
        <f>(Table1[[#This Row],[Profit]]/Table1[[#This Row],[Sales]])</f>
        <v>0.12662337662337661</v>
      </c>
    </row>
    <row r="1027" spans="1:25" ht="14.25" customHeight="1" x14ac:dyDescent="0.3">
      <c r="A1027" s="1">
        <v>206</v>
      </c>
      <c r="B1027" s="1">
        <v>130</v>
      </c>
      <c r="C1027" s="2">
        <v>41579</v>
      </c>
      <c r="D1027" s="1" t="s">
        <v>32</v>
      </c>
      <c r="E1027" s="1" t="s">
        <v>29</v>
      </c>
      <c r="F1027" s="1">
        <v>42</v>
      </c>
      <c r="G1027" s="1" t="s">
        <v>18</v>
      </c>
      <c r="H1027" s="1" t="s">
        <v>19</v>
      </c>
      <c r="I1027" s="1" t="s">
        <v>50</v>
      </c>
      <c r="J1027" s="19">
        <v>181</v>
      </c>
      <c r="K1027" s="1">
        <v>346</v>
      </c>
      <c r="L1027" s="1" t="s">
        <v>53</v>
      </c>
      <c r="M1027" s="15" t="s">
        <v>88</v>
      </c>
      <c r="N1027" s="1">
        <v>120</v>
      </c>
      <c r="O1027" s="1">
        <v>120</v>
      </c>
      <c r="P1027" s="1">
        <v>300</v>
      </c>
      <c r="Q1027" s="1">
        <v>73</v>
      </c>
      <c r="R1027" s="1">
        <f>SUM(Table1[[#This Row],[Cogs]],Table1[[#This Row],[Marketing]],Table1[[#This Row],[Other Expenses]])</f>
        <v>245</v>
      </c>
      <c r="S1027" s="3">
        <f>Table1[[#This Row],[Sales]]-Table1[[#This Row],[Target Sales]]</f>
        <v>46</v>
      </c>
      <c r="T1027" s="3">
        <f>Table1[[#This Row],[Profit]]-Table1[[#This Row],[Target Profit]]</f>
        <v>61</v>
      </c>
      <c r="U1027" s="3">
        <f>Table1[[#This Row],[Cogs]]-Table1[[#This Row],[Target COGS]]</f>
        <v>10</v>
      </c>
      <c r="V1027" s="8">
        <f>YEAR(Table1[[#This Row],[Date]])</f>
        <v>2013</v>
      </c>
      <c r="W1027" s="8">
        <f>DAY(Table1[[#This Row],[Date]])</f>
        <v>1</v>
      </c>
      <c r="X1027" s="8">
        <f>MONTH(Table1[[#This Row],[Date]])</f>
        <v>11</v>
      </c>
      <c r="Y1027" s="9">
        <f>(Table1[[#This Row],[Profit]]/Table1[[#This Row],[Sales]])</f>
        <v>0.52312138728323698</v>
      </c>
    </row>
    <row r="1028" spans="1:25" ht="14.25" customHeight="1" x14ac:dyDescent="0.3">
      <c r="A1028" s="1">
        <v>702</v>
      </c>
      <c r="B1028" s="1">
        <v>173</v>
      </c>
      <c r="C1028" s="2">
        <v>41579</v>
      </c>
      <c r="D1028" s="1" t="s">
        <v>32</v>
      </c>
      <c r="E1028" s="1" t="s">
        <v>29</v>
      </c>
      <c r="F1028" s="1">
        <v>57</v>
      </c>
      <c r="G1028" s="1" t="s">
        <v>18</v>
      </c>
      <c r="H1028" s="1" t="s">
        <v>19</v>
      </c>
      <c r="I1028" s="1" t="s">
        <v>20</v>
      </c>
      <c r="J1028" s="19">
        <v>205</v>
      </c>
      <c r="K1028" s="1">
        <v>439</v>
      </c>
      <c r="L1028" s="1" t="s">
        <v>41</v>
      </c>
      <c r="M1028" s="15" t="s">
        <v>88</v>
      </c>
      <c r="N1028" s="1">
        <v>160</v>
      </c>
      <c r="O1028" s="1">
        <v>130</v>
      </c>
      <c r="P1028" s="1">
        <v>380</v>
      </c>
      <c r="Q1028" s="1">
        <v>101</v>
      </c>
      <c r="R1028" s="1">
        <f>SUM(Table1[[#This Row],[Cogs]],Table1[[#This Row],[Marketing]],Table1[[#This Row],[Other Expenses]])</f>
        <v>331</v>
      </c>
      <c r="S1028" s="3">
        <f>Table1[[#This Row],[Sales]]-Table1[[#This Row],[Target Sales]]</f>
        <v>59</v>
      </c>
      <c r="T1028" s="3">
        <f>Table1[[#This Row],[Profit]]-Table1[[#This Row],[Target Profit]]</f>
        <v>75</v>
      </c>
      <c r="U1028" s="3">
        <f>Table1[[#This Row],[Cogs]]-Table1[[#This Row],[Target COGS]]</f>
        <v>13</v>
      </c>
      <c r="V1028" s="8">
        <f>YEAR(Table1[[#This Row],[Date]])</f>
        <v>2013</v>
      </c>
      <c r="W1028" s="8">
        <f>DAY(Table1[[#This Row],[Date]])</f>
        <v>1</v>
      </c>
      <c r="X1028" s="8">
        <f>MONTH(Table1[[#This Row],[Date]])</f>
        <v>11</v>
      </c>
      <c r="Y1028" s="9">
        <f>(Table1[[#This Row],[Profit]]/Table1[[#This Row],[Sales]])</f>
        <v>0.46697038724373574</v>
      </c>
    </row>
    <row r="1029" spans="1:25" ht="14.25" customHeight="1" x14ac:dyDescent="0.3">
      <c r="A1029" s="1">
        <v>541</v>
      </c>
      <c r="B1029" s="1">
        <v>88</v>
      </c>
      <c r="C1029" s="2">
        <v>41579</v>
      </c>
      <c r="D1029" s="1" t="s">
        <v>32</v>
      </c>
      <c r="E1029" s="1" t="s">
        <v>29</v>
      </c>
      <c r="F1029" s="1">
        <v>29</v>
      </c>
      <c r="G1029" s="1" t="s">
        <v>18</v>
      </c>
      <c r="H1029" s="1" t="s">
        <v>19</v>
      </c>
      <c r="I1029" s="1" t="s">
        <v>20</v>
      </c>
      <c r="J1029" s="19">
        <v>104</v>
      </c>
      <c r="K1029" s="1">
        <v>213</v>
      </c>
      <c r="L1029" s="1" t="s">
        <v>49</v>
      </c>
      <c r="M1029" s="15" t="s">
        <v>88</v>
      </c>
      <c r="N1029" s="1">
        <v>80</v>
      </c>
      <c r="O1029" s="1">
        <v>70</v>
      </c>
      <c r="P1029" s="1">
        <v>180</v>
      </c>
      <c r="Q1029" s="1">
        <v>42</v>
      </c>
      <c r="R1029" s="1">
        <f>SUM(Table1[[#This Row],[Cogs]],Table1[[#This Row],[Marketing]],Table1[[#This Row],[Other Expenses]])</f>
        <v>159</v>
      </c>
      <c r="S1029" s="3">
        <f>Table1[[#This Row],[Sales]]-Table1[[#This Row],[Target Sales]]</f>
        <v>33</v>
      </c>
      <c r="T1029" s="3">
        <f>Table1[[#This Row],[Profit]]-Table1[[#This Row],[Target Profit]]</f>
        <v>34</v>
      </c>
      <c r="U1029" s="3">
        <f>Table1[[#This Row],[Cogs]]-Table1[[#This Row],[Target COGS]]</f>
        <v>8</v>
      </c>
      <c r="V1029" s="8">
        <f>YEAR(Table1[[#This Row],[Date]])</f>
        <v>2013</v>
      </c>
      <c r="W1029" s="8">
        <f>DAY(Table1[[#This Row],[Date]])</f>
        <v>1</v>
      </c>
      <c r="X1029" s="8">
        <f>MONTH(Table1[[#This Row],[Date]])</f>
        <v>11</v>
      </c>
      <c r="Y1029" s="9">
        <f>(Table1[[#This Row],[Profit]]/Table1[[#This Row],[Sales]])</f>
        <v>0.48826291079812206</v>
      </c>
    </row>
    <row r="1030" spans="1:25" ht="14.25" customHeight="1" x14ac:dyDescent="0.3">
      <c r="A1030" s="1">
        <v>775</v>
      </c>
      <c r="B1030" s="1">
        <v>113</v>
      </c>
      <c r="C1030" s="2">
        <v>41579</v>
      </c>
      <c r="D1030" s="1" t="s">
        <v>32</v>
      </c>
      <c r="E1030" s="1" t="s">
        <v>29</v>
      </c>
      <c r="F1030" s="1">
        <v>36</v>
      </c>
      <c r="G1030" s="1" t="s">
        <v>18</v>
      </c>
      <c r="H1030" s="1" t="s">
        <v>19</v>
      </c>
      <c r="I1030" s="1" t="s">
        <v>22</v>
      </c>
      <c r="J1030" s="19">
        <v>159</v>
      </c>
      <c r="K1030" s="1">
        <v>296</v>
      </c>
      <c r="L1030" s="1" t="s">
        <v>41</v>
      </c>
      <c r="M1030" s="15" t="s">
        <v>88</v>
      </c>
      <c r="N1030" s="1">
        <v>100</v>
      </c>
      <c r="O1030" s="1">
        <v>100</v>
      </c>
      <c r="P1030" s="1">
        <v>250</v>
      </c>
      <c r="Q1030" s="1">
        <v>58</v>
      </c>
      <c r="R1030" s="1">
        <f>SUM(Table1[[#This Row],[Cogs]],Table1[[#This Row],[Marketing]],Table1[[#This Row],[Other Expenses]])</f>
        <v>207</v>
      </c>
      <c r="S1030" s="3">
        <f>Table1[[#This Row],[Sales]]-Table1[[#This Row],[Target Sales]]</f>
        <v>46</v>
      </c>
      <c r="T1030" s="3">
        <f>Table1[[#This Row],[Profit]]-Table1[[#This Row],[Target Profit]]</f>
        <v>59</v>
      </c>
      <c r="U1030" s="3">
        <f>Table1[[#This Row],[Cogs]]-Table1[[#This Row],[Target COGS]]</f>
        <v>13</v>
      </c>
      <c r="V1030" s="8">
        <f>YEAR(Table1[[#This Row],[Date]])</f>
        <v>2013</v>
      </c>
      <c r="W1030" s="8">
        <f>DAY(Table1[[#This Row],[Date]])</f>
        <v>1</v>
      </c>
      <c r="X1030" s="8">
        <f>MONTH(Table1[[#This Row],[Date]])</f>
        <v>11</v>
      </c>
      <c r="Y1030" s="9">
        <f>(Table1[[#This Row],[Profit]]/Table1[[#This Row],[Sales]])</f>
        <v>0.53716216216216217</v>
      </c>
    </row>
    <row r="1031" spans="1:25" ht="14.25" customHeight="1" x14ac:dyDescent="0.3">
      <c r="A1031" s="1">
        <v>775</v>
      </c>
      <c r="B1031" s="1">
        <v>228</v>
      </c>
      <c r="C1031" s="2">
        <v>41579</v>
      </c>
      <c r="D1031" s="1" t="s">
        <v>32</v>
      </c>
      <c r="E1031" s="1" t="s">
        <v>29</v>
      </c>
      <c r="F1031" s="1">
        <v>75</v>
      </c>
      <c r="G1031" s="1" t="s">
        <v>18</v>
      </c>
      <c r="H1031" s="1" t="s">
        <v>26</v>
      </c>
      <c r="I1031" s="1" t="s">
        <v>27</v>
      </c>
      <c r="J1031" s="19">
        <v>291</v>
      </c>
      <c r="K1031" s="1">
        <v>567</v>
      </c>
      <c r="L1031" s="1" t="s">
        <v>41</v>
      </c>
      <c r="M1031" s="15" t="s">
        <v>88</v>
      </c>
      <c r="N1031" s="1">
        <v>160</v>
      </c>
      <c r="O1031" s="1">
        <v>140</v>
      </c>
      <c r="P1031" s="1">
        <v>380</v>
      </c>
      <c r="Q1031" s="1">
        <v>108</v>
      </c>
      <c r="R1031" s="1">
        <f>SUM(Table1[[#This Row],[Cogs]],Table1[[#This Row],[Marketing]],Table1[[#This Row],[Other Expenses]])</f>
        <v>411</v>
      </c>
      <c r="S1031" s="3">
        <f>Table1[[#This Row],[Sales]]-Table1[[#This Row],[Target Sales]]</f>
        <v>187</v>
      </c>
      <c r="T1031" s="3">
        <f>Table1[[#This Row],[Profit]]-Table1[[#This Row],[Target Profit]]</f>
        <v>151</v>
      </c>
      <c r="U1031" s="3">
        <f>Table1[[#This Row],[Cogs]]-Table1[[#This Row],[Target COGS]]</f>
        <v>68</v>
      </c>
      <c r="V1031" s="8">
        <f>YEAR(Table1[[#This Row],[Date]])</f>
        <v>2013</v>
      </c>
      <c r="W1031" s="8">
        <f>DAY(Table1[[#This Row],[Date]])</f>
        <v>1</v>
      </c>
      <c r="X1031" s="8">
        <f>MONTH(Table1[[#This Row],[Date]])</f>
        <v>11</v>
      </c>
      <c r="Y1031" s="9">
        <f>(Table1[[#This Row],[Profit]]/Table1[[#This Row],[Sales]])</f>
        <v>0.51322751322751325</v>
      </c>
    </row>
    <row r="1032" spans="1:25" ht="14.25" customHeight="1" x14ac:dyDescent="0.3">
      <c r="A1032" s="1">
        <v>702</v>
      </c>
      <c r="B1032" s="1">
        <v>211</v>
      </c>
      <c r="C1032" s="2">
        <v>41579</v>
      </c>
      <c r="D1032" s="1" t="s">
        <v>32</v>
      </c>
      <c r="E1032" s="1" t="s">
        <v>29</v>
      </c>
      <c r="F1032" s="1">
        <v>59</v>
      </c>
      <c r="G1032" s="1" t="s">
        <v>18</v>
      </c>
      <c r="H1032" s="1" t="s">
        <v>26</v>
      </c>
      <c r="I1032" s="1" t="s">
        <v>54</v>
      </c>
      <c r="J1032" s="19">
        <v>190</v>
      </c>
      <c r="K1032" s="1">
        <v>451</v>
      </c>
      <c r="L1032" s="1" t="s">
        <v>41</v>
      </c>
      <c r="M1032" s="15" t="s">
        <v>88</v>
      </c>
      <c r="N1032" s="1">
        <v>150</v>
      </c>
      <c r="O1032" s="1">
        <v>80</v>
      </c>
      <c r="P1032" s="1">
        <v>300</v>
      </c>
      <c r="Q1032" s="1">
        <v>84</v>
      </c>
      <c r="R1032" s="1">
        <f>SUM(Table1[[#This Row],[Cogs]],Table1[[#This Row],[Marketing]],Table1[[#This Row],[Other Expenses]])</f>
        <v>354</v>
      </c>
      <c r="S1032" s="3">
        <f>Table1[[#This Row],[Sales]]-Table1[[#This Row],[Target Sales]]</f>
        <v>151</v>
      </c>
      <c r="T1032" s="3">
        <f>Table1[[#This Row],[Profit]]-Table1[[#This Row],[Target Profit]]</f>
        <v>110</v>
      </c>
      <c r="U1032" s="3">
        <f>Table1[[#This Row],[Cogs]]-Table1[[#This Row],[Target COGS]]</f>
        <v>61</v>
      </c>
      <c r="V1032" s="8">
        <f>YEAR(Table1[[#This Row],[Date]])</f>
        <v>2013</v>
      </c>
      <c r="W1032" s="8">
        <f>DAY(Table1[[#This Row],[Date]])</f>
        <v>1</v>
      </c>
      <c r="X1032" s="8">
        <f>MONTH(Table1[[#This Row],[Date]])</f>
        <v>11</v>
      </c>
      <c r="Y1032" s="9">
        <f>(Table1[[#This Row],[Profit]]/Table1[[#This Row],[Sales]])</f>
        <v>0.42128603104212858</v>
      </c>
    </row>
    <row r="1033" spans="1:25" ht="14.25" customHeight="1" x14ac:dyDescent="0.3">
      <c r="A1033" s="1">
        <v>503</v>
      </c>
      <c r="B1033" s="1">
        <v>78</v>
      </c>
      <c r="C1033" s="2">
        <v>41579</v>
      </c>
      <c r="D1033" s="1" t="s">
        <v>32</v>
      </c>
      <c r="E1033" s="1" t="s">
        <v>29</v>
      </c>
      <c r="F1033" s="1">
        <v>25</v>
      </c>
      <c r="G1033" s="1" t="s">
        <v>18</v>
      </c>
      <c r="H1033" s="1" t="s">
        <v>26</v>
      </c>
      <c r="I1033" s="1" t="s">
        <v>54</v>
      </c>
      <c r="J1033" s="19">
        <v>92</v>
      </c>
      <c r="K1033" s="1">
        <v>210</v>
      </c>
      <c r="L1033" s="1" t="s">
        <v>49</v>
      </c>
      <c r="M1033" s="15" t="s">
        <v>88</v>
      </c>
      <c r="N1033" s="1">
        <v>50</v>
      </c>
      <c r="O1033" s="1">
        <v>50</v>
      </c>
      <c r="P1033" s="1">
        <v>140</v>
      </c>
      <c r="Q1033" s="1">
        <v>57</v>
      </c>
      <c r="R1033" s="1">
        <f>SUM(Table1[[#This Row],[Cogs]],Table1[[#This Row],[Marketing]],Table1[[#This Row],[Other Expenses]])</f>
        <v>160</v>
      </c>
      <c r="S1033" s="3">
        <f>Table1[[#This Row],[Sales]]-Table1[[#This Row],[Target Sales]]</f>
        <v>70</v>
      </c>
      <c r="T1033" s="3">
        <f>Table1[[#This Row],[Profit]]-Table1[[#This Row],[Target Profit]]</f>
        <v>42</v>
      </c>
      <c r="U1033" s="3">
        <f>Table1[[#This Row],[Cogs]]-Table1[[#This Row],[Target COGS]]</f>
        <v>28</v>
      </c>
      <c r="V1033" s="8">
        <f>YEAR(Table1[[#This Row],[Date]])</f>
        <v>2013</v>
      </c>
      <c r="W1033" s="8">
        <f>DAY(Table1[[#This Row],[Date]])</f>
        <v>1</v>
      </c>
      <c r="X1033" s="8">
        <f>MONTH(Table1[[#This Row],[Date]])</f>
        <v>11</v>
      </c>
      <c r="Y1033" s="9">
        <f>(Table1[[#This Row],[Profit]]/Table1[[#This Row],[Sales]])</f>
        <v>0.43809523809523809</v>
      </c>
    </row>
    <row r="1034" spans="1:25" ht="14.25" customHeight="1" x14ac:dyDescent="0.3">
      <c r="A1034" s="1">
        <v>775</v>
      </c>
      <c r="B1034" s="1">
        <v>245</v>
      </c>
      <c r="C1034" s="2">
        <v>41579</v>
      </c>
      <c r="D1034" s="1" t="s">
        <v>32</v>
      </c>
      <c r="E1034" s="1" t="s">
        <v>29</v>
      </c>
      <c r="F1034" s="1">
        <v>93</v>
      </c>
      <c r="G1034" s="1" t="s">
        <v>18</v>
      </c>
      <c r="H1034" s="1" t="s">
        <v>26</v>
      </c>
      <c r="I1034" s="1" t="s">
        <v>30</v>
      </c>
      <c r="J1034" s="19">
        <v>-505</v>
      </c>
      <c r="K1034" s="1">
        <v>34</v>
      </c>
      <c r="L1034" s="1" t="s">
        <v>41</v>
      </c>
      <c r="M1034" s="15" t="s">
        <v>88</v>
      </c>
      <c r="N1034" s="1">
        <v>180</v>
      </c>
      <c r="O1034" s="1">
        <v>-280</v>
      </c>
      <c r="P1034" s="1">
        <v>0</v>
      </c>
      <c r="Q1034" s="1">
        <v>127</v>
      </c>
      <c r="R1034" s="1">
        <f>SUM(Table1[[#This Row],[Cogs]],Table1[[#This Row],[Marketing]],Table1[[#This Row],[Other Expenses]])</f>
        <v>465</v>
      </c>
      <c r="S1034" s="3">
        <f>Table1[[#This Row],[Sales]]-Table1[[#This Row],[Target Sales]]</f>
        <v>34</v>
      </c>
      <c r="T1034" s="3">
        <f>Table1[[#This Row],[Profit]]-Table1[[#This Row],[Target Profit]]</f>
        <v>-225</v>
      </c>
      <c r="U1034" s="3">
        <f>Table1[[#This Row],[Cogs]]-Table1[[#This Row],[Target COGS]]</f>
        <v>65</v>
      </c>
      <c r="V1034" s="8">
        <f>YEAR(Table1[[#This Row],[Date]])</f>
        <v>2013</v>
      </c>
      <c r="W1034" s="8">
        <f>DAY(Table1[[#This Row],[Date]])</f>
        <v>1</v>
      </c>
      <c r="X1034" s="8">
        <f>MONTH(Table1[[#This Row],[Date]])</f>
        <v>11</v>
      </c>
      <c r="Y1034" s="9">
        <f>(Table1[[#This Row],[Profit]]/Table1[[#This Row],[Sales]])</f>
        <v>-14.852941176470589</v>
      </c>
    </row>
    <row r="1035" spans="1:25" ht="14.25" customHeight="1" x14ac:dyDescent="0.3">
      <c r="A1035" s="1">
        <v>971</v>
      </c>
      <c r="B1035" s="1">
        <v>102</v>
      </c>
      <c r="C1035" s="2">
        <v>41579</v>
      </c>
      <c r="D1035" s="1" t="s">
        <v>32</v>
      </c>
      <c r="E1035" s="1" t="s">
        <v>29</v>
      </c>
      <c r="F1035" s="1">
        <v>31</v>
      </c>
      <c r="G1035" s="1" t="s">
        <v>18</v>
      </c>
      <c r="H1035" s="1" t="s">
        <v>26</v>
      </c>
      <c r="I1035" s="1" t="s">
        <v>30</v>
      </c>
      <c r="J1035" s="19">
        <v>132</v>
      </c>
      <c r="K1035" s="1">
        <v>261</v>
      </c>
      <c r="L1035" s="1" t="s">
        <v>49</v>
      </c>
      <c r="M1035" s="15" t="s">
        <v>88</v>
      </c>
      <c r="N1035" s="1">
        <v>70</v>
      </c>
      <c r="O1035" s="1">
        <v>70</v>
      </c>
      <c r="P1035" s="1">
        <v>170</v>
      </c>
      <c r="Q1035" s="1">
        <v>54</v>
      </c>
      <c r="R1035" s="1">
        <f>SUM(Table1[[#This Row],[Cogs]],Table1[[#This Row],[Marketing]],Table1[[#This Row],[Other Expenses]])</f>
        <v>187</v>
      </c>
      <c r="S1035" s="3">
        <f>Table1[[#This Row],[Sales]]-Table1[[#This Row],[Target Sales]]</f>
        <v>91</v>
      </c>
      <c r="T1035" s="3">
        <f>Table1[[#This Row],[Profit]]-Table1[[#This Row],[Target Profit]]</f>
        <v>62</v>
      </c>
      <c r="U1035" s="3">
        <f>Table1[[#This Row],[Cogs]]-Table1[[#This Row],[Target COGS]]</f>
        <v>32</v>
      </c>
      <c r="V1035" s="8">
        <f>YEAR(Table1[[#This Row],[Date]])</f>
        <v>2013</v>
      </c>
      <c r="W1035" s="8">
        <f>DAY(Table1[[#This Row],[Date]])</f>
        <v>1</v>
      </c>
      <c r="X1035" s="8">
        <f>MONTH(Table1[[#This Row],[Date]])</f>
        <v>11</v>
      </c>
      <c r="Y1035" s="9">
        <f>(Table1[[#This Row],[Profit]]/Table1[[#This Row],[Sales]])</f>
        <v>0.50574712643678166</v>
      </c>
    </row>
    <row r="1036" spans="1:25" ht="14.25" customHeight="1" x14ac:dyDescent="0.3">
      <c r="A1036" s="1">
        <v>951</v>
      </c>
      <c r="B1036" s="1">
        <v>224</v>
      </c>
      <c r="C1036" s="2">
        <v>41609</v>
      </c>
      <c r="D1036" s="1" t="s">
        <v>16</v>
      </c>
      <c r="E1036" s="1" t="s">
        <v>29</v>
      </c>
      <c r="F1036" s="1">
        <v>73</v>
      </c>
      <c r="G1036" s="1" t="s">
        <v>33</v>
      </c>
      <c r="H1036" s="1" t="s">
        <v>38</v>
      </c>
      <c r="I1036" s="1" t="s">
        <v>39</v>
      </c>
      <c r="J1036" s="19">
        <v>-221</v>
      </c>
      <c r="K1036" s="1">
        <v>205</v>
      </c>
      <c r="L1036" s="1" t="s">
        <v>31</v>
      </c>
      <c r="M1036" s="15" t="s">
        <v>88</v>
      </c>
      <c r="N1036" s="1">
        <v>260</v>
      </c>
      <c r="O1036" s="1">
        <v>-150</v>
      </c>
      <c r="P1036" s="1">
        <v>220</v>
      </c>
      <c r="Q1036" s="1">
        <v>117</v>
      </c>
      <c r="R1036" s="1">
        <f>SUM(Table1[[#This Row],[Cogs]],Table1[[#This Row],[Marketing]],Table1[[#This Row],[Other Expenses]])</f>
        <v>414</v>
      </c>
      <c r="S1036" s="3">
        <f>Table1[[#This Row],[Sales]]-Table1[[#This Row],[Target Sales]]</f>
        <v>-15</v>
      </c>
      <c r="T1036" s="3">
        <f>Table1[[#This Row],[Profit]]-Table1[[#This Row],[Target Profit]]</f>
        <v>-71</v>
      </c>
      <c r="U1036" s="3">
        <f>Table1[[#This Row],[Cogs]]-Table1[[#This Row],[Target COGS]]</f>
        <v>-36</v>
      </c>
      <c r="V1036" s="8">
        <f>YEAR(Table1[[#This Row],[Date]])</f>
        <v>2013</v>
      </c>
      <c r="W1036" s="8">
        <f>DAY(Table1[[#This Row],[Date]])</f>
        <v>1</v>
      </c>
      <c r="X1036" s="8">
        <f>MONTH(Table1[[#This Row],[Date]])</f>
        <v>12</v>
      </c>
      <c r="Y1036" s="9">
        <f>(Table1[[#This Row],[Profit]]/Table1[[#This Row],[Sales]])</f>
        <v>-1.0780487804878049</v>
      </c>
    </row>
    <row r="1037" spans="1:25" ht="14.25" customHeight="1" x14ac:dyDescent="0.3">
      <c r="A1037" s="1">
        <v>209</v>
      </c>
      <c r="B1037" s="1">
        <v>247</v>
      </c>
      <c r="C1037" s="2">
        <v>41609</v>
      </c>
      <c r="D1037" s="1" t="s">
        <v>16</v>
      </c>
      <c r="E1037" s="1" t="s">
        <v>29</v>
      </c>
      <c r="F1037" s="1">
        <v>81</v>
      </c>
      <c r="G1037" s="1" t="s">
        <v>33</v>
      </c>
      <c r="H1037" s="1" t="s">
        <v>34</v>
      </c>
      <c r="I1037" s="1" t="s">
        <v>35</v>
      </c>
      <c r="J1037" s="19">
        <v>321</v>
      </c>
      <c r="K1037" s="1">
        <v>614</v>
      </c>
      <c r="L1037" s="1" t="s">
        <v>31</v>
      </c>
      <c r="M1037" s="15" t="s">
        <v>88</v>
      </c>
      <c r="N1037" s="1">
        <v>240</v>
      </c>
      <c r="O1037" s="1">
        <v>210</v>
      </c>
      <c r="P1037" s="1">
        <v>550</v>
      </c>
      <c r="Q1037" s="1">
        <v>113</v>
      </c>
      <c r="R1037" s="1">
        <f>SUM(Table1[[#This Row],[Cogs]],Table1[[#This Row],[Marketing]],Table1[[#This Row],[Other Expenses]])</f>
        <v>441</v>
      </c>
      <c r="S1037" s="3">
        <f>Table1[[#This Row],[Sales]]-Table1[[#This Row],[Target Sales]]</f>
        <v>64</v>
      </c>
      <c r="T1037" s="3">
        <f>Table1[[#This Row],[Profit]]-Table1[[#This Row],[Target Profit]]</f>
        <v>111</v>
      </c>
      <c r="U1037" s="3">
        <f>Table1[[#This Row],[Cogs]]-Table1[[#This Row],[Target COGS]]</f>
        <v>7</v>
      </c>
      <c r="V1037" s="8">
        <f>YEAR(Table1[[#This Row],[Date]])</f>
        <v>2013</v>
      </c>
      <c r="W1037" s="8">
        <f>DAY(Table1[[#This Row],[Date]])</f>
        <v>1</v>
      </c>
      <c r="X1037" s="8">
        <f>MONTH(Table1[[#This Row],[Date]])</f>
        <v>12</v>
      </c>
      <c r="Y1037" s="9">
        <f>(Table1[[#This Row],[Profit]]/Table1[[#This Row],[Sales]])</f>
        <v>0.5228013029315961</v>
      </c>
    </row>
    <row r="1038" spans="1:25" ht="14.25" customHeight="1" x14ac:dyDescent="0.3">
      <c r="A1038" s="1">
        <v>209</v>
      </c>
      <c r="B1038" s="1">
        <v>127</v>
      </c>
      <c r="C1038" s="2">
        <v>41609</v>
      </c>
      <c r="D1038" s="1" t="s">
        <v>16</v>
      </c>
      <c r="E1038" s="1" t="s">
        <v>29</v>
      </c>
      <c r="F1038" s="1">
        <v>40</v>
      </c>
      <c r="G1038" s="1" t="s">
        <v>33</v>
      </c>
      <c r="H1038" s="1" t="s">
        <v>38</v>
      </c>
      <c r="I1038" s="1" t="s">
        <v>43</v>
      </c>
      <c r="J1038" s="19">
        <v>-131</v>
      </c>
      <c r="K1038" s="1">
        <v>109</v>
      </c>
      <c r="L1038" s="1" t="s">
        <v>31</v>
      </c>
      <c r="M1038" s="15" t="s">
        <v>88</v>
      </c>
      <c r="N1038" s="1">
        <v>150</v>
      </c>
      <c r="O1038" s="1">
        <v>-90</v>
      </c>
      <c r="P1038" s="1">
        <v>120</v>
      </c>
      <c r="Q1038" s="1">
        <v>63</v>
      </c>
      <c r="R1038" s="1">
        <f>SUM(Table1[[#This Row],[Cogs]],Table1[[#This Row],[Marketing]],Table1[[#This Row],[Other Expenses]])</f>
        <v>230</v>
      </c>
      <c r="S1038" s="3">
        <f>Table1[[#This Row],[Sales]]-Table1[[#This Row],[Target Sales]]</f>
        <v>-11</v>
      </c>
      <c r="T1038" s="3">
        <f>Table1[[#This Row],[Profit]]-Table1[[#This Row],[Target Profit]]</f>
        <v>-41</v>
      </c>
      <c r="U1038" s="3">
        <f>Table1[[#This Row],[Cogs]]-Table1[[#This Row],[Target COGS]]</f>
        <v>-23</v>
      </c>
      <c r="V1038" s="8">
        <f>YEAR(Table1[[#This Row],[Date]])</f>
        <v>2013</v>
      </c>
      <c r="W1038" s="8">
        <f>DAY(Table1[[#This Row],[Date]])</f>
        <v>1</v>
      </c>
      <c r="X1038" s="8">
        <f>MONTH(Table1[[#This Row],[Date]])</f>
        <v>12</v>
      </c>
      <c r="Y1038" s="9">
        <f>(Table1[[#This Row],[Profit]]/Table1[[#This Row],[Sales]])</f>
        <v>-1.201834862385321</v>
      </c>
    </row>
    <row r="1039" spans="1:25" ht="14.25" customHeight="1" x14ac:dyDescent="0.3">
      <c r="A1039" s="1">
        <v>530</v>
      </c>
      <c r="B1039" s="1">
        <v>279</v>
      </c>
      <c r="C1039" s="2">
        <v>41609</v>
      </c>
      <c r="D1039" s="1" t="s">
        <v>16</v>
      </c>
      <c r="E1039" s="1" t="s">
        <v>29</v>
      </c>
      <c r="F1039" s="1">
        <v>97</v>
      </c>
      <c r="G1039" s="1" t="s">
        <v>33</v>
      </c>
      <c r="H1039" s="1" t="s">
        <v>38</v>
      </c>
      <c r="I1039" s="1" t="s">
        <v>45</v>
      </c>
      <c r="J1039" s="19">
        <v>402</v>
      </c>
      <c r="K1039" s="1">
        <v>745</v>
      </c>
      <c r="L1039" s="1" t="s">
        <v>31</v>
      </c>
      <c r="M1039" s="15" t="s">
        <v>88</v>
      </c>
      <c r="N1039" s="1">
        <v>330</v>
      </c>
      <c r="O1039" s="1">
        <v>350</v>
      </c>
      <c r="P1039" s="1">
        <v>830</v>
      </c>
      <c r="Q1039" s="1">
        <v>149</v>
      </c>
      <c r="R1039" s="1">
        <f>SUM(Table1[[#This Row],[Cogs]],Table1[[#This Row],[Marketing]],Table1[[#This Row],[Other Expenses]])</f>
        <v>525</v>
      </c>
      <c r="S1039" s="3">
        <f>Table1[[#This Row],[Sales]]-Table1[[#This Row],[Target Sales]]</f>
        <v>-85</v>
      </c>
      <c r="T1039" s="3">
        <f>Table1[[#This Row],[Profit]]-Table1[[#This Row],[Target Profit]]</f>
        <v>52</v>
      </c>
      <c r="U1039" s="3">
        <f>Table1[[#This Row],[Cogs]]-Table1[[#This Row],[Target COGS]]</f>
        <v>-51</v>
      </c>
      <c r="V1039" s="8">
        <f>YEAR(Table1[[#This Row],[Date]])</f>
        <v>2013</v>
      </c>
      <c r="W1039" s="8">
        <f>DAY(Table1[[#This Row],[Date]])</f>
        <v>1</v>
      </c>
      <c r="X1039" s="8">
        <f>MONTH(Table1[[#This Row],[Date]])</f>
        <v>12</v>
      </c>
      <c r="Y1039" s="9">
        <f>(Table1[[#This Row],[Profit]]/Table1[[#This Row],[Sales]])</f>
        <v>0.53959731543624156</v>
      </c>
    </row>
    <row r="1040" spans="1:25" ht="14.25" customHeight="1" x14ac:dyDescent="0.3">
      <c r="A1040" s="1">
        <v>949</v>
      </c>
      <c r="B1040" s="1">
        <v>250</v>
      </c>
      <c r="C1040" s="2">
        <v>41609</v>
      </c>
      <c r="D1040" s="1" t="s">
        <v>16</v>
      </c>
      <c r="E1040" s="1" t="s">
        <v>29</v>
      </c>
      <c r="F1040" s="1">
        <v>70</v>
      </c>
      <c r="G1040" s="1" t="s">
        <v>33</v>
      </c>
      <c r="H1040" s="1" t="s">
        <v>34</v>
      </c>
      <c r="I1040" s="1" t="s">
        <v>47</v>
      </c>
      <c r="J1040" s="19">
        <v>233</v>
      </c>
      <c r="K1040" s="1">
        <v>534</v>
      </c>
      <c r="L1040" s="1" t="s">
        <v>31</v>
      </c>
      <c r="M1040" s="15" t="s">
        <v>88</v>
      </c>
      <c r="N1040" s="1">
        <v>240</v>
      </c>
      <c r="O1040" s="1">
        <v>160</v>
      </c>
      <c r="P1040" s="1">
        <v>480</v>
      </c>
      <c r="Q1040" s="1">
        <v>94</v>
      </c>
      <c r="R1040" s="1">
        <f>SUM(Table1[[#This Row],[Cogs]],Table1[[#This Row],[Marketing]],Table1[[#This Row],[Other Expenses]])</f>
        <v>414</v>
      </c>
      <c r="S1040" s="3">
        <f>Table1[[#This Row],[Sales]]-Table1[[#This Row],[Target Sales]]</f>
        <v>54</v>
      </c>
      <c r="T1040" s="3">
        <f>Table1[[#This Row],[Profit]]-Table1[[#This Row],[Target Profit]]</f>
        <v>73</v>
      </c>
      <c r="U1040" s="3">
        <f>Table1[[#This Row],[Cogs]]-Table1[[#This Row],[Target COGS]]</f>
        <v>10</v>
      </c>
      <c r="V1040" s="8">
        <f>YEAR(Table1[[#This Row],[Date]])</f>
        <v>2013</v>
      </c>
      <c r="W1040" s="8">
        <f>DAY(Table1[[#This Row],[Date]])</f>
        <v>1</v>
      </c>
      <c r="X1040" s="8">
        <f>MONTH(Table1[[#This Row],[Date]])</f>
        <v>12</v>
      </c>
      <c r="Y1040" s="9">
        <f>(Table1[[#This Row],[Profit]]/Table1[[#This Row],[Sales]])</f>
        <v>0.43632958801498128</v>
      </c>
    </row>
    <row r="1041" spans="1:25" ht="14.25" customHeight="1" x14ac:dyDescent="0.3">
      <c r="A1041" s="1">
        <v>530</v>
      </c>
      <c r="B1041" s="1">
        <v>135</v>
      </c>
      <c r="C1041" s="2">
        <v>41609</v>
      </c>
      <c r="D1041" s="1" t="s">
        <v>16</v>
      </c>
      <c r="E1041" s="1" t="s">
        <v>29</v>
      </c>
      <c r="F1041" s="1">
        <v>122</v>
      </c>
      <c r="G1041" s="1" t="s">
        <v>33</v>
      </c>
      <c r="H1041" s="1" t="s">
        <v>34</v>
      </c>
      <c r="I1041" s="1" t="s">
        <v>46</v>
      </c>
      <c r="J1041" s="19">
        <v>46</v>
      </c>
      <c r="K1041" s="1">
        <v>343</v>
      </c>
      <c r="L1041" s="1" t="s">
        <v>31</v>
      </c>
      <c r="M1041" s="15" t="s">
        <v>88</v>
      </c>
      <c r="N1041" s="1">
        <v>130</v>
      </c>
      <c r="O1041" s="1">
        <v>40</v>
      </c>
      <c r="P1041" s="1">
        <v>310</v>
      </c>
      <c r="Q1041" s="1">
        <v>156</v>
      </c>
      <c r="R1041" s="1">
        <f>SUM(Table1[[#This Row],[Cogs]],Table1[[#This Row],[Marketing]],Table1[[#This Row],[Other Expenses]])</f>
        <v>413</v>
      </c>
      <c r="S1041" s="3">
        <f>Table1[[#This Row],[Sales]]-Table1[[#This Row],[Target Sales]]</f>
        <v>33</v>
      </c>
      <c r="T1041" s="3">
        <f>Table1[[#This Row],[Profit]]-Table1[[#This Row],[Target Profit]]</f>
        <v>6</v>
      </c>
      <c r="U1041" s="3">
        <f>Table1[[#This Row],[Cogs]]-Table1[[#This Row],[Target COGS]]</f>
        <v>5</v>
      </c>
      <c r="V1041" s="8">
        <f>YEAR(Table1[[#This Row],[Date]])</f>
        <v>2013</v>
      </c>
      <c r="W1041" s="8">
        <f>DAY(Table1[[#This Row],[Date]])</f>
        <v>1</v>
      </c>
      <c r="X1041" s="8">
        <f>MONTH(Table1[[#This Row],[Date]])</f>
        <v>12</v>
      </c>
      <c r="Y1041" s="9">
        <f>(Table1[[#This Row],[Profit]]/Table1[[#This Row],[Sales]])</f>
        <v>0.13411078717201166</v>
      </c>
    </row>
    <row r="1042" spans="1:25" ht="14.25" customHeight="1" x14ac:dyDescent="0.3">
      <c r="A1042" s="1">
        <v>916</v>
      </c>
      <c r="B1042" s="1">
        <v>86</v>
      </c>
      <c r="C1042" s="2">
        <v>41609</v>
      </c>
      <c r="D1042" s="1" t="s">
        <v>16</v>
      </c>
      <c r="E1042" s="1" t="s">
        <v>29</v>
      </c>
      <c r="F1042" s="1">
        <v>24</v>
      </c>
      <c r="G1042" s="1" t="s">
        <v>18</v>
      </c>
      <c r="H1042" s="1" t="s">
        <v>19</v>
      </c>
      <c r="I1042" s="1" t="s">
        <v>50</v>
      </c>
      <c r="J1042" s="19">
        <v>132</v>
      </c>
      <c r="K1042" s="1">
        <v>224</v>
      </c>
      <c r="L1042" s="1" t="s">
        <v>31</v>
      </c>
      <c r="M1042" s="15" t="s">
        <v>88</v>
      </c>
      <c r="N1042" s="1">
        <v>80</v>
      </c>
      <c r="O1042" s="1">
        <v>80</v>
      </c>
      <c r="P1042" s="1">
        <v>190</v>
      </c>
      <c r="Q1042" s="1">
        <v>35</v>
      </c>
      <c r="R1042" s="1">
        <f>SUM(Table1[[#This Row],[Cogs]],Table1[[#This Row],[Marketing]],Table1[[#This Row],[Other Expenses]])</f>
        <v>145</v>
      </c>
      <c r="S1042" s="3">
        <f>Table1[[#This Row],[Sales]]-Table1[[#This Row],[Target Sales]]</f>
        <v>34</v>
      </c>
      <c r="T1042" s="3">
        <f>Table1[[#This Row],[Profit]]-Table1[[#This Row],[Target Profit]]</f>
        <v>52</v>
      </c>
      <c r="U1042" s="3">
        <f>Table1[[#This Row],[Cogs]]-Table1[[#This Row],[Target COGS]]</f>
        <v>6</v>
      </c>
      <c r="V1042" s="8">
        <f>YEAR(Table1[[#This Row],[Date]])</f>
        <v>2013</v>
      </c>
      <c r="W1042" s="8">
        <f>DAY(Table1[[#This Row],[Date]])</f>
        <v>1</v>
      </c>
      <c r="X1042" s="8">
        <f>MONTH(Table1[[#This Row],[Date]])</f>
        <v>12</v>
      </c>
      <c r="Y1042" s="9">
        <f>(Table1[[#This Row],[Profit]]/Table1[[#This Row],[Sales]])</f>
        <v>0.5892857142857143</v>
      </c>
    </row>
    <row r="1043" spans="1:25" ht="14.25" customHeight="1" x14ac:dyDescent="0.3">
      <c r="A1043" s="1">
        <v>661</v>
      </c>
      <c r="B1043" s="1">
        <v>241</v>
      </c>
      <c r="C1043" s="2">
        <v>41609</v>
      </c>
      <c r="D1043" s="1" t="s">
        <v>16</v>
      </c>
      <c r="E1043" s="1" t="s">
        <v>29</v>
      </c>
      <c r="F1043" s="1">
        <v>74</v>
      </c>
      <c r="G1043" s="1" t="s">
        <v>18</v>
      </c>
      <c r="H1043" s="1" t="s">
        <v>19</v>
      </c>
      <c r="I1043" s="1" t="s">
        <v>20</v>
      </c>
      <c r="J1043" s="19">
        <v>279</v>
      </c>
      <c r="K1043" s="1">
        <v>559</v>
      </c>
      <c r="L1043" s="1" t="s">
        <v>31</v>
      </c>
      <c r="M1043" s="15" t="s">
        <v>88</v>
      </c>
      <c r="N1043" s="1">
        <v>220</v>
      </c>
      <c r="O1043" s="1">
        <v>170</v>
      </c>
      <c r="P1043" s="1">
        <v>480</v>
      </c>
      <c r="Q1043" s="1">
        <v>96</v>
      </c>
      <c r="R1043" s="1">
        <f>SUM(Table1[[#This Row],[Cogs]],Table1[[#This Row],[Marketing]],Table1[[#This Row],[Other Expenses]])</f>
        <v>411</v>
      </c>
      <c r="S1043" s="3">
        <f>Table1[[#This Row],[Sales]]-Table1[[#This Row],[Target Sales]]</f>
        <v>79</v>
      </c>
      <c r="T1043" s="3">
        <f>Table1[[#This Row],[Profit]]-Table1[[#This Row],[Target Profit]]</f>
        <v>109</v>
      </c>
      <c r="U1043" s="3">
        <f>Table1[[#This Row],[Cogs]]-Table1[[#This Row],[Target COGS]]</f>
        <v>21</v>
      </c>
      <c r="V1043" s="8">
        <f>YEAR(Table1[[#This Row],[Date]])</f>
        <v>2013</v>
      </c>
      <c r="W1043" s="8">
        <f>DAY(Table1[[#This Row],[Date]])</f>
        <v>1</v>
      </c>
      <c r="X1043" s="8">
        <f>MONTH(Table1[[#This Row],[Date]])</f>
        <v>12</v>
      </c>
      <c r="Y1043" s="9">
        <f>(Table1[[#This Row],[Profit]]/Table1[[#This Row],[Sales]])</f>
        <v>0.49910554561717352</v>
      </c>
    </row>
    <row r="1044" spans="1:25" ht="14.25" customHeight="1" x14ac:dyDescent="0.3">
      <c r="A1044" s="1">
        <v>323</v>
      </c>
      <c r="B1044" s="1">
        <v>123</v>
      </c>
      <c r="C1044" s="2">
        <v>41609</v>
      </c>
      <c r="D1044" s="1" t="s">
        <v>16</v>
      </c>
      <c r="E1044" s="1" t="s">
        <v>29</v>
      </c>
      <c r="F1044" s="1">
        <v>34</v>
      </c>
      <c r="G1044" s="1" t="s">
        <v>18</v>
      </c>
      <c r="H1044" s="1" t="s">
        <v>26</v>
      </c>
      <c r="I1044" s="1" t="s">
        <v>27</v>
      </c>
      <c r="J1044" s="19">
        <v>199</v>
      </c>
      <c r="K1044" s="1">
        <v>322</v>
      </c>
      <c r="L1044" s="1" t="s">
        <v>31</v>
      </c>
      <c r="M1044" s="15" t="s">
        <v>88</v>
      </c>
      <c r="N1044" s="1">
        <v>90</v>
      </c>
      <c r="O1044" s="1">
        <v>110</v>
      </c>
      <c r="P1044" s="1">
        <v>220</v>
      </c>
      <c r="Q1044" s="1">
        <v>45</v>
      </c>
      <c r="R1044" s="1">
        <f>SUM(Table1[[#This Row],[Cogs]],Table1[[#This Row],[Marketing]],Table1[[#This Row],[Other Expenses]])</f>
        <v>202</v>
      </c>
      <c r="S1044" s="3">
        <f>Table1[[#This Row],[Sales]]-Table1[[#This Row],[Target Sales]]</f>
        <v>102</v>
      </c>
      <c r="T1044" s="3">
        <f>Table1[[#This Row],[Profit]]-Table1[[#This Row],[Target Profit]]</f>
        <v>89</v>
      </c>
      <c r="U1044" s="3">
        <f>Table1[[#This Row],[Cogs]]-Table1[[#This Row],[Target COGS]]</f>
        <v>33</v>
      </c>
      <c r="V1044" s="8">
        <f>YEAR(Table1[[#This Row],[Date]])</f>
        <v>2013</v>
      </c>
      <c r="W1044" s="8">
        <f>DAY(Table1[[#This Row],[Date]])</f>
        <v>1</v>
      </c>
      <c r="X1044" s="8">
        <f>MONTH(Table1[[#This Row],[Date]])</f>
        <v>12</v>
      </c>
      <c r="Y1044" s="9">
        <f>(Table1[[#This Row],[Profit]]/Table1[[#This Row],[Sales]])</f>
        <v>0.61801242236024845</v>
      </c>
    </row>
    <row r="1045" spans="1:25" ht="14.25" customHeight="1" x14ac:dyDescent="0.3">
      <c r="A1045" s="1">
        <v>801</v>
      </c>
      <c r="B1045" s="1">
        <v>68</v>
      </c>
      <c r="C1045" s="2">
        <v>41609</v>
      </c>
      <c r="D1045" s="1" t="s">
        <v>32</v>
      </c>
      <c r="E1045" s="1" t="s">
        <v>29</v>
      </c>
      <c r="F1045" s="1">
        <v>25</v>
      </c>
      <c r="G1045" s="1" t="s">
        <v>33</v>
      </c>
      <c r="H1045" s="1" t="s">
        <v>38</v>
      </c>
      <c r="I1045" s="1" t="s">
        <v>39</v>
      </c>
      <c r="J1045" s="19">
        <v>39</v>
      </c>
      <c r="K1045" s="1">
        <v>163</v>
      </c>
      <c r="L1045" s="1" t="s">
        <v>42</v>
      </c>
      <c r="M1045" s="15" t="s">
        <v>88</v>
      </c>
      <c r="N1045" s="1">
        <v>80</v>
      </c>
      <c r="O1045" s="1">
        <v>50</v>
      </c>
      <c r="P1045" s="1">
        <v>180</v>
      </c>
      <c r="Q1045" s="1">
        <v>59</v>
      </c>
      <c r="R1045" s="1">
        <f>SUM(Table1[[#This Row],[Cogs]],Table1[[#This Row],[Marketing]],Table1[[#This Row],[Other Expenses]])</f>
        <v>152</v>
      </c>
      <c r="S1045" s="3">
        <f>Table1[[#This Row],[Sales]]-Table1[[#This Row],[Target Sales]]</f>
        <v>-17</v>
      </c>
      <c r="T1045" s="3">
        <f>Table1[[#This Row],[Profit]]-Table1[[#This Row],[Target Profit]]</f>
        <v>-11</v>
      </c>
      <c r="U1045" s="3">
        <f>Table1[[#This Row],[Cogs]]-Table1[[#This Row],[Target COGS]]</f>
        <v>-12</v>
      </c>
      <c r="V1045" s="8">
        <f>YEAR(Table1[[#This Row],[Date]])</f>
        <v>2013</v>
      </c>
      <c r="W1045" s="8">
        <f>DAY(Table1[[#This Row],[Date]])</f>
        <v>1</v>
      </c>
      <c r="X1045" s="8">
        <f>MONTH(Table1[[#This Row],[Date]])</f>
        <v>12</v>
      </c>
      <c r="Y1045" s="9">
        <f>(Table1[[#This Row],[Profit]]/Table1[[#This Row],[Sales]])</f>
        <v>0.2392638036809816</v>
      </c>
    </row>
    <row r="1046" spans="1:25" ht="14.25" customHeight="1" x14ac:dyDescent="0.3">
      <c r="A1046" s="1">
        <v>206</v>
      </c>
      <c r="B1046" s="1">
        <v>105</v>
      </c>
      <c r="C1046" s="2">
        <v>41609</v>
      </c>
      <c r="D1046" s="1" t="s">
        <v>32</v>
      </c>
      <c r="E1046" s="1" t="s">
        <v>29</v>
      </c>
      <c r="F1046" s="1">
        <v>95</v>
      </c>
      <c r="G1046" s="1" t="s">
        <v>33</v>
      </c>
      <c r="H1046" s="1" t="s">
        <v>38</v>
      </c>
      <c r="I1046" s="1" t="s">
        <v>39</v>
      </c>
      <c r="J1046" s="19">
        <v>30</v>
      </c>
      <c r="K1046" s="1">
        <v>266</v>
      </c>
      <c r="L1046" s="1" t="s">
        <v>53</v>
      </c>
      <c r="M1046" s="15" t="s">
        <v>88</v>
      </c>
      <c r="N1046" s="1">
        <v>120</v>
      </c>
      <c r="O1046" s="1">
        <v>50</v>
      </c>
      <c r="P1046" s="1">
        <v>290</v>
      </c>
      <c r="Q1046" s="1">
        <v>125</v>
      </c>
      <c r="R1046" s="1">
        <f>SUM(Table1[[#This Row],[Cogs]],Table1[[#This Row],[Marketing]],Table1[[#This Row],[Other Expenses]])</f>
        <v>325</v>
      </c>
      <c r="S1046" s="3">
        <f>Table1[[#This Row],[Sales]]-Table1[[#This Row],[Target Sales]]</f>
        <v>-24</v>
      </c>
      <c r="T1046" s="3">
        <f>Table1[[#This Row],[Profit]]-Table1[[#This Row],[Target Profit]]</f>
        <v>-20</v>
      </c>
      <c r="U1046" s="3">
        <f>Table1[[#This Row],[Cogs]]-Table1[[#This Row],[Target COGS]]</f>
        <v>-15</v>
      </c>
      <c r="V1046" s="8">
        <f>YEAR(Table1[[#This Row],[Date]])</f>
        <v>2013</v>
      </c>
      <c r="W1046" s="8">
        <f>DAY(Table1[[#This Row],[Date]])</f>
        <v>1</v>
      </c>
      <c r="X1046" s="8">
        <f>MONTH(Table1[[#This Row],[Date]])</f>
        <v>12</v>
      </c>
      <c r="Y1046" s="9">
        <f>(Table1[[#This Row],[Profit]]/Table1[[#This Row],[Sales]])</f>
        <v>0.11278195488721804</v>
      </c>
    </row>
    <row r="1047" spans="1:25" ht="14.25" customHeight="1" x14ac:dyDescent="0.3">
      <c r="A1047" s="1">
        <v>971</v>
      </c>
      <c r="B1047" s="1">
        <v>153</v>
      </c>
      <c r="C1047" s="2">
        <v>41609</v>
      </c>
      <c r="D1047" s="1" t="s">
        <v>32</v>
      </c>
      <c r="E1047" s="1" t="s">
        <v>29</v>
      </c>
      <c r="F1047" s="1">
        <v>42</v>
      </c>
      <c r="G1047" s="1" t="s">
        <v>33</v>
      </c>
      <c r="H1047" s="1" t="s">
        <v>34</v>
      </c>
      <c r="I1047" s="1" t="s">
        <v>35</v>
      </c>
      <c r="J1047" s="19">
        <v>129</v>
      </c>
      <c r="K1047" s="1">
        <v>326</v>
      </c>
      <c r="L1047" s="1" t="s">
        <v>49</v>
      </c>
      <c r="M1047" s="15" t="s">
        <v>88</v>
      </c>
      <c r="N1047" s="1">
        <v>150</v>
      </c>
      <c r="O1047" s="1">
        <v>80</v>
      </c>
      <c r="P1047" s="1">
        <v>290</v>
      </c>
      <c r="Q1047" s="1">
        <v>66</v>
      </c>
      <c r="R1047" s="1">
        <f>SUM(Table1[[#This Row],[Cogs]],Table1[[#This Row],[Marketing]],Table1[[#This Row],[Other Expenses]])</f>
        <v>261</v>
      </c>
      <c r="S1047" s="3">
        <f>Table1[[#This Row],[Sales]]-Table1[[#This Row],[Target Sales]]</f>
        <v>36</v>
      </c>
      <c r="T1047" s="3">
        <f>Table1[[#This Row],[Profit]]-Table1[[#This Row],[Target Profit]]</f>
        <v>49</v>
      </c>
      <c r="U1047" s="3">
        <f>Table1[[#This Row],[Cogs]]-Table1[[#This Row],[Target COGS]]</f>
        <v>3</v>
      </c>
      <c r="V1047" s="8">
        <f>YEAR(Table1[[#This Row],[Date]])</f>
        <v>2013</v>
      </c>
      <c r="W1047" s="8">
        <f>DAY(Table1[[#This Row],[Date]])</f>
        <v>1</v>
      </c>
      <c r="X1047" s="8">
        <f>MONTH(Table1[[#This Row],[Date]])</f>
        <v>12</v>
      </c>
      <c r="Y1047" s="9">
        <f>(Table1[[#This Row],[Profit]]/Table1[[#This Row],[Sales]])</f>
        <v>0.39570552147239263</v>
      </c>
    </row>
    <row r="1048" spans="1:25" ht="14.25" customHeight="1" x14ac:dyDescent="0.3">
      <c r="A1048" s="1">
        <v>360</v>
      </c>
      <c r="B1048" s="1">
        <v>80</v>
      </c>
      <c r="C1048" s="2">
        <v>41609</v>
      </c>
      <c r="D1048" s="1" t="s">
        <v>32</v>
      </c>
      <c r="E1048" s="1" t="s">
        <v>29</v>
      </c>
      <c r="F1048" s="1">
        <v>24</v>
      </c>
      <c r="G1048" s="1" t="s">
        <v>33</v>
      </c>
      <c r="H1048" s="1" t="s">
        <v>34</v>
      </c>
      <c r="I1048" s="1" t="s">
        <v>35</v>
      </c>
      <c r="J1048" s="19">
        <v>76</v>
      </c>
      <c r="K1048" s="1">
        <v>188</v>
      </c>
      <c r="L1048" s="1" t="s">
        <v>53</v>
      </c>
      <c r="M1048" s="15" t="s">
        <v>88</v>
      </c>
      <c r="N1048" s="1">
        <v>70</v>
      </c>
      <c r="O1048" s="1">
        <v>60</v>
      </c>
      <c r="P1048" s="1">
        <v>170</v>
      </c>
      <c r="Q1048" s="1">
        <v>45</v>
      </c>
      <c r="R1048" s="1">
        <f>SUM(Table1[[#This Row],[Cogs]],Table1[[#This Row],[Marketing]],Table1[[#This Row],[Other Expenses]])</f>
        <v>149</v>
      </c>
      <c r="S1048" s="3">
        <f>Table1[[#This Row],[Sales]]-Table1[[#This Row],[Target Sales]]</f>
        <v>18</v>
      </c>
      <c r="T1048" s="3">
        <f>Table1[[#This Row],[Profit]]-Table1[[#This Row],[Target Profit]]</f>
        <v>16</v>
      </c>
      <c r="U1048" s="3">
        <f>Table1[[#This Row],[Cogs]]-Table1[[#This Row],[Target COGS]]</f>
        <v>10</v>
      </c>
      <c r="V1048" s="8">
        <f>YEAR(Table1[[#This Row],[Date]])</f>
        <v>2013</v>
      </c>
      <c r="W1048" s="8">
        <f>DAY(Table1[[#This Row],[Date]])</f>
        <v>1</v>
      </c>
      <c r="X1048" s="8">
        <f>MONTH(Table1[[#This Row],[Date]])</f>
        <v>12</v>
      </c>
      <c r="Y1048" s="9">
        <f>(Table1[[#This Row],[Profit]]/Table1[[#This Row],[Sales]])</f>
        <v>0.40425531914893614</v>
      </c>
    </row>
    <row r="1049" spans="1:25" ht="14.25" customHeight="1" x14ac:dyDescent="0.3">
      <c r="A1049" s="1">
        <v>435</v>
      </c>
      <c r="B1049" s="1">
        <v>63</v>
      </c>
      <c r="C1049" s="2">
        <v>41609</v>
      </c>
      <c r="D1049" s="1" t="s">
        <v>32</v>
      </c>
      <c r="E1049" s="1" t="s">
        <v>29</v>
      </c>
      <c r="F1049" s="1">
        <v>19</v>
      </c>
      <c r="G1049" s="1" t="s">
        <v>33</v>
      </c>
      <c r="H1049" s="1" t="s">
        <v>38</v>
      </c>
      <c r="I1049" s="1" t="s">
        <v>43</v>
      </c>
      <c r="J1049" s="19">
        <v>53</v>
      </c>
      <c r="K1049" s="1">
        <v>148</v>
      </c>
      <c r="L1049" s="1" t="s">
        <v>42</v>
      </c>
      <c r="M1049" s="15" t="s">
        <v>88</v>
      </c>
      <c r="N1049" s="1">
        <v>70</v>
      </c>
      <c r="O1049" s="1">
        <v>50</v>
      </c>
      <c r="P1049" s="1">
        <v>160</v>
      </c>
      <c r="Q1049" s="1">
        <v>40</v>
      </c>
      <c r="R1049" s="1">
        <f>SUM(Table1[[#This Row],[Cogs]],Table1[[#This Row],[Marketing]],Table1[[#This Row],[Other Expenses]])</f>
        <v>122</v>
      </c>
      <c r="S1049" s="3">
        <f>Table1[[#This Row],[Sales]]-Table1[[#This Row],[Target Sales]]</f>
        <v>-12</v>
      </c>
      <c r="T1049" s="3">
        <f>Table1[[#This Row],[Profit]]-Table1[[#This Row],[Target Profit]]</f>
        <v>3</v>
      </c>
      <c r="U1049" s="3">
        <f>Table1[[#This Row],[Cogs]]-Table1[[#This Row],[Target COGS]]</f>
        <v>-7</v>
      </c>
      <c r="V1049" s="8">
        <f>YEAR(Table1[[#This Row],[Date]])</f>
        <v>2013</v>
      </c>
      <c r="W1049" s="8">
        <f>DAY(Table1[[#This Row],[Date]])</f>
        <v>1</v>
      </c>
      <c r="X1049" s="8">
        <f>MONTH(Table1[[#This Row],[Date]])</f>
        <v>12</v>
      </c>
      <c r="Y1049" s="9">
        <f>(Table1[[#This Row],[Profit]]/Table1[[#This Row],[Sales]])</f>
        <v>0.35810810810810811</v>
      </c>
    </row>
    <row r="1050" spans="1:25" ht="14.25" customHeight="1" x14ac:dyDescent="0.3">
      <c r="A1050" s="1">
        <v>360</v>
      </c>
      <c r="B1050" s="1">
        <v>72</v>
      </c>
      <c r="C1050" s="2">
        <v>41609</v>
      </c>
      <c r="D1050" s="1" t="s">
        <v>32</v>
      </c>
      <c r="E1050" s="1" t="s">
        <v>29</v>
      </c>
      <c r="F1050" s="1">
        <v>23</v>
      </c>
      <c r="G1050" s="1" t="s">
        <v>33</v>
      </c>
      <c r="H1050" s="1" t="s">
        <v>38</v>
      </c>
      <c r="I1050" s="1" t="s">
        <v>45</v>
      </c>
      <c r="J1050" s="19">
        <v>86</v>
      </c>
      <c r="K1050" s="1">
        <v>188</v>
      </c>
      <c r="L1050" s="1" t="s">
        <v>53</v>
      </c>
      <c r="M1050" s="15" t="s">
        <v>88</v>
      </c>
      <c r="N1050" s="1">
        <v>80</v>
      </c>
      <c r="O1050" s="1">
        <v>80</v>
      </c>
      <c r="P1050" s="1">
        <v>200</v>
      </c>
      <c r="Q1050" s="1">
        <v>46</v>
      </c>
      <c r="R1050" s="1">
        <f>SUM(Table1[[#This Row],[Cogs]],Table1[[#This Row],[Marketing]],Table1[[#This Row],[Other Expenses]])</f>
        <v>141</v>
      </c>
      <c r="S1050" s="3">
        <f>Table1[[#This Row],[Sales]]-Table1[[#This Row],[Target Sales]]</f>
        <v>-12</v>
      </c>
      <c r="T1050" s="3">
        <f>Table1[[#This Row],[Profit]]-Table1[[#This Row],[Target Profit]]</f>
        <v>6</v>
      </c>
      <c r="U1050" s="3">
        <f>Table1[[#This Row],[Cogs]]-Table1[[#This Row],[Target COGS]]</f>
        <v>-8</v>
      </c>
      <c r="V1050" s="8">
        <f>YEAR(Table1[[#This Row],[Date]])</f>
        <v>2013</v>
      </c>
      <c r="W1050" s="8">
        <f>DAY(Table1[[#This Row],[Date]])</f>
        <v>1</v>
      </c>
      <c r="X1050" s="8">
        <f>MONTH(Table1[[#This Row],[Date]])</f>
        <v>12</v>
      </c>
      <c r="Y1050" s="9">
        <f>(Table1[[#This Row],[Profit]]/Table1[[#This Row],[Sales]])</f>
        <v>0.45744680851063829</v>
      </c>
    </row>
    <row r="1051" spans="1:25" ht="14.25" customHeight="1" x14ac:dyDescent="0.3">
      <c r="A1051" s="1">
        <v>775</v>
      </c>
      <c r="B1051" s="1">
        <v>16</v>
      </c>
      <c r="C1051" s="2">
        <v>41609</v>
      </c>
      <c r="D1051" s="1" t="s">
        <v>32</v>
      </c>
      <c r="E1051" s="1" t="s">
        <v>29</v>
      </c>
      <c r="F1051" s="1">
        <v>4</v>
      </c>
      <c r="G1051" s="1" t="s">
        <v>33</v>
      </c>
      <c r="H1051" s="1" t="s">
        <v>34</v>
      </c>
      <c r="I1051" s="1" t="s">
        <v>46</v>
      </c>
      <c r="J1051" s="19">
        <v>15</v>
      </c>
      <c r="K1051" s="1">
        <v>44</v>
      </c>
      <c r="L1051" s="1" t="s">
        <v>41</v>
      </c>
      <c r="M1051" s="15" t="s">
        <v>88</v>
      </c>
      <c r="N1051" s="1">
        <v>10</v>
      </c>
      <c r="O1051" s="1">
        <v>10</v>
      </c>
      <c r="P1051" s="1">
        <v>30</v>
      </c>
      <c r="Q1051" s="1">
        <v>15</v>
      </c>
      <c r="R1051" s="1">
        <f>SUM(Table1[[#This Row],[Cogs]],Table1[[#This Row],[Marketing]],Table1[[#This Row],[Other Expenses]])</f>
        <v>35</v>
      </c>
      <c r="S1051" s="3">
        <f>Table1[[#This Row],[Sales]]-Table1[[#This Row],[Target Sales]]</f>
        <v>14</v>
      </c>
      <c r="T1051" s="3">
        <f>Table1[[#This Row],[Profit]]-Table1[[#This Row],[Target Profit]]</f>
        <v>5</v>
      </c>
      <c r="U1051" s="3">
        <f>Table1[[#This Row],[Cogs]]-Table1[[#This Row],[Target COGS]]</f>
        <v>6</v>
      </c>
      <c r="V1051" s="8">
        <f>YEAR(Table1[[#This Row],[Date]])</f>
        <v>2013</v>
      </c>
      <c r="W1051" s="8">
        <f>DAY(Table1[[#This Row],[Date]])</f>
        <v>1</v>
      </c>
      <c r="X1051" s="8">
        <f>MONTH(Table1[[#This Row],[Date]])</f>
        <v>12</v>
      </c>
      <c r="Y1051" s="9">
        <f>(Table1[[#This Row],[Profit]]/Table1[[#This Row],[Sales]])</f>
        <v>0.34090909090909088</v>
      </c>
    </row>
    <row r="1052" spans="1:25" ht="14.25" customHeight="1" x14ac:dyDescent="0.3">
      <c r="A1052" s="1">
        <v>435</v>
      </c>
      <c r="B1052" s="1">
        <v>94</v>
      </c>
      <c r="C1052" s="2">
        <v>41609</v>
      </c>
      <c r="D1052" s="1" t="s">
        <v>32</v>
      </c>
      <c r="E1052" s="1" t="s">
        <v>29</v>
      </c>
      <c r="F1052" s="1">
        <v>31</v>
      </c>
      <c r="G1052" s="1" t="s">
        <v>33</v>
      </c>
      <c r="H1052" s="1" t="s">
        <v>34</v>
      </c>
      <c r="I1052" s="1" t="s">
        <v>46</v>
      </c>
      <c r="J1052" s="19">
        <v>114</v>
      </c>
      <c r="K1052" s="1">
        <v>228</v>
      </c>
      <c r="L1052" s="1" t="s">
        <v>42</v>
      </c>
      <c r="M1052" s="15" t="s">
        <v>88</v>
      </c>
      <c r="N1052" s="1">
        <v>90</v>
      </c>
      <c r="O1052" s="1">
        <v>70</v>
      </c>
      <c r="P1052" s="1">
        <v>200</v>
      </c>
      <c r="Q1052" s="1">
        <v>43</v>
      </c>
      <c r="R1052" s="1">
        <f>SUM(Table1[[#This Row],[Cogs]],Table1[[#This Row],[Marketing]],Table1[[#This Row],[Other Expenses]])</f>
        <v>168</v>
      </c>
      <c r="S1052" s="3">
        <f>Table1[[#This Row],[Sales]]-Table1[[#This Row],[Target Sales]]</f>
        <v>28</v>
      </c>
      <c r="T1052" s="3">
        <f>Table1[[#This Row],[Profit]]-Table1[[#This Row],[Target Profit]]</f>
        <v>44</v>
      </c>
      <c r="U1052" s="3">
        <f>Table1[[#This Row],[Cogs]]-Table1[[#This Row],[Target COGS]]</f>
        <v>4</v>
      </c>
      <c r="V1052" s="8">
        <f>YEAR(Table1[[#This Row],[Date]])</f>
        <v>2013</v>
      </c>
      <c r="W1052" s="8">
        <f>DAY(Table1[[#This Row],[Date]])</f>
        <v>1</v>
      </c>
      <c r="X1052" s="8">
        <f>MONTH(Table1[[#This Row],[Date]])</f>
        <v>12</v>
      </c>
      <c r="Y1052" s="9">
        <f>(Table1[[#This Row],[Profit]]/Table1[[#This Row],[Sales]])</f>
        <v>0.5</v>
      </c>
    </row>
    <row r="1053" spans="1:25" ht="14.25" customHeight="1" x14ac:dyDescent="0.3">
      <c r="A1053" s="1">
        <v>702</v>
      </c>
      <c r="B1053" s="1">
        <v>135</v>
      </c>
      <c r="C1053" s="2">
        <v>41609</v>
      </c>
      <c r="D1053" s="1" t="s">
        <v>32</v>
      </c>
      <c r="E1053" s="1" t="s">
        <v>29</v>
      </c>
      <c r="F1053" s="1">
        <v>122</v>
      </c>
      <c r="G1053" s="1" t="s">
        <v>18</v>
      </c>
      <c r="H1053" s="1" t="s">
        <v>19</v>
      </c>
      <c r="I1053" s="1" t="s">
        <v>50</v>
      </c>
      <c r="J1053" s="19">
        <v>47</v>
      </c>
      <c r="K1053" s="1">
        <v>343</v>
      </c>
      <c r="L1053" s="1" t="s">
        <v>41</v>
      </c>
      <c r="M1053" s="15" t="s">
        <v>88</v>
      </c>
      <c r="N1053" s="1">
        <v>120</v>
      </c>
      <c r="O1053" s="1">
        <v>30</v>
      </c>
      <c r="P1053" s="1">
        <v>290</v>
      </c>
      <c r="Q1053" s="1">
        <v>155</v>
      </c>
      <c r="R1053" s="1">
        <f>SUM(Table1[[#This Row],[Cogs]],Table1[[#This Row],[Marketing]],Table1[[#This Row],[Other Expenses]])</f>
        <v>412</v>
      </c>
      <c r="S1053" s="3">
        <f>Table1[[#This Row],[Sales]]-Table1[[#This Row],[Target Sales]]</f>
        <v>53</v>
      </c>
      <c r="T1053" s="3">
        <f>Table1[[#This Row],[Profit]]-Table1[[#This Row],[Target Profit]]</f>
        <v>17</v>
      </c>
      <c r="U1053" s="3">
        <f>Table1[[#This Row],[Cogs]]-Table1[[#This Row],[Target COGS]]</f>
        <v>15</v>
      </c>
      <c r="V1053" s="8">
        <f>YEAR(Table1[[#This Row],[Date]])</f>
        <v>2013</v>
      </c>
      <c r="W1053" s="8">
        <f>DAY(Table1[[#This Row],[Date]])</f>
        <v>1</v>
      </c>
      <c r="X1053" s="8">
        <f>MONTH(Table1[[#This Row],[Date]])</f>
        <v>12</v>
      </c>
      <c r="Y1053" s="9">
        <f>(Table1[[#This Row],[Profit]]/Table1[[#This Row],[Sales]])</f>
        <v>0.13702623906705538</v>
      </c>
    </row>
    <row r="1054" spans="1:25" ht="14.25" customHeight="1" x14ac:dyDescent="0.3">
      <c r="A1054" s="1">
        <v>253</v>
      </c>
      <c r="B1054" s="1">
        <v>115</v>
      </c>
      <c r="C1054" s="2">
        <v>41609</v>
      </c>
      <c r="D1054" s="1" t="s">
        <v>32</v>
      </c>
      <c r="E1054" s="1" t="s">
        <v>29</v>
      </c>
      <c r="F1054" s="1">
        <v>37</v>
      </c>
      <c r="G1054" s="1" t="s">
        <v>18</v>
      </c>
      <c r="H1054" s="1" t="s">
        <v>19</v>
      </c>
      <c r="I1054" s="1" t="s">
        <v>50</v>
      </c>
      <c r="J1054" s="19">
        <v>156</v>
      </c>
      <c r="K1054" s="1">
        <v>308</v>
      </c>
      <c r="L1054" s="1" t="s">
        <v>53</v>
      </c>
      <c r="M1054" s="15" t="s">
        <v>88</v>
      </c>
      <c r="N1054" s="1">
        <v>100</v>
      </c>
      <c r="O1054" s="1">
        <v>110</v>
      </c>
      <c r="P1054" s="1">
        <v>260</v>
      </c>
      <c r="Q1054" s="1">
        <v>69</v>
      </c>
      <c r="R1054" s="1">
        <f>SUM(Table1[[#This Row],[Cogs]],Table1[[#This Row],[Marketing]],Table1[[#This Row],[Other Expenses]])</f>
        <v>221</v>
      </c>
      <c r="S1054" s="3">
        <f>Table1[[#This Row],[Sales]]-Table1[[#This Row],[Target Sales]]</f>
        <v>48</v>
      </c>
      <c r="T1054" s="3">
        <f>Table1[[#This Row],[Profit]]-Table1[[#This Row],[Target Profit]]</f>
        <v>46</v>
      </c>
      <c r="U1054" s="3">
        <f>Table1[[#This Row],[Cogs]]-Table1[[#This Row],[Target COGS]]</f>
        <v>15</v>
      </c>
      <c r="V1054" s="8">
        <f>YEAR(Table1[[#This Row],[Date]])</f>
        <v>2013</v>
      </c>
      <c r="W1054" s="8">
        <f>DAY(Table1[[#This Row],[Date]])</f>
        <v>1</v>
      </c>
      <c r="X1054" s="8">
        <f>MONTH(Table1[[#This Row],[Date]])</f>
        <v>12</v>
      </c>
      <c r="Y1054" s="9">
        <f>(Table1[[#This Row],[Profit]]/Table1[[#This Row],[Sales]])</f>
        <v>0.50649350649350644</v>
      </c>
    </row>
    <row r="1055" spans="1:25" ht="14.25" customHeight="1" x14ac:dyDescent="0.3">
      <c r="A1055" s="1">
        <v>702</v>
      </c>
      <c r="B1055" s="1">
        <v>224</v>
      </c>
      <c r="C1055" s="2">
        <v>41609</v>
      </c>
      <c r="D1055" s="1" t="s">
        <v>32</v>
      </c>
      <c r="E1055" s="1" t="s">
        <v>29</v>
      </c>
      <c r="F1055" s="1">
        <v>73</v>
      </c>
      <c r="G1055" s="1" t="s">
        <v>18</v>
      </c>
      <c r="H1055" s="1" t="s">
        <v>19</v>
      </c>
      <c r="I1055" s="1" t="s">
        <v>20</v>
      </c>
      <c r="J1055" s="19">
        <v>288</v>
      </c>
      <c r="K1055" s="1">
        <v>569</v>
      </c>
      <c r="L1055" s="1" t="s">
        <v>41</v>
      </c>
      <c r="M1055" s="15" t="s">
        <v>88</v>
      </c>
      <c r="N1055" s="1">
        <v>210</v>
      </c>
      <c r="O1055" s="1">
        <v>170</v>
      </c>
      <c r="P1055" s="1">
        <v>490</v>
      </c>
      <c r="Q1055" s="1">
        <v>116</v>
      </c>
      <c r="R1055" s="1">
        <f>SUM(Table1[[#This Row],[Cogs]],Table1[[#This Row],[Marketing]],Table1[[#This Row],[Other Expenses]])</f>
        <v>413</v>
      </c>
      <c r="S1055" s="3">
        <f>Table1[[#This Row],[Sales]]-Table1[[#This Row],[Target Sales]]</f>
        <v>79</v>
      </c>
      <c r="T1055" s="3">
        <f>Table1[[#This Row],[Profit]]-Table1[[#This Row],[Target Profit]]</f>
        <v>118</v>
      </c>
      <c r="U1055" s="3">
        <f>Table1[[#This Row],[Cogs]]-Table1[[#This Row],[Target COGS]]</f>
        <v>14</v>
      </c>
      <c r="V1055" s="8">
        <f>YEAR(Table1[[#This Row],[Date]])</f>
        <v>2013</v>
      </c>
      <c r="W1055" s="8">
        <f>DAY(Table1[[#This Row],[Date]])</f>
        <v>1</v>
      </c>
      <c r="X1055" s="8">
        <f>MONTH(Table1[[#This Row],[Date]])</f>
        <v>12</v>
      </c>
      <c r="Y1055" s="9">
        <f>(Table1[[#This Row],[Profit]]/Table1[[#This Row],[Sales]])</f>
        <v>0.5061511423550088</v>
      </c>
    </row>
    <row r="1056" spans="1:25" ht="14.25" customHeight="1" x14ac:dyDescent="0.3">
      <c r="A1056" s="1">
        <v>503</v>
      </c>
      <c r="B1056" s="1">
        <v>81</v>
      </c>
      <c r="C1056" s="2">
        <v>41609</v>
      </c>
      <c r="D1056" s="1" t="s">
        <v>32</v>
      </c>
      <c r="E1056" s="1" t="s">
        <v>29</v>
      </c>
      <c r="F1056" s="1">
        <v>26</v>
      </c>
      <c r="G1056" s="1" t="s">
        <v>18</v>
      </c>
      <c r="H1056" s="1" t="s">
        <v>19</v>
      </c>
      <c r="I1056" s="1" t="s">
        <v>20</v>
      </c>
      <c r="J1056" s="19">
        <v>98</v>
      </c>
      <c r="K1056" s="1">
        <v>197</v>
      </c>
      <c r="L1056" s="1" t="s">
        <v>49</v>
      </c>
      <c r="M1056" s="15" t="s">
        <v>88</v>
      </c>
      <c r="N1056" s="1">
        <v>70</v>
      </c>
      <c r="O1056" s="1">
        <v>70</v>
      </c>
      <c r="P1056" s="1">
        <v>170</v>
      </c>
      <c r="Q1056" s="1">
        <v>38</v>
      </c>
      <c r="R1056" s="1">
        <f>SUM(Table1[[#This Row],[Cogs]],Table1[[#This Row],[Marketing]],Table1[[#This Row],[Other Expenses]])</f>
        <v>145</v>
      </c>
      <c r="S1056" s="3">
        <f>Table1[[#This Row],[Sales]]-Table1[[#This Row],[Target Sales]]</f>
        <v>27</v>
      </c>
      <c r="T1056" s="3">
        <f>Table1[[#This Row],[Profit]]-Table1[[#This Row],[Target Profit]]</f>
        <v>28</v>
      </c>
      <c r="U1056" s="3">
        <f>Table1[[#This Row],[Cogs]]-Table1[[#This Row],[Target COGS]]</f>
        <v>11</v>
      </c>
      <c r="V1056" s="8">
        <f>YEAR(Table1[[#This Row],[Date]])</f>
        <v>2013</v>
      </c>
      <c r="W1056" s="8">
        <f>DAY(Table1[[#This Row],[Date]])</f>
        <v>1</v>
      </c>
      <c r="X1056" s="8">
        <f>MONTH(Table1[[#This Row],[Date]])</f>
        <v>12</v>
      </c>
      <c r="Y1056" s="9">
        <f>(Table1[[#This Row],[Profit]]/Table1[[#This Row],[Sales]])</f>
        <v>0.49746192893401014</v>
      </c>
    </row>
    <row r="1057" spans="1:25" ht="14.25" customHeight="1" x14ac:dyDescent="0.3">
      <c r="A1057" s="1">
        <v>775</v>
      </c>
      <c r="B1057" s="1">
        <v>127</v>
      </c>
      <c r="C1057" s="2">
        <v>41609</v>
      </c>
      <c r="D1057" s="1" t="s">
        <v>32</v>
      </c>
      <c r="E1057" s="1" t="s">
        <v>29</v>
      </c>
      <c r="F1057" s="1">
        <v>40</v>
      </c>
      <c r="G1057" s="1" t="s">
        <v>18</v>
      </c>
      <c r="H1057" s="1" t="s">
        <v>19</v>
      </c>
      <c r="I1057" s="1" t="s">
        <v>22</v>
      </c>
      <c r="J1057" s="19">
        <v>181</v>
      </c>
      <c r="K1057" s="1">
        <v>332</v>
      </c>
      <c r="L1057" s="1" t="s">
        <v>41</v>
      </c>
      <c r="M1057" s="15" t="s">
        <v>88</v>
      </c>
      <c r="N1057" s="1">
        <v>120</v>
      </c>
      <c r="O1057" s="1">
        <v>120</v>
      </c>
      <c r="P1057" s="1">
        <v>290</v>
      </c>
      <c r="Q1057" s="1">
        <v>63</v>
      </c>
      <c r="R1057" s="1">
        <f>SUM(Table1[[#This Row],[Cogs]],Table1[[#This Row],[Marketing]],Table1[[#This Row],[Other Expenses]])</f>
        <v>230</v>
      </c>
      <c r="S1057" s="3">
        <f>Table1[[#This Row],[Sales]]-Table1[[#This Row],[Target Sales]]</f>
        <v>42</v>
      </c>
      <c r="T1057" s="3">
        <f>Table1[[#This Row],[Profit]]-Table1[[#This Row],[Target Profit]]</f>
        <v>61</v>
      </c>
      <c r="U1057" s="3">
        <f>Table1[[#This Row],[Cogs]]-Table1[[#This Row],[Target COGS]]</f>
        <v>7</v>
      </c>
      <c r="V1057" s="8">
        <f>YEAR(Table1[[#This Row],[Date]])</f>
        <v>2013</v>
      </c>
      <c r="W1057" s="8">
        <f>DAY(Table1[[#This Row],[Date]])</f>
        <v>1</v>
      </c>
      <c r="X1057" s="8">
        <f>MONTH(Table1[[#This Row],[Date]])</f>
        <v>12</v>
      </c>
      <c r="Y1057" s="9">
        <f>(Table1[[#This Row],[Profit]]/Table1[[#This Row],[Sales]])</f>
        <v>0.54518072289156627</v>
      </c>
    </row>
    <row r="1058" spans="1:25" ht="14.25" customHeight="1" x14ac:dyDescent="0.3">
      <c r="A1058" s="1">
        <v>775</v>
      </c>
      <c r="B1058" s="1">
        <v>247</v>
      </c>
      <c r="C1058" s="2">
        <v>41609</v>
      </c>
      <c r="D1058" s="1" t="s">
        <v>32</v>
      </c>
      <c r="E1058" s="1" t="s">
        <v>29</v>
      </c>
      <c r="F1058" s="1">
        <v>81</v>
      </c>
      <c r="G1058" s="1" t="s">
        <v>18</v>
      </c>
      <c r="H1058" s="1" t="s">
        <v>26</v>
      </c>
      <c r="I1058" s="1" t="s">
        <v>27</v>
      </c>
      <c r="J1058" s="19">
        <v>319</v>
      </c>
      <c r="K1058" s="1">
        <v>614</v>
      </c>
      <c r="L1058" s="1" t="s">
        <v>41</v>
      </c>
      <c r="M1058" s="15" t="s">
        <v>88</v>
      </c>
      <c r="N1058" s="1">
        <v>180</v>
      </c>
      <c r="O1058" s="1">
        <v>150</v>
      </c>
      <c r="P1058" s="1">
        <v>420</v>
      </c>
      <c r="Q1058" s="1">
        <v>114</v>
      </c>
      <c r="R1058" s="1">
        <f>SUM(Table1[[#This Row],[Cogs]],Table1[[#This Row],[Marketing]],Table1[[#This Row],[Other Expenses]])</f>
        <v>442</v>
      </c>
      <c r="S1058" s="3">
        <f>Table1[[#This Row],[Sales]]-Table1[[#This Row],[Target Sales]]</f>
        <v>194</v>
      </c>
      <c r="T1058" s="3">
        <f>Table1[[#This Row],[Profit]]-Table1[[#This Row],[Target Profit]]</f>
        <v>169</v>
      </c>
      <c r="U1058" s="3">
        <f>Table1[[#This Row],[Cogs]]-Table1[[#This Row],[Target COGS]]</f>
        <v>67</v>
      </c>
      <c r="V1058" s="8">
        <f>YEAR(Table1[[#This Row],[Date]])</f>
        <v>2013</v>
      </c>
      <c r="W1058" s="8">
        <f>DAY(Table1[[#This Row],[Date]])</f>
        <v>1</v>
      </c>
      <c r="X1058" s="8">
        <f>MONTH(Table1[[#This Row],[Date]])</f>
        <v>12</v>
      </c>
      <c r="Y1058" s="9">
        <f>(Table1[[#This Row],[Profit]]/Table1[[#This Row],[Sales]])</f>
        <v>0.51954397394136809</v>
      </c>
    </row>
    <row r="1059" spans="1:25" ht="14.25" customHeight="1" x14ac:dyDescent="0.3">
      <c r="A1059" s="1">
        <v>775</v>
      </c>
      <c r="B1059" s="1">
        <v>250</v>
      </c>
      <c r="C1059" s="2">
        <v>41609</v>
      </c>
      <c r="D1059" s="1" t="s">
        <v>32</v>
      </c>
      <c r="E1059" s="1" t="s">
        <v>29</v>
      </c>
      <c r="F1059" s="1">
        <v>70</v>
      </c>
      <c r="G1059" s="1" t="s">
        <v>18</v>
      </c>
      <c r="H1059" s="1" t="s">
        <v>26</v>
      </c>
      <c r="I1059" s="1" t="s">
        <v>54</v>
      </c>
      <c r="J1059" s="19">
        <v>233</v>
      </c>
      <c r="K1059" s="1">
        <v>534</v>
      </c>
      <c r="L1059" s="1" t="s">
        <v>41</v>
      </c>
      <c r="M1059" s="15" t="s">
        <v>88</v>
      </c>
      <c r="N1059" s="1">
        <v>180</v>
      </c>
      <c r="O1059" s="1">
        <v>100</v>
      </c>
      <c r="P1059" s="1">
        <v>360</v>
      </c>
      <c r="Q1059" s="1">
        <v>94</v>
      </c>
      <c r="R1059" s="1">
        <f>SUM(Table1[[#This Row],[Cogs]],Table1[[#This Row],[Marketing]],Table1[[#This Row],[Other Expenses]])</f>
        <v>414</v>
      </c>
      <c r="S1059" s="3">
        <f>Table1[[#This Row],[Sales]]-Table1[[#This Row],[Target Sales]]</f>
        <v>174</v>
      </c>
      <c r="T1059" s="3">
        <f>Table1[[#This Row],[Profit]]-Table1[[#This Row],[Target Profit]]</f>
        <v>133</v>
      </c>
      <c r="U1059" s="3">
        <f>Table1[[#This Row],[Cogs]]-Table1[[#This Row],[Target COGS]]</f>
        <v>70</v>
      </c>
      <c r="V1059" s="8">
        <f>YEAR(Table1[[#This Row],[Date]])</f>
        <v>2013</v>
      </c>
      <c r="W1059" s="8">
        <f>DAY(Table1[[#This Row],[Date]])</f>
        <v>1</v>
      </c>
      <c r="X1059" s="8">
        <f>MONTH(Table1[[#This Row],[Date]])</f>
        <v>12</v>
      </c>
      <c r="Y1059" s="9">
        <f>(Table1[[#This Row],[Profit]]/Table1[[#This Row],[Sales]])</f>
        <v>0.43632958801498128</v>
      </c>
    </row>
    <row r="1060" spans="1:25" ht="14.25" customHeight="1" x14ac:dyDescent="0.3">
      <c r="A1060" s="1">
        <v>971</v>
      </c>
      <c r="B1060" s="1">
        <v>88</v>
      </c>
      <c r="C1060" s="2">
        <v>41609</v>
      </c>
      <c r="D1060" s="1" t="s">
        <v>32</v>
      </c>
      <c r="E1060" s="1" t="s">
        <v>29</v>
      </c>
      <c r="F1060" s="1">
        <v>29</v>
      </c>
      <c r="G1060" s="1" t="s">
        <v>18</v>
      </c>
      <c r="H1060" s="1" t="s">
        <v>26</v>
      </c>
      <c r="I1060" s="1" t="s">
        <v>54</v>
      </c>
      <c r="J1060" s="19">
        <v>108</v>
      </c>
      <c r="K1060" s="1">
        <v>236</v>
      </c>
      <c r="L1060" s="1" t="s">
        <v>49</v>
      </c>
      <c r="M1060" s="15" t="s">
        <v>88</v>
      </c>
      <c r="N1060" s="1">
        <v>60</v>
      </c>
      <c r="O1060" s="1">
        <v>60</v>
      </c>
      <c r="P1060" s="1">
        <v>160</v>
      </c>
      <c r="Q1060" s="1">
        <v>60</v>
      </c>
      <c r="R1060" s="1">
        <f>SUM(Table1[[#This Row],[Cogs]],Table1[[#This Row],[Marketing]],Table1[[#This Row],[Other Expenses]])</f>
        <v>177</v>
      </c>
      <c r="S1060" s="3">
        <f>Table1[[#This Row],[Sales]]-Table1[[#This Row],[Target Sales]]</f>
        <v>76</v>
      </c>
      <c r="T1060" s="3">
        <f>Table1[[#This Row],[Profit]]-Table1[[#This Row],[Target Profit]]</f>
        <v>48</v>
      </c>
      <c r="U1060" s="3">
        <f>Table1[[#This Row],[Cogs]]-Table1[[#This Row],[Target COGS]]</f>
        <v>28</v>
      </c>
      <c r="V1060" s="8">
        <f>YEAR(Table1[[#This Row],[Date]])</f>
        <v>2013</v>
      </c>
      <c r="W1060" s="8">
        <f>DAY(Table1[[#This Row],[Date]])</f>
        <v>1</v>
      </c>
      <c r="X1060" s="8">
        <f>MONTH(Table1[[#This Row],[Date]])</f>
        <v>12</v>
      </c>
      <c r="Y1060" s="9">
        <f>(Table1[[#This Row],[Profit]]/Table1[[#This Row],[Sales]])</f>
        <v>0.4576271186440678</v>
      </c>
    </row>
    <row r="1061" spans="1:25" ht="14.25" customHeight="1" x14ac:dyDescent="0.3">
      <c r="A1061" s="1">
        <v>775</v>
      </c>
      <c r="B1061" s="1">
        <v>294</v>
      </c>
      <c r="C1061" s="2">
        <v>41609</v>
      </c>
      <c r="D1061" s="1" t="s">
        <v>32</v>
      </c>
      <c r="E1061" s="1" t="s">
        <v>29</v>
      </c>
      <c r="F1061" s="1">
        <v>111</v>
      </c>
      <c r="G1061" s="1" t="s">
        <v>18</v>
      </c>
      <c r="H1061" s="1" t="s">
        <v>26</v>
      </c>
      <c r="I1061" s="1" t="s">
        <v>30</v>
      </c>
      <c r="J1061" s="19">
        <v>-605</v>
      </c>
      <c r="K1061" s="1">
        <v>33</v>
      </c>
      <c r="L1061" s="1" t="s">
        <v>41</v>
      </c>
      <c r="M1061" s="15" t="s">
        <v>88</v>
      </c>
      <c r="N1061" s="1">
        <v>210</v>
      </c>
      <c r="O1061" s="1">
        <v>-320</v>
      </c>
      <c r="P1061" s="1">
        <v>0</v>
      </c>
      <c r="Q1061" s="1">
        <v>145</v>
      </c>
      <c r="R1061" s="1">
        <f>SUM(Table1[[#This Row],[Cogs]],Table1[[#This Row],[Marketing]],Table1[[#This Row],[Other Expenses]])</f>
        <v>550</v>
      </c>
      <c r="S1061" s="3">
        <f>Table1[[#This Row],[Sales]]-Table1[[#This Row],[Target Sales]]</f>
        <v>33</v>
      </c>
      <c r="T1061" s="3">
        <f>Table1[[#This Row],[Profit]]-Table1[[#This Row],[Target Profit]]</f>
        <v>-285</v>
      </c>
      <c r="U1061" s="3">
        <f>Table1[[#This Row],[Cogs]]-Table1[[#This Row],[Target COGS]]</f>
        <v>84</v>
      </c>
      <c r="V1061" s="8">
        <f>YEAR(Table1[[#This Row],[Date]])</f>
        <v>2013</v>
      </c>
      <c r="W1061" s="8">
        <f>DAY(Table1[[#This Row],[Date]])</f>
        <v>1</v>
      </c>
      <c r="X1061" s="8">
        <f>MONTH(Table1[[#This Row],[Date]])</f>
        <v>12</v>
      </c>
      <c r="Y1061" s="9">
        <f>(Table1[[#This Row],[Profit]]/Table1[[#This Row],[Sales]])</f>
        <v>-18.333333333333332</v>
      </c>
    </row>
    <row r="1062" spans="1:25" ht="14.25" customHeight="1" x14ac:dyDescent="0.3">
      <c r="A1062" s="1">
        <v>503</v>
      </c>
      <c r="B1062" s="1">
        <v>134</v>
      </c>
      <c r="C1062" s="2">
        <v>41609</v>
      </c>
      <c r="D1062" s="1" t="s">
        <v>32</v>
      </c>
      <c r="E1062" s="1" t="s">
        <v>29</v>
      </c>
      <c r="F1062" s="1">
        <v>41</v>
      </c>
      <c r="G1062" s="1" t="s">
        <v>18</v>
      </c>
      <c r="H1062" s="1" t="s">
        <v>26</v>
      </c>
      <c r="I1062" s="1" t="s">
        <v>30</v>
      </c>
      <c r="J1062" s="19">
        <v>180</v>
      </c>
      <c r="K1062" s="1">
        <v>341</v>
      </c>
      <c r="L1062" s="1" t="s">
        <v>49</v>
      </c>
      <c r="M1062" s="15" t="s">
        <v>88</v>
      </c>
      <c r="N1062" s="1">
        <v>90</v>
      </c>
      <c r="O1062" s="1">
        <v>100</v>
      </c>
      <c r="P1062" s="1">
        <v>230</v>
      </c>
      <c r="Q1062" s="1">
        <v>65</v>
      </c>
      <c r="R1062" s="1">
        <f>SUM(Table1[[#This Row],[Cogs]],Table1[[#This Row],[Marketing]],Table1[[#This Row],[Other Expenses]])</f>
        <v>240</v>
      </c>
      <c r="S1062" s="3">
        <f>Table1[[#This Row],[Sales]]-Table1[[#This Row],[Target Sales]]</f>
        <v>111</v>
      </c>
      <c r="T1062" s="3">
        <f>Table1[[#This Row],[Profit]]-Table1[[#This Row],[Target Profit]]</f>
        <v>80</v>
      </c>
      <c r="U1062" s="3">
        <f>Table1[[#This Row],[Cogs]]-Table1[[#This Row],[Target COGS]]</f>
        <v>44</v>
      </c>
      <c r="V1062" s="8">
        <f>YEAR(Table1[[#This Row],[Date]])</f>
        <v>2013</v>
      </c>
      <c r="W1062" s="8">
        <f>DAY(Table1[[#This Row],[Date]])</f>
        <v>1</v>
      </c>
      <c r="X1062" s="8">
        <f>MONTH(Table1[[#This Row],[Date]])</f>
        <v>12</v>
      </c>
      <c r="Y1062" s="9">
        <f>(Table1[[#This Row],[Profit]]/Table1[[#This Row],[Sales]])</f>
        <v>0.52785923753665687</v>
      </c>
    </row>
    <row r="1063" spans="1:25" ht="14.25" customHeight="1" x14ac:dyDescent="0.3">
      <c r="A1063" s="1">
        <v>435</v>
      </c>
      <c r="B1063" s="1">
        <v>20</v>
      </c>
      <c r="C1063" s="2">
        <v>41609</v>
      </c>
      <c r="D1063" s="1" t="s">
        <v>32</v>
      </c>
      <c r="E1063" s="1" t="s">
        <v>29</v>
      </c>
      <c r="F1063" s="1">
        <v>7</v>
      </c>
      <c r="G1063" s="1" t="s">
        <v>18</v>
      </c>
      <c r="H1063" s="1" t="s">
        <v>26</v>
      </c>
      <c r="I1063" s="1" t="s">
        <v>30</v>
      </c>
      <c r="J1063" s="19">
        <v>-22</v>
      </c>
      <c r="K1063" s="1">
        <v>48</v>
      </c>
      <c r="L1063" s="1" t="s">
        <v>42</v>
      </c>
      <c r="M1063" s="15" t="s">
        <v>88</v>
      </c>
      <c r="N1063" s="1">
        <v>10</v>
      </c>
      <c r="O1063" s="1">
        <v>0</v>
      </c>
      <c r="P1063" s="1">
        <v>30</v>
      </c>
      <c r="Q1063" s="1">
        <v>40</v>
      </c>
      <c r="R1063" s="1">
        <f>SUM(Table1[[#This Row],[Cogs]],Table1[[#This Row],[Marketing]],Table1[[#This Row],[Other Expenses]])</f>
        <v>67</v>
      </c>
      <c r="S1063" s="3">
        <f>Table1[[#This Row],[Sales]]-Table1[[#This Row],[Target Sales]]</f>
        <v>18</v>
      </c>
      <c r="T1063" s="3">
        <f>Table1[[#This Row],[Profit]]-Table1[[#This Row],[Target Profit]]</f>
        <v>-22</v>
      </c>
      <c r="U1063" s="3">
        <f>Table1[[#This Row],[Cogs]]-Table1[[#This Row],[Target COGS]]</f>
        <v>10</v>
      </c>
      <c r="V1063" s="8">
        <f>YEAR(Table1[[#This Row],[Date]])</f>
        <v>2013</v>
      </c>
      <c r="W1063" s="8">
        <f>DAY(Table1[[#This Row],[Date]])</f>
        <v>1</v>
      </c>
      <c r="X1063" s="8">
        <f>MONTH(Table1[[#This Row],[Date]])</f>
        <v>12</v>
      </c>
      <c r="Y1063" s="9">
        <f>(Table1[[#This Row],[Profit]]/Table1[[#This Row],[Sales]])</f>
        <v>-0.45833333333333331</v>
      </c>
    </row>
    <row r="1065" spans="1:25" ht="15" customHeight="1" x14ac:dyDescent="0.3">
      <c r="J1065" s="20">
        <f>SUM(Table1[Profit])</f>
        <v>64311</v>
      </c>
      <c r="K1065">
        <f>SUM(Table1[Sales])</f>
        <v>202895</v>
      </c>
      <c r="N1065">
        <f>SUM(Table1[Target COGS])</f>
        <v>76120</v>
      </c>
      <c r="O1065">
        <f>SUM(Table1[Target Profit])</f>
        <v>63900</v>
      </c>
      <c r="P1065">
        <f>SUM(Table1[Target Sales])</f>
        <v>178940</v>
      </c>
      <c r="R1065">
        <f>SUM(Table1[Total Expenses])</f>
        <v>177002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Performance Analysis</vt:lpstr>
      <vt:lpstr>Profit &amp; COGS Analysis</vt:lpstr>
      <vt:lpstr>Sales &amp; Profit analysis</vt:lpstr>
      <vt:lpstr>General View</vt:lpstr>
      <vt:lpstr>Home</vt:lpstr>
      <vt:lpstr>info</vt:lpstr>
      <vt:lpstr>insights</vt:lpstr>
      <vt:lpstr>Recommendations</vt:lpstr>
      <vt:lpstr>Ty</vt:lpstr>
      <vt:lpstr>Pivot tables</vt:lpstr>
      <vt:lpstr>Conditional formatting</vt:lpstr>
      <vt:lpstr>Map</vt:lpstr>
      <vt:lpstr>Coffee chain</vt:lpstr>
      <vt:lpstr>Store_ids</vt:lpstr>
      <vt:lpstr>Sum_of_Sales_vs_Target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 Shah</dc:creator>
  <cp:lastModifiedBy>Suvetha Bharath</cp:lastModifiedBy>
  <dcterms:created xsi:type="dcterms:W3CDTF">2023-02-01T15:52:11Z</dcterms:created>
  <dcterms:modified xsi:type="dcterms:W3CDTF">2025-02-06T14:49:56Z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2023-02-01T15:52:13Z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5b5ad229-38d0-4295-908c-c92c8f599717</vt:lpwstr>
  </property>
  <property fmtid="{D5CDD505-2E9C-101B-9397-08002B2CF9AE}" pid="7" name="MSIP_Label_defa4170-0d19-0005-0004-bc88714345d2_ActionId">
    <vt:lpwstr>ea44960c-fb8c-4c2a-94f4-4b404c1fbd13</vt:lpwstr>
  </property>
  <property fmtid="{D5CDD505-2E9C-101B-9397-08002B2CF9AE}" pid="8" name="MSIP_Label_defa4170-0d19-0005-0004-bc88714345d2_ContentBits">
    <vt:lpwstr>0</vt:lpwstr>
  </property>
</Properties>
</file>