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cjarvie\Desktop\"/>
    </mc:Choice>
  </mc:AlternateContent>
  <bookViews>
    <workbookView xWindow="0" yWindow="0" windowWidth="20490" windowHeight="7755"/>
  </bookViews>
  <sheets>
    <sheet name="Bouts table" sheetId="2" r:id="rId1"/>
    <sheet name="Sheet1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5" i="2" l="1"/>
  <c r="Q129" i="2"/>
  <c r="Q128" i="2"/>
  <c r="Q122" i="2"/>
  <c r="Q121" i="2"/>
  <c r="Q114" i="2"/>
  <c r="Q110" i="2"/>
  <c r="Q105" i="2"/>
  <c r="Q102" i="2"/>
  <c r="Q101" i="2"/>
  <c r="Q100" i="2"/>
  <c r="Q99" i="2"/>
  <c r="Q92" i="2"/>
  <c r="Q90" i="2"/>
  <c r="Q87" i="2"/>
  <c r="Q85" i="2"/>
  <c r="Q82" i="2"/>
  <c r="Q80" i="2"/>
  <c r="Q68" i="2"/>
  <c r="Q67" i="2"/>
  <c r="Q66" i="2"/>
  <c r="Q65" i="2"/>
  <c r="Q60" i="2"/>
  <c r="Q59" i="2"/>
  <c r="Q57" i="2"/>
  <c r="Q56" i="2"/>
  <c r="Q55" i="2"/>
  <c r="Q53" i="2"/>
  <c r="Q45" i="2"/>
  <c r="Q37" i="2"/>
  <c r="Y19" i="2"/>
  <c r="X19" i="2"/>
  <c r="W19" i="2"/>
  <c r="V19" i="2"/>
  <c r="U19" i="2"/>
  <c r="T19" i="2"/>
  <c r="P13" i="2"/>
  <c r="P12" i="2"/>
  <c r="P11" i="2"/>
  <c r="P10" i="2"/>
  <c r="P9" i="2"/>
  <c r="P7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D4" i="2"/>
  <c r="AL4" i="2" s="1"/>
  <c r="AL3" i="2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F3" i="2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E3" i="2"/>
  <c r="AD3" i="2"/>
  <c r="AC3" i="2"/>
  <c r="AC4" i="2" s="1"/>
  <c r="AB3" i="2"/>
  <c r="AJ3" i="2" s="1"/>
  <c r="P3" i="2"/>
  <c r="AC5" i="2" l="1"/>
  <c r="AI4" i="2"/>
  <c r="AI3" i="2"/>
  <c r="AB4" i="2"/>
  <c r="AD5" i="2"/>
  <c r="AK3" i="2"/>
  <c r="AB5" i="2" l="1"/>
  <c r="AK4" i="2"/>
  <c r="AJ4" i="2"/>
  <c r="AL5" i="2"/>
  <c r="AD6" i="2"/>
  <c r="AC6" i="2"/>
  <c r="AI5" i="2"/>
  <c r="AI6" i="2" l="1"/>
  <c r="AC7" i="2"/>
  <c r="AD7" i="2"/>
  <c r="AL6" i="2"/>
  <c r="AJ5" i="2"/>
  <c r="AB6" i="2"/>
  <c r="AK5" i="2"/>
  <c r="AD8" i="2" l="1"/>
  <c r="AL7" i="2"/>
  <c r="AB7" i="2"/>
  <c r="AK6" i="2"/>
  <c r="AJ6" i="2"/>
  <c r="AI7" i="2"/>
  <c r="AC8" i="2"/>
  <c r="AB8" i="2" l="1"/>
  <c r="AJ7" i="2"/>
  <c r="AK7" i="2"/>
  <c r="AC9" i="2"/>
  <c r="AI8" i="2"/>
  <c r="AL8" i="2"/>
  <c r="AD9" i="2"/>
  <c r="AI9" i="2" l="1"/>
  <c r="AC10" i="2"/>
  <c r="AD10" i="2"/>
  <c r="AL9" i="2"/>
  <c r="AK8" i="2"/>
  <c r="AB9" i="2"/>
  <c r="AJ8" i="2"/>
  <c r="AD11" i="2" l="1"/>
  <c r="AL10" i="2"/>
  <c r="AB10" i="2"/>
  <c r="AK9" i="2"/>
  <c r="AJ9" i="2"/>
  <c r="AI10" i="2"/>
  <c r="AC11" i="2"/>
  <c r="AJ10" i="2" l="1"/>
  <c r="AK10" i="2"/>
  <c r="AB11" i="2"/>
  <c r="AI11" i="2"/>
  <c r="AC12" i="2"/>
  <c r="AL11" i="2"/>
  <c r="AD12" i="2"/>
  <c r="AB12" i="2" l="1"/>
  <c r="AJ11" i="2"/>
  <c r="AK11" i="2"/>
  <c r="AD13" i="2"/>
  <c r="AL12" i="2"/>
  <c r="AC13" i="2"/>
  <c r="AI12" i="2"/>
  <c r="AC14" i="2" l="1"/>
  <c r="AI13" i="2"/>
  <c r="AL13" i="2"/>
  <c r="AD14" i="2"/>
  <c r="AK12" i="2"/>
  <c r="AB13" i="2"/>
  <c r="AJ12" i="2"/>
  <c r="AJ13" i="2" l="1"/>
  <c r="AB14" i="2"/>
  <c r="AK13" i="2"/>
  <c r="AL14" i="2"/>
  <c r="AD15" i="2"/>
  <c r="AC15" i="2"/>
  <c r="AI14" i="2"/>
  <c r="AC16" i="2" l="1"/>
  <c r="AI15" i="2"/>
  <c r="AJ14" i="2"/>
  <c r="AK14" i="2"/>
  <c r="AB15" i="2"/>
  <c r="AL15" i="2"/>
  <c r="AD16" i="2"/>
  <c r="AL16" i="2" l="1"/>
  <c r="AD17" i="2"/>
  <c r="AJ15" i="2"/>
  <c r="AB16" i="2"/>
  <c r="AK15" i="2"/>
  <c r="AC17" i="2"/>
  <c r="AI16" i="2"/>
  <c r="AJ16" i="2" l="1"/>
  <c r="AB17" i="2"/>
  <c r="AK16" i="2"/>
  <c r="AC18" i="2"/>
  <c r="AI18" i="2" s="1"/>
  <c r="AI17" i="2"/>
  <c r="AL17" i="2"/>
  <c r="AD18" i="2"/>
  <c r="AL18" i="2" s="1"/>
  <c r="AB18" i="2" l="1"/>
  <c r="AK17" i="2"/>
  <c r="AJ17" i="2"/>
  <c r="AJ18" i="2" l="1"/>
  <c r="AK18" i="2"/>
</calcChain>
</file>

<file path=xl/sharedStrings.xml><?xml version="1.0" encoding="utf-8"?>
<sst xmlns="http://schemas.openxmlformats.org/spreadsheetml/2006/main" count="37" uniqueCount="31">
  <si>
    <t xml:space="preserve"> </t>
  </si>
  <si>
    <t>Exp. day</t>
  </si>
  <si>
    <t>Period</t>
  </si>
  <si>
    <t>Bout #</t>
  </si>
  <si>
    <t>Consumed
Grams</t>
  </si>
  <si>
    <t>Start</t>
  </si>
  <si>
    <t>Duration
Seconds</t>
  </si>
  <si>
    <t>Start
Grams</t>
  </si>
  <si>
    <t>Post Bout
Interval (S)</t>
  </si>
  <si>
    <t>lights</t>
  </si>
  <si>
    <t>temp.</t>
  </si>
  <si>
    <t>r.h.</t>
  </si>
  <si>
    <t>After Sodium Depletion</t>
  </si>
  <si>
    <t>#1</t>
  </si>
  <si>
    <t>#2</t>
  </si>
  <si>
    <t>#3</t>
  </si>
  <si>
    <t>#5</t>
  </si>
  <si>
    <t>#7</t>
  </si>
  <si>
    <t>#9</t>
  </si>
  <si>
    <t>#17</t>
  </si>
  <si>
    <t>M7466</t>
  </si>
  <si>
    <t>M231</t>
  </si>
  <si>
    <t>M7396</t>
  </si>
  <si>
    <t>M7394</t>
  </si>
  <si>
    <t>M7464</t>
  </si>
  <si>
    <t>M235</t>
  </si>
  <si>
    <t>hM3</t>
  </si>
  <si>
    <t>GFP</t>
  </si>
  <si>
    <t>SEM hM3</t>
  </si>
  <si>
    <t>SEM GFP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</si>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</sst>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0" xfId="0" applyFill="1" applyBorder="1" applyAlignment="1"/>
    <xf numFmtId="0" fontId="1" fillId="0" borderId="0" xfId="0" applyFont="1" applyFill="1" applyBorder="1" applyAlignment="1"/>
    <xf numFmtId="22" fontId="1" fillId="0" borderId="0" xfId="0" applyNumberFormat="1" applyFont="1" applyFill="1" applyBorder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0" fontId="0" fillId="0" borderId="0" xfId="0" applyNumberFormat="1"/>
    <xf numFmtId="20" fontId="2" fillId="0" borderId="0" xfId="0" applyNumberFormat="1" applyFont="1"/>
    <xf numFmtId="22" fontId="0" fillId="0" borderId="0" xfId="0" applyNumberFormat="1" applyFill="1" applyBorder="1" applyAlignment="1"/>
    <xf numFmtId="0" fontId="5" fillId="0" borderId="0" xfId="0" applyFont="1" applyFill="1" applyBorder="1" applyAlignment="1"/>
    <xf numFmtId="22" fontId="5" fillId="0" borderId="0" xfId="0" applyNumberFormat="1" applyFont="1" applyFill="1" applyBorder="1" applyAlignment="1"/>
    <xf numFmtId="0" fontId="6" fillId="0" borderId="0" xfId="0" applyFont="1" applyFill="1" applyBorder="1" applyAlignment="1"/>
    <xf numFmtId="22" fontId="6" fillId="0" borderId="0" xfId="0" applyNumberFormat="1" applyFont="1" applyFill="1" applyBorder="1" applyAlignment="1"/>
    <xf numFmtId="0" fontId="0" fillId="0" borderId="2" xfId="0" applyFill="1" applyBorder="1" applyAlignment="1"/>
    <xf numFmtId="0" fontId="5" fillId="0" borderId="2" xfId="0" applyFont="1" applyFill="1" applyBorder="1" applyAlignment="1"/>
    <xf numFmtId="22" fontId="5" fillId="0" borderId="2" xfId="0" applyNumberFormat="1" applyFont="1" applyFill="1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2" fillId="0" borderId="7" xfId="0" applyFont="1" applyBorder="1"/>
    <xf numFmtId="20" fontId="2" fillId="0" borderId="6" xfId="0" applyNumberFormat="1" applyFont="1" applyBorder="1"/>
    <xf numFmtId="0" fontId="0" fillId="0" borderId="0" xfId="0" applyBorder="1"/>
    <xf numFmtId="0" fontId="0" fillId="0" borderId="7" xfId="0" applyBorder="1"/>
    <xf numFmtId="0" fontId="2" fillId="0" borderId="8" xfId="0" applyFont="1" applyBorder="1"/>
    <xf numFmtId="0" fontId="3" fillId="0" borderId="9" xfId="0" applyFont="1" applyBorder="1"/>
    <xf numFmtId="0" fontId="4" fillId="0" borderId="9" xfId="0" applyFont="1" applyBorder="1"/>
    <xf numFmtId="0" fontId="2" fillId="0" borderId="9" xfId="0" applyFont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'Bouts table'!$AI$2</c:f>
              <c:strCache>
                <c:ptCount val="1"/>
                <c:pt idx="0">
                  <c:v>hM3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'Bouts table'!$AK$3:$AK$18</c:f>
                <c:numCache>
                  <c:formatCode>General</c:formatCode>
                  <c:ptCount val="16"/>
                  <c:pt idx="0">
                    <c:v>0.12914247085207012</c:v>
                  </c:pt>
                  <c:pt idx="1">
                    <c:v>0.12914247085207012</c:v>
                  </c:pt>
                  <c:pt idx="2">
                    <c:v>0.13316656236958793</c:v>
                  </c:pt>
                  <c:pt idx="3">
                    <c:v>0.13316656236958793</c:v>
                  </c:pt>
                  <c:pt idx="4">
                    <c:v>0.16556301250916863</c:v>
                  </c:pt>
                  <c:pt idx="5">
                    <c:v>0.10038813564250398</c:v>
                  </c:pt>
                  <c:pt idx="6">
                    <c:v>0.10493384159131468</c:v>
                  </c:pt>
                  <c:pt idx="7">
                    <c:v>0.12000000000000011</c:v>
                  </c:pt>
                  <c:pt idx="8">
                    <c:v>0.13531855420122965</c:v>
                  </c:pt>
                  <c:pt idx="9">
                    <c:v>0.14422205101855959</c:v>
                  </c:pt>
                  <c:pt idx="10">
                    <c:v>0.16271993663278569</c:v>
                  </c:pt>
                  <c:pt idx="11">
                    <c:v>0.16271993663278569</c:v>
                  </c:pt>
                  <c:pt idx="12">
                    <c:v>0.18021591987884375</c:v>
                  </c:pt>
                  <c:pt idx="13">
                    <c:v>0.17704362299852666</c:v>
                  </c:pt>
                  <c:pt idx="14">
                    <c:v>0.17704362299852666</c:v>
                  </c:pt>
                  <c:pt idx="15">
                    <c:v>0.17704362299852666</c:v>
                  </c:pt>
                </c:numCache>
              </c:numRef>
            </c:plus>
            <c:minus>
              <c:numRef>
                <c:f>'Bouts table'!$AK$3:$AK$18</c:f>
                <c:numCache>
                  <c:formatCode>General</c:formatCode>
                  <c:ptCount val="16"/>
                  <c:pt idx="0">
                    <c:v>0.12914247085207012</c:v>
                  </c:pt>
                  <c:pt idx="1">
                    <c:v>0.12914247085207012</c:v>
                  </c:pt>
                  <c:pt idx="2">
                    <c:v>0.13316656236958793</c:v>
                  </c:pt>
                  <c:pt idx="3">
                    <c:v>0.13316656236958793</c:v>
                  </c:pt>
                  <c:pt idx="4">
                    <c:v>0.16556301250916863</c:v>
                  </c:pt>
                  <c:pt idx="5">
                    <c:v>0.10038813564250398</c:v>
                  </c:pt>
                  <c:pt idx="6">
                    <c:v>0.10493384159131468</c:v>
                  </c:pt>
                  <c:pt idx="7">
                    <c:v>0.12000000000000011</c:v>
                  </c:pt>
                  <c:pt idx="8">
                    <c:v>0.13531855420122965</c:v>
                  </c:pt>
                  <c:pt idx="9">
                    <c:v>0.14422205101855959</c:v>
                  </c:pt>
                  <c:pt idx="10">
                    <c:v>0.16271993663278569</c:v>
                  </c:pt>
                  <c:pt idx="11">
                    <c:v>0.16271993663278569</c:v>
                  </c:pt>
                  <c:pt idx="12">
                    <c:v>0.18021591987884375</c:v>
                  </c:pt>
                  <c:pt idx="13">
                    <c:v>0.17704362299852666</c:v>
                  </c:pt>
                  <c:pt idx="14">
                    <c:v>0.17704362299852666</c:v>
                  </c:pt>
                  <c:pt idx="15">
                    <c:v>0.17704362299852666</c:v>
                  </c:pt>
                </c:numCache>
              </c:numRef>
            </c:minus>
          </c:errBars>
          <c:val>
            <c:numRef>
              <c:f>'Bouts table'!$AI$3:$AI$18</c:f>
              <c:numCache>
                <c:formatCode>General</c:formatCode>
                <c:ptCount val="16"/>
                <c:pt idx="0">
                  <c:v>0.15000000000000002</c:v>
                </c:pt>
                <c:pt idx="1">
                  <c:v>0.22000000000000003</c:v>
                </c:pt>
                <c:pt idx="2">
                  <c:v>0.38</c:v>
                </c:pt>
                <c:pt idx="3">
                  <c:v>0.4</c:v>
                </c:pt>
                <c:pt idx="4">
                  <c:v>0.4</c:v>
                </c:pt>
                <c:pt idx="5">
                  <c:v>0.52</c:v>
                </c:pt>
                <c:pt idx="6">
                  <c:v>0.64500000000000002</c:v>
                </c:pt>
                <c:pt idx="7">
                  <c:v>0.64500000000000002</c:v>
                </c:pt>
                <c:pt idx="8">
                  <c:v>0.64500000000000002</c:v>
                </c:pt>
                <c:pt idx="9">
                  <c:v>0.64500000000000002</c:v>
                </c:pt>
                <c:pt idx="10">
                  <c:v>0.64500000000000002</c:v>
                </c:pt>
                <c:pt idx="11">
                  <c:v>0.69000000000000006</c:v>
                </c:pt>
                <c:pt idx="12">
                  <c:v>0.69000000000000006</c:v>
                </c:pt>
                <c:pt idx="13">
                  <c:v>0.69500000000000006</c:v>
                </c:pt>
                <c:pt idx="14">
                  <c:v>0.69500000000000006</c:v>
                </c:pt>
                <c:pt idx="15">
                  <c:v>0.75500000000000012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'Bouts table'!$AJ$2</c:f>
              <c:strCache>
                <c:ptCount val="1"/>
                <c:pt idx="0">
                  <c:v>GFP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'Bouts table'!$AL$3:$AL$18</c:f>
                <c:numCache>
                  <c:formatCode>General</c:formatCode>
                  <c:ptCount val="16"/>
                  <c:pt idx="0">
                    <c:v>0.24632859715789759</c:v>
                  </c:pt>
                  <c:pt idx="1">
                    <c:v>0.16914819275153709</c:v>
                  </c:pt>
                  <c:pt idx="2">
                    <c:v>0.16495790708878175</c:v>
                  </c:pt>
                  <c:pt idx="3">
                    <c:v>0.21426878239984257</c:v>
                  </c:pt>
                  <c:pt idx="4">
                    <c:v>0.31071601896980539</c:v>
                  </c:pt>
                  <c:pt idx="5">
                    <c:v>0.27392213005402338</c:v>
                  </c:pt>
                  <c:pt idx="6">
                    <c:v>0.32001736064018643</c:v>
                  </c:pt>
                  <c:pt idx="7">
                    <c:v>0.36041642581880196</c:v>
                  </c:pt>
                  <c:pt idx="8">
                    <c:v>0.35171010790137952</c:v>
                  </c:pt>
                  <c:pt idx="9">
                    <c:v>0.35034903231555314</c:v>
                  </c:pt>
                  <c:pt idx="10">
                    <c:v>0.34078341117685479</c:v>
                  </c:pt>
                  <c:pt idx="11">
                    <c:v>0.34078341117685479</c:v>
                  </c:pt>
                  <c:pt idx="12">
                    <c:v>0.4021746442087622</c:v>
                  </c:pt>
                  <c:pt idx="13">
                    <c:v>0.43546909572704839</c:v>
                  </c:pt>
                  <c:pt idx="14">
                    <c:v>0.46543886100467924</c:v>
                  </c:pt>
                  <c:pt idx="15">
                    <c:v>0.48644972333565295</c:v>
                  </c:pt>
                </c:numCache>
              </c:numRef>
            </c:plus>
            <c:minus>
              <c:numRef>
                <c:f>'Bouts table'!$AL$3:$AL$18</c:f>
                <c:numCache>
                  <c:formatCode>General</c:formatCode>
                  <c:ptCount val="16"/>
                  <c:pt idx="0">
                    <c:v>0.24632859715789759</c:v>
                  </c:pt>
                  <c:pt idx="1">
                    <c:v>0.16914819275153709</c:v>
                  </c:pt>
                  <c:pt idx="2">
                    <c:v>0.16495790708878175</c:v>
                  </c:pt>
                  <c:pt idx="3">
                    <c:v>0.21426878239984257</c:v>
                  </c:pt>
                  <c:pt idx="4">
                    <c:v>0.31071601896980539</c:v>
                  </c:pt>
                  <c:pt idx="5">
                    <c:v>0.27392213005402338</c:v>
                  </c:pt>
                  <c:pt idx="6">
                    <c:v>0.32001736064018643</c:v>
                  </c:pt>
                  <c:pt idx="7">
                    <c:v>0.36041642581880196</c:v>
                  </c:pt>
                  <c:pt idx="8">
                    <c:v>0.35171010790137952</c:v>
                  </c:pt>
                  <c:pt idx="9">
                    <c:v>0.35034903231555314</c:v>
                  </c:pt>
                  <c:pt idx="10">
                    <c:v>0.34078341117685479</c:v>
                  </c:pt>
                  <c:pt idx="11">
                    <c:v>0.34078341117685479</c:v>
                  </c:pt>
                  <c:pt idx="12">
                    <c:v>0.4021746442087622</c:v>
                  </c:pt>
                  <c:pt idx="13">
                    <c:v>0.43546909572704839</c:v>
                  </c:pt>
                  <c:pt idx="14">
                    <c:v>0.46543886100467924</c:v>
                  </c:pt>
                  <c:pt idx="15">
                    <c:v>0.48644972333565295</c:v>
                  </c:pt>
                </c:numCache>
              </c:numRef>
            </c:minus>
          </c:errBars>
          <c:val>
            <c:numRef>
              <c:f>'Bouts table'!$AJ$3:$AJ$18</c:f>
              <c:numCache>
                <c:formatCode>General</c:formatCode>
                <c:ptCount val="16"/>
                <c:pt idx="0">
                  <c:v>0.39250000000000007</c:v>
                </c:pt>
                <c:pt idx="1">
                  <c:v>0.4900000000000001</c:v>
                </c:pt>
                <c:pt idx="2">
                  <c:v>0.58750000000000002</c:v>
                </c:pt>
                <c:pt idx="3">
                  <c:v>0.63</c:v>
                </c:pt>
                <c:pt idx="4">
                  <c:v>0.7400000000000001</c:v>
                </c:pt>
                <c:pt idx="5">
                  <c:v>0.78</c:v>
                </c:pt>
                <c:pt idx="6">
                  <c:v>0.82000000000000006</c:v>
                </c:pt>
                <c:pt idx="7">
                  <c:v>0.89250000000000018</c:v>
                </c:pt>
                <c:pt idx="8">
                  <c:v>0.92749999999999999</c:v>
                </c:pt>
                <c:pt idx="9">
                  <c:v>0.94000000000000006</c:v>
                </c:pt>
                <c:pt idx="10">
                  <c:v>0.96750000000000003</c:v>
                </c:pt>
                <c:pt idx="11">
                  <c:v>0.96750000000000003</c:v>
                </c:pt>
                <c:pt idx="12">
                  <c:v>1.0350000000000001</c:v>
                </c:pt>
                <c:pt idx="13">
                  <c:v>1.06</c:v>
                </c:pt>
                <c:pt idx="14">
                  <c:v>1.0825</c:v>
                </c:pt>
                <c:pt idx="15">
                  <c:v>1.1200000000000001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804568"/>
        <c:axId val="522800256"/>
      </c:lineChart>
      <c:catAx>
        <c:axId val="52280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522800256"/>
        <c:crosses val="autoZero"/>
        <c:auto val="1"/>
        <c:lblAlgn val="ctr"/>
        <c:lblOffset val="100"/>
        <c:noMultiLvlLbl val="0"/>
      </c:catAx>
      <c:valAx>
        <c:axId val="52280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80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533400</xdr:colOff>
      <xdr:row>23</xdr:row>
      <xdr:rowOff>161925</xdr:rowOff>
    </xdr:from>
    <xdr:to>
      <xdr:col>31</xdr:col>
      <xdr:colOff>228600</xdr:colOff>
      <xdr:row>38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lmiter%20Lab/Foxp2%20Experiments/2014_04_04%20Foxp2%20hM3dq%20salt%20appetite%20pi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od Intake"/>
      <sheetName val="Fasting Refeeding"/>
      <sheetName val="Bouts table"/>
      <sheetName val="Sheet2"/>
    </sheetNames>
    <sheetDataSet>
      <sheetData sheetId="0"/>
      <sheetData sheetId="1"/>
      <sheetData sheetId="2"/>
      <sheetData sheetId="3">
        <row r="2">
          <cell r="AI2" t="str">
            <v>hM3</v>
          </cell>
          <cell r="AJ2" t="str">
            <v>GFP</v>
          </cell>
        </row>
        <row r="3">
          <cell r="AI3">
            <v>0.15000000000000002</v>
          </cell>
          <cell r="AJ3">
            <v>0.39250000000000007</v>
          </cell>
          <cell r="AK3">
            <v>0.12914247085207012</v>
          </cell>
          <cell r="AL3">
            <v>0.24632859715789759</v>
          </cell>
        </row>
        <row r="4">
          <cell r="AI4">
            <v>0.22000000000000003</v>
          </cell>
          <cell r="AJ4">
            <v>0.4900000000000001</v>
          </cell>
          <cell r="AK4">
            <v>0.12914247085207012</v>
          </cell>
          <cell r="AL4">
            <v>0.16914819275153709</v>
          </cell>
        </row>
        <row r="5">
          <cell r="AI5">
            <v>0.38</v>
          </cell>
          <cell r="AJ5">
            <v>0.58750000000000002</v>
          </cell>
          <cell r="AK5">
            <v>0.13316656236958793</v>
          </cell>
          <cell r="AL5">
            <v>0.16495790708878175</v>
          </cell>
        </row>
        <row r="6">
          <cell r="AI6">
            <v>0.4</v>
          </cell>
          <cell r="AJ6">
            <v>0.63</v>
          </cell>
          <cell r="AK6">
            <v>0.13316656236958793</v>
          </cell>
          <cell r="AL6">
            <v>0.21426878239984257</v>
          </cell>
        </row>
        <row r="7">
          <cell r="AI7">
            <v>0.4</v>
          </cell>
          <cell r="AJ7">
            <v>0.7400000000000001</v>
          </cell>
          <cell r="AK7">
            <v>0.16556301250916863</v>
          </cell>
          <cell r="AL7">
            <v>0.31071601896980539</v>
          </cell>
        </row>
        <row r="8">
          <cell r="AI8">
            <v>0.52</v>
          </cell>
          <cell r="AJ8">
            <v>0.78</v>
          </cell>
          <cell r="AK8">
            <v>0.10038813564250398</v>
          </cell>
          <cell r="AL8">
            <v>0.27392213005402338</v>
          </cell>
        </row>
        <row r="9">
          <cell r="AI9">
            <v>0.64500000000000002</v>
          </cell>
          <cell r="AJ9">
            <v>0.82000000000000006</v>
          </cell>
          <cell r="AK9">
            <v>0.10493384159131468</v>
          </cell>
          <cell r="AL9">
            <v>0.32001736064018643</v>
          </cell>
        </row>
        <row r="10">
          <cell r="AI10">
            <v>0.64500000000000002</v>
          </cell>
          <cell r="AJ10">
            <v>0.89250000000000018</v>
          </cell>
          <cell r="AK10">
            <v>0.12000000000000011</v>
          </cell>
          <cell r="AL10">
            <v>0.36041642581880196</v>
          </cell>
        </row>
        <row r="11">
          <cell r="AI11">
            <v>0.64500000000000002</v>
          </cell>
          <cell r="AJ11">
            <v>0.92749999999999999</v>
          </cell>
          <cell r="AK11">
            <v>0.13531855420122965</v>
          </cell>
          <cell r="AL11">
            <v>0.35171010790137952</v>
          </cell>
        </row>
        <row r="12">
          <cell r="AI12">
            <v>0.64500000000000002</v>
          </cell>
          <cell r="AJ12">
            <v>0.94000000000000006</v>
          </cell>
          <cell r="AK12">
            <v>0.14422205101855959</v>
          </cell>
          <cell r="AL12">
            <v>0.35034903231555314</v>
          </cell>
        </row>
        <row r="13">
          <cell r="AI13">
            <v>0.64500000000000002</v>
          </cell>
          <cell r="AJ13">
            <v>0.96750000000000003</v>
          </cell>
          <cell r="AK13">
            <v>0.16271993663278569</v>
          </cell>
          <cell r="AL13">
            <v>0.34078341117685479</v>
          </cell>
        </row>
        <row r="14">
          <cell r="AI14">
            <v>0.69000000000000006</v>
          </cell>
          <cell r="AJ14">
            <v>0.96750000000000003</v>
          </cell>
          <cell r="AK14">
            <v>0.16271993663278569</v>
          </cell>
          <cell r="AL14">
            <v>0.34078341117685479</v>
          </cell>
        </row>
        <row r="15">
          <cell r="AI15">
            <v>0.69000000000000006</v>
          </cell>
          <cell r="AJ15">
            <v>1.0350000000000001</v>
          </cell>
          <cell r="AK15">
            <v>0.18021591987884375</v>
          </cell>
          <cell r="AL15">
            <v>0.4021746442087622</v>
          </cell>
        </row>
        <row r="16">
          <cell r="AI16">
            <v>0.69500000000000006</v>
          </cell>
          <cell r="AJ16">
            <v>1.06</v>
          </cell>
          <cell r="AK16">
            <v>0.17704362299852666</v>
          </cell>
          <cell r="AL16">
            <v>0.43546909572704839</v>
          </cell>
        </row>
        <row r="17">
          <cell r="AI17">
            <v>0.69500000000000006</v>
          </cell>
          <cell r="AJ17">
            <v>1.0825</v>
          </cell>
          <cell r="AK17">
            <v>0.17704362299852666</v>
          </cell>
          <cell r="AL17">
            <v>0.46543886100467924</v>
          </cell>
        </row>
        <row r="18">
          <cell r="AI18">
            <v>0.75500000000000012</v>
          </cell>
          <cell r="AJ18">
            <v>1.1200000000000001</v>
          </cell>
          <cell r="AK18">
            <v>0.17704362299852666</v>
          </cell>
          <cell r="AL18">
            <v>0.48644972333565295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tabSelected="1" workbookViewId="0">
      <selection activeCell="Y21" sqref="Y21"/>
    </sheetView>
  </sheetViews>
  <sheetFormatPr defaultRowHeight="15" x14ac:dyDescent="0.25"/>
  <cols>
    <col min="1" max="1" width="4.28515625" bestFit="1" customWidth="1"/>
    <col min="2" max="2" width="8.28515625" bestFit="1" customWidth="1"/>
    <col min="3" max="3" width="6.85546875" bestFit="1" customWidth="1"/>
    <col min="4" max="4" width="6.5703125" bestFit="1" customWidth="1"/>
    <col min="5" max="5" width="10.42578125" bestFit="1" customWidth="1"/>
    <col min="6" max="6" width="13.5703125" customWidth="1"/>
    <col min="7" max="7" width="14.85546875" bestFit="1" customWidth="1"/>
    <col min="8" max="8" width="8.7109375" bestFit="1" customWidth="1"/>
    <col min="9" max="9" width="7" bestFit="1" customWidth="1"/>
    <col min="10" max="10" width="10.7109375" bestFit="1" customWidth="1"/>
    <col min="11" max="11" width="13.5703125" customWidth="1"/>
    <col min="12" max="12" width="5.85546875" bestFit="1" customWidth="1"/>
    <col min="13" max="13" width="6.28515625" bestFit="1" customWidth="1"/>
    <col min="14" max="14" width="4" bestFit="1" customWidth="1"/>
  </cols>
  <sheetData>
    <row r="1" spans="1:38" ht="30.75" thickTop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1" t="s">
        <v>5</v>
      </c>
      <c r="H1" s="2" t="s">
        <v>6</v>
      </c>
      <c r="I1" s="2" t="s">
        <v>7</v>
      </c>
      <c r="J1" s="2" t="s">
        <v>8</v>
      </c>
      <c r="K1" s="1"/>
      <c r="L1" s="1" t="s">
        <v>9</v>
      </c>
      <c r="M1" s="1" t="s">
        <v>10</v>
      </c>
      <c r="N1" s="1" t="s">
        <v>11</v>
      </c>
      <c r="S1" s="20" t="s">
        <v>12</v>
      </c>
      <c r="T1" s="21"/>
      <c r="U1" s="21"/>
      <c r="V1" s="21"/>
      <c r="W1" s="21"/>
      <c r="X1" s="21"/>
      <c r="Y1" s="22"/>
    </row>
    <row r="2" spans="1:38" x14ac:dyDescent="0.25">
      <c r="A2" s="3">
        <v>1</v>
      </c>
      <c r="B2" s="3">
        <v>10</v>
      </c>
      <c r="C2" s="3">
        <v>0</v>
      </c>
      <c r="D2" s="3">
        <v>1</v>
      </c>
      <c r="E2" s="4">
        <v>0.25</v>
      </c>
      <c r="F2" s="4"/>
      <c r="G2" s="5">
        <v>41746.669340277775</v>
      </c>
      <c r="H2" s="3">
        <v>78</v>
      </c>
      <c r="I2" s="3">
        <v>195.28</v>
      </c>
      <c r="J2" s="3">
        <v>16</v>
      </c>
      <c r="K2" s="3"/>
      <c r="L2" s="3">
        <v>2</v>
      </c>
      <c r="M2" s="3">
        <v>28.04</v>
      </c>
      <c r="N2" s="3"/>
      <c r="P2" t="s">
        <v>13</v>
      </c>
      <c r="Q2" t="s">
        <v>14</v>
      </c>
      <c r="S2" s="23"/>
      <c r="T2" s="24" t="s">
        <v>13</v>
      </c>
      <c r="U2" s="25" t="s">
        <v>15</v>
      </c>
      <c r="V2" s="26" t="s">
        <v>16</v>
      </c>
      <c r="W2" s="26" t="s">
        <v>17</v>
      </c>
      <c r="X2" s="27" t="s">
        <v>18</v>
      </c>
      <c r="Y2" s="28" t="s">
        <v>19</v>
      </c>
      <c r="AA2" s="6"/>
      <c r="AB2" s="7" t="s">
        <v>20</v>
      </c>
      <c r="AC2" s="8" t="s">
        <v>21</v>
      </c>
      <c r="AD2" s="6" t="s">
        <v>22</v>
      </c>
      <c r="AE2" s="6" t="s">
        <v>23</v>
      </c>
      <c r="AF2" s="9" t="s">
        <v>24</v>
      </c>
      <c r="AG2" s="6" t="s">
        <v>25</v>
      </c>
      <c r="AI2" s="6" t="s">
        <v>26</v>
      </c>
      <c r="AJ2" s="6" t="s">
        <v>27</v>
      </c>
      <c r="AK2" s="6" t="s">
        <v>28</v>
      </c>
      <c r="AL2" s="6" t="s">
        <v>29</v>
      </c>
    </row>
    <row r="3" spans="1:38" x14ac:dyDescent="0.25">
      <c r="A3" s="3">
        <v>1</v>
      </c>
      <c r="B3" s="3">
        <v>10</v>
      </c>
      <c r="C3" s="3">
        <v>0</v>
      </c>
      <c r="D3" s="3">
        <v>2</v>
      </c>
      <c r="E3" s="4">
        <v>0.1</v>
      </c>
      <c r="F3" s="4"/>
      <c r="G3" s="5">
        <v>41746.670428240737</v>
      </c>
      <c r="H3" s="3">
        <v>35</v>
      </c>
      <c r="I3" s="3">
        <v>195.03</v>
      </c>
      <c r="J3" s="3">
        <v>15</v>
      </c>
      <c r="K3" s="3"/>
      <c r="L3" s="3">
        <v>1</v>
      </c>
      <c r="M3" s="3">
        <v>28.07</v>
      </c>
      <c r="N3" s="3"/>
      <c r="O3" s="10">
        <v>0.67708333333333337</v>
      </c>
      <c r="P3">
        <f>SUM(E2:E7)</f>
        <v>0.44000000000000006</v>
      </c>
      <c r="S3" s="29">
        <v>0.67708333333333337</v>
      </c>
      <c r="T3" s="30">
        <v>0.44000000000000006</v>
      </c>
      <c r="U3" s="30">
        <v>0</v>
      </c>
      <c r="V3" s="30">
        <v>0.84000000000000008</v>
      </c>
      <c r="W3" s="30">
        <v>0.29000000000000004</v>
      </c>
      <c r="X3" s="30">
        <v>0.30000000000000004</v>
      </c>
      <c r="Y3" s="31">
        <v>0</v>
      </c>
      <c r="AA3" s="11">
        <v>0.67708333333333337</v>
      </c>
      <c r="AB3">
        <f t="shared" ref="AB3:AG3" si="0">T3</f>
        <v>0.44000000000000006</v>
      </c>
      <c r="AC3" s="9">
        <f t="shared" si="0"/>
        <v>0</v>
      </c>
      <c r="AD3">
        <f t="shared" si="0"/>
        <v>0.84000000000000008</v>
      </c>
      <c r="AE3">
        <f t="shared" si="0"/>
        <v>0.29000000000000004</v>
      </c>
      <c r="AF3" s="9">
        <f t="shared" si="0"/>
        <v>0.30000000000000004</v>
      </c>
      <c r="AG3">
        <f t="shared" si="0"/>
        <v>0</v>
      </c>
      <c r="AI3">
        <f t="shared" ref="AI3:AI18" si="1">AVERAGE(AC3,AF3)</f>
        <v>0.15000000000000002</v>
      </c>
      <c r="AJ3">
        <f t="shared" ref="AJ3:AJ18" si="2">AVERAGE(AB3,AD3:AE3,AG3)</f>
        <v>0.39250000000000007</v>
      </c>
      <c r="AK3">
        <f t="shared" ref="AK3:AK18" si="3">STDEV(AB3:AC3,AE3)/SQRT(COUNT(AB3:AC3,AE3))</f>
        <v>0.12914247085207012</v>
      </c>
      <c r="AL3">
        <f t="shared" ref="AL3:AL18" si="4">STDEV(AD3:AE3,AG3)/SQRT(COUNT(AD3:AE3,AG3))</f>
        <v>0.24632859715789759</v>
      </c>
    </row>
    <row r="4" spans="1:38" x14ac:dyDescent="0.25">
      <c r="A4" s="3">
        <v>1</v>
      </c>
      <c r="B4" s="3">
        <v>10</v>
      </c>
      <c r="C4" s="3">
        <v>0</v>
      </c>
      <c r="D4" s="3">
        <v>3</v>
      </c>
      <c r="E4" s="4">
        <v>0.03</v>
      </c>
      <c r="F4" s="4"/>
      <c r="G4" s="5">
        <v>41746.671006944445</v>
      </c>
      <c r="H4" s="3">
        <v>13</v>
      </c>
      <c r="I4" s="3">
        <v>194.93</v>
      </c>
      <c r="J4" s="3">
        <v>52</v>
      </c>
      <c r="K4" s="3"/>
      <c r="L4" s="3">
        <v>1</v>
      </c>
      <c r="M4" s="3">
        <v>28.07</v>
      </c>
      <c r="N4" s="3"/>
      <c r="O4" s="10">
        <v>0.6875</v>
      </c>
      <c r="P4" s="3">
        <v>0</v>
      </c>
      <c r="S4" s="29">
        <v>0.6875</v>
      </c>
      <c r="T4" s="30">
        <v>0</v>
      </c>
      <c r="U4" s="30">
        <v>0</v>
      </c>
      <c r="V4" s="30">
        <v>0</v>
      </c>
      <c r="W4" s="30">
        <v>0</v>
      </c>
      <c r="X4" s="30">
        <v>0.14000000000000001</v>
      </c>
      <c r="Y4" s="31">
        <v>0.39</v>
      </c>
      <c r="AA4" s="11">
        <v>0.6875</v>
      </c>
      <c r="AB4">
        <f t="shared" ref="AB4:AG18" si="5">AB3+T4</f>
        <v>0.44000000000000006</v>
      </c>
      <c r="AC4" s="9">
        <f t="shared" si="5"/>
        <v>0</v>
      </c>
      <c r="AD4">
        <f t="shared" si="5"/>
        <v>0.84000000000000008</v>
      </c>
      <c r="AE4">
        <f t="shared" si="5"/>
        <v>0.29000000000000004</v>
      </c>
      <c r="AF4" s="9">
        <f t="shared" si="5"/>
        <v>0.44000000000000006</v>
      </c>
      <c r="AG4">
        <f t="shared" si="5"/>
        <v>0.39</v>
      </c>
      <c r="AI4">
        <f t="shared" si="1"/>
        <v>0.22000000000000003</v>
      </c>
      <c r="AJ4">
        <f t="shared" si="2"/>
        <v>0.4900000000000001</v>
      </c>
      <c r="AK4">
        <f t="shared" si="3"/>
        <v>0.12914247085207012</v>
      </c>
      <c r="AL4">
        <f t="shared" si="4"/>
        <v>0.16914819275153709</v>
      </c>
    </row>
    <row r="5" spans="1:38" x14ac:dyDescent="0.25">
      <c r="A5" s="3">
        <v>1</v>
      </c>
      <c r="B5" s="3">
        <v>10</v>
      </c>
      <c r="C5" s="3">
        <v>0</v>
      </c>
      <c r="D5" s="3">
        <v>4</v>
      </c>
      <c r="E5" s="4">
        <v>0.02</v>
      </c>
      <c r="F5" s="4"/>
      <c r="G5" s="5">
        <v>41746.671759259261</v>
      </c>
      <c r="H5" s="3">
        <v>6</v>
      </c>
      <c r="I5" s="3">
        <v>194.9</v>
      </c>
      <c r="J5" s="3">
        <v>193</v>
      </c>
      <c r="K5" s="3"/>
      <c r="L5" s="3">
        <v>1</v>
      </c>
      <c r="M5" s="3">
        <v>28.07</v>
      </c>
      <c r="N5" s="3"/>
      <c r="O5" s="10">
        <v>0.69791666666666663</v>
      </c>
      <c r="P5" s="3">
        <v>0</v>
      </c>
      <c r="S5" s="29">
        <v>0.69791666666666663</v>
      </c>
      <c r="T5" s="30">
        <v>0</v>
      </c>
      <c r="U5" s="30">
        <v>0</v>
      </c>
      <c r="V5" s="30">
        <v>7.0000000000000007E-2</v>
      </c>
      <c r="W5" s="30">
        <v>0.05</v>
      </c>
      <c r="X5" s="30">
        <v>0.32</v>
      </c>
      <c r="Y5" s="31">
        <v>0.27</v>
      </c>
      <c r="AA5" s="11">
        <v>0.69791666666666663</v>
      </c>
      <c r="AB5">
        <f t="shared" si="5"/>
        <v>0.44000000000000006</v>
      </c>
      <c r="AC5" s="9">
        <f t="shared" si="5"/>
        <v>0</v>
      </c>
      <c r="AD5">
        <f t="shared" si="5"/>
        <v>0.91000000000000014</v>
      </c>
      <c r="AE5">
        <f t="shared" si="5"/>
        <v>0.34</v>
      </c>
      <c r="AF5" s="9">
        <f t="shared" si="5"/>
        <v>0.76</v>
      </c>
      <c r="AG5">
        <f t="shared" si="5"/>
        <v>0.66</v>
      </c>
      <c r="AI5">
        <f t="shared" si="1"/>
        <v>0.38</v>
      </c>
      <c r="AJ5">
        <f t="shared" si="2"/>
        <v>0.58750000000000002</v>
      </c>
      <c r="AK5">
        <f t="shared" si="3"/>
        <v>0.13316656236958793</v>
      </c>
      <c r="AL5">
        <f t="shared" si="4"/>
        <v>0.16495790708878175</v>
      </c>
    </row>
    <row r="6" spans="1:38" x14ac:dyDescent="0.25">
      <c r="A6" s="3">
        <v>1</v>
      </c>
      <c r="B6" s="3">
        <v>10</v>
      </c>
      <c r="C6" s="3">
        <v>0</v>
      </c>
      <c r="D6" s="3">
        <v>5</v>
      </c>
      <c r="E6" s="4">
        <v>0.01</v>
      </c>
      <c r="F6" s="4"/>
      <c r="G6" s="5">
        <v>41746.674062500002</v>
      </c>
      <c r="H6" s="3">
        <v>6</v>
      </c>
      <c r="I6" s="3">
        <v>194.84</v>
      </c>
      <c r="J6" s="3">
        <v>133</v>
      </c>
      <c r="K6" s="3"/>
      <c r="L6" s="3">
        <v>1</v>
      </c>
      <c r="M6" s="3">
        <v>28.02</v>
      </c>
      <c r="N6" s="3"/>
      <c r="O6" s="10">
        <v>0.70833333333333304</v>
      </c>
      <c r="P6" s="3">
        <v>0</v>
      </c>
      <c r="S6" s="29">
        <v>0.70833333333333304</v>
      </c>
      <c r="T6" s="30">
        <v>0</v>
      </c>
      <c r="U6" s="30">
        <v>0</v>
      </c>
      <c r="V6" s="30">
        <v>0.17</v>
      </c>
      <c r="W6" s="30">
        <v>0</v>
      </c>
      <c r="X6" s="30">
        <v>0.04</v>
      </c>
      <c r="Y6" s="31">
        <v>0</v>
      </c>
      <c r="AA6" s="11">
        <v>0.70833333333333304</v>
      </c>
      <c r="AB6">
        <f t="shared" si="5"/>
        <v>0.44000000000000006</v>
      </c>
      <c r="AC6" s="9">
        <f t="shared" si="5"/>
        <v>0</v>
      </c>
      <c r="AD6">
        <f t="shared" si="5"/>
        <v>1.08</v>
      </c>
      <c r="AE6">
        <f t="shared" si="5"/>
        <v>0.34</v>
      </c>
      <c r="AF6" s="9">
        <f t="shared" si="5"/>
        <v>0.8</v>
      </c>
      <c r="AG6">
        <f t="shared" si="5"/>
        <v>0.66</v>
      </c>
      <c r="AI6">
        <f t="shared" si="1"/>
        <v>0.4</v>
      </c>
      <c r="AJ6">
        <f t="shared" si="2"/>
        <v>0.63</v>
      </c>
      <c r="AK6">
        <f t="shared" si="3"/>
        <v>0.13316656236958793</v>
      </c>
      <c r="AL6">
        <f t="shared" si="4"/>
        <v>0.21426878239984257</v>
      </c>
    </row>
    <row r="7" spans="1:38" x14ac:dyDescent="0.25">
      <c r="A7" s="3">
        <v>1</v>
      </c>
      <c r="B7" s="3">
        <v>10</v>
      </c>
      <c r="C7" s="3">
        <v>0</v>
      </c>
      <c r="D7" s="3">
        <v>6</v>
      </c>
      <c r="E7" s="4">
        <v>0.03</v>
      </c>
      <c r="F7" s="4"/>
      <c r="G7" s="5">
        <v>41746.675671296296</v>
      </c>
      <c r="H7" s="3">
        <v>5</v>
      </c>
      <c r="I7" s="3">
        <v>194.83</v>
      </c>
      <c r="J7" s="3">
        <v>2246</v>
      </c>
      <c r="K7" s="3"/>
      <c r="L7" s="3">
        <v>1</v>
      </c>
      <c r="M7" s="3">
        <v>28.02</v>
      </c>
      <c r="N7" s="3"/>
      <c r="O7" s="10">
        <v>0.71875</v>
      </c>
      <c r="P7">
        <f>SUM(E9:E12)</f>
        <v>0.13</v>
      </c>
      <c r="S7" s="29">
        <v>0.71875</v>
      </c>
      <c r="T7" s="30">
        <v>0.13</v>
      </c>
      <c r="U7" s="30">
        <v>0</v>
      </c>
      <c r="V7" s="30">
        <v>0.30999999999999994</v>
      </c>
      <c r="W7" s="30">
        <v>0</v>
      </c>
      <c r="X7" s="30">
        <v>0</v>
      </c>
      <c r="Y7" s="31">
        <v>0</v>
      </c>
      <c r="AA7" s="11">
        <v>0.71875</v>
      </c>
      <c r="AB7">
        <f t="shared" si="5"/>
        <v>0.57000000000000006</v>
      </c>
      <c r="AC7" s="9">
        <f t="shared" si="5"/>
        <v>0</v>
      </c>
      <c r="AD7">
        <f t="shared" si="5"/>
        <v>1.3900000000000001</v>
      </c>
      <c r="AE7">
        <f t="shared" si="5"/>
        <v>0.34</v>
      </c>
      <c r="AF7" s="9">
        <f t="shared" si="5"/>
        <v>0.8</v>
      </c>
      <c r="AG7">
        <f t="shared" si="5"/>
        <v>0.66</v>
      </c>
      <c r="AI7">
        <f t="shared" si="1"/>
        <v>0.4</v>
      </c>
      <c r="AJ7">
        <f t="shared" si="2"/>
        <v>0.7400000000000001</v>
      </c>
      <c r="AK7">
        <f t="shared" si="3"/>
        <v>0.16556301250916863</v>
      </c>
      <c r="AL7">
        <f t="shared" si="4"/>
        <v>0.31071601896980539</v>
      </c>
    </row>
    <row r="8" spans="1:38" x14ac:dyDescent="0.25">
      <c r="A8" s="3">
        <v>1</v>
      </c>
      <c r="B8" s="3">
        <v>10</v>
      </c>
      <c r="C8" s="3">
        <v>0</v>
      </c>
      <c r="D8" s="3">
        <v>7</v>
      </c>
      <c r="E8" s="3">
        <v>0</v>
      </c>
      <c r="F8" s="3"/>
      <c r="G8" s="12">
        <v>41746.701724537037</v>
      </c>
      <c r="H8" s="3">
        <v>8</v>
      </c>
      <c r="I8" s="3">
        <v>194.77</v>
      </c>
      <c r="J8" s="3">
        <v>702</v>
      </c>
      <c r="K8" s="3"/>
      <c r="L8" s="3">
        <v>2</v>
      </c>
      <c r="M8" s="3">
        <v>27.93</v>
      </c>
      <c r="N8" s="3"/>
      <c r="O8" s="10">
        <v>0.72916666666666696</v>
      </c>
      <c r="P8" s="3">
        <v>0</v>
      </c>
      <c r="S8" s="29">
        <v>0.72916666666666696</v>
      </c>
      <c r="T8" s="30">
        <v>0</v>
      </c>
      <c r="U8" s="30">
        <v>0.24000000000000002</v>
      </c>
      <c r="V8" s="30">
        <v>0</v>
      </c>
      <c r="W8" s="30">
        <v>0.16</v>
      </c>
      <c r="X8" s="30">
        <v>0</v>
      </c>
      <c r="Y8" s="31">
        <v>0</v>
      </c>
      <c r="AA8" s="11">
        <v>0.72916666666666696</v>
      </c>
      <c r="AB8">
        <f t="shared" si="5"/>
        <v>0.57000000000000006</v>
      </c>
      <c r="AC8" s="9">
        <f t="shared" si="5"/>
        <v>0.24000000000000002</v>
      </c>
      <c r="AD8">
        <f t="shared" si="5"/>
        <v>1.3900000000000001</v>
      </c>
      <c r="AE8">
        <f t="shared" si="5"/>
        <v>0.5</v>
      </c>
      <c r="AF8" s="9">
        <f t="shared" si="5"/>
        <v>0.8</v>
      </c>
      <c r="AG8">
        <f t="shared" si="5"/>
        <v>0.66</v>
      </c>
      <c r="AI8">
        <f t="shared" si="1"/>
        <v>0.52</v>
      </c>
      <c r="AJ8">
        <f t="shared" si="2"/>
        <v>0.78</v>
      </c>
      <c r="AK8">
        <f t="shared" si="3"/>
        <v>0.10038813564250398</v>
      </c>
      <c r="AL8">
        <f t="shared" si="4"/>
        <v>0.27392213005402338</v>
      </c>
    </row>
    <row r="9" spans="1:38" x14ac:dyDescent="0.25">
      <c r="A9" s="3">
        <v>1</v>
      </c>
      <c r="B9" s="3">
        <v>10</v>
      </c>
      <c r="C9" s="3">
        <v>0</v>
      </c>
      <c r="D9" s="3">
        <v>8</v>
      </c>
      <c r="E9" s="4">
        <v>0</v>
      </c>
      <c r="F9" s="4"/>
      <c r="G9" s="5">
        <v>41746.70994212963</v>
      </c>
      <c r="H9" s="3">
        <v>4</v>
      </c>
      <c r="I9" s="3">
        <v>194.74</v>
      </c>
      <c r="J9" s="3">
        <v>41</v>
      </c>
      <c r="K9" s="3"/>
      <c r="L9" s="3">
        <v>1</v>
      </c>
      <c r="M9" s="3">
        <v>27.86</v>
      </c>
      <c r="N9" s="3"/>
      <c r="O9" s="10">
        <v>0.73958333333333304</v>
      </c>
      <c r="P9">
        <f>SUM(E14:E17)</f>
        <v>0.02</v>
      </c>
      <c r="S9" s="29">
        <v>0.73958333333333304</v>
      </c>
      <c r="T9" s="30">
        <v>0.02</v>
      </c>
      <c r="U9" s="30">
        <v>0</v>
      </c>
      <c r="V9" s="30">
        <v>0.14000000000000001</v>
      </c>
      <c r="W9" s="30">
        <v>0</v>
      </c>
      <c r="X9" s="30">
        <v>0.25</v>
      </c>
      <c r="Y9" s="31">
        <v>0</v>
      </c>
      <c r="AA9" s="11">
        <v>0.73958333333333304</v>
      </c>
      <c r="AB9">
        <f t="shared" si="5"/>
        <v>0.59000000000000008</v>
      </c>
      <c r="AC9" s="9">
        <f t="shared" si="5"/>
        <v>0.24000000000000002</v>
      </c>
      <c r="AD9">
        <f t="shared" si="5"/>
        <v>1.5300000000000002</v>
      </c>
      <c r="AE9">
        <f t="shared" si="5"/>
        <v>0.5</v>
      </c>
      <c r="AF9" s="9">
        <f t="shared" si="5"/>
        <v>1.05</v>
      </c>
      <c r="AG9">
        <f t="shared" si="5"/>
        <v>0.66</v>
      </c>
      <c r="AI9">
        <f t="shared" si="1"/>
        <v>0.64500000000000002</v>
      </c>
      <c r="AJ9">
        <f t="shared" si="2"/>
        <v>0.82000000000000006</v>
      </c>
      <c r="AK9">
        <f t="shared" si="3"/>
        <v>0.10493384159131468</v>
      </c>
      <c r="AL9">
        <f t="shared" si="4"/>
        <v>0.32001736064018643</v>
      </c>
    </row>
    <row r="10" spans="1:38" x14ac:dyDescent="0.25">
      <c r="A10" s="3">
        <v>1</v>
      </c>
      <c r="B10" s="3">
        <v>10</v>
      </c>
      <c r="C10" s="3">
        <v>0</v>
      </c>
      <c r="D10" s="3">
        <v>9</v>
      </c>
      <c r="E10" s="4">
        <v>0.04</v>
      </c>
      <c r="F10" s="4"/>
      <c r="G10" s="5">
        <v>41746.710462962961</v>
      </c>
      <c r="H10" s="3">
        <v>6</v>
      </c>
      <c r="I10" s="3">
        <v>194.74</v>
      </c>
      <c r="J10" s="3">
        <v>242</v>
      </c>
      <c r="K10" s="3"/>
      <c r="L10" s="3">
        <v>1</v>
      </c>
      <c r="M10" s="3">
        <v>27.86</v>
      </c>
      <c r="N10" s="3"/>
      <c r="O10" s="10">
        <v>0.75</v>
      </c>
      <c r="P10">
        <f>SUM(E18:E19)</f>
        <v>0.01</v>
      </c>
      <c r="S10" s="29">
        <v>0.75</v>
      </c>
      <c r="T10" s="30">
        <v>0.01</v>
      </c>
      <c r="U10" s="30">
        <v>0</v>
      </c>
      <c r="V10" s="30">
        <v>0.18</v>
      </c>
      <c r="W10" s="30">
        <v>0.1</v>
      </c>
      <c r="X10" s="30">
        <v>0</v>
      </c>
      <c r="Y10" s="31">
        <v>0</v>
      </c>
      <c r="AA10" s="11">
        <v>0.75</v>
      </c>
      <c r="AB10">
        <f t="shared" si="5"/>
        <v>0.60000000000000009</v>
      </c>
      <c r="AC10" s="9">
        <f t="shared" si="5"/>
        <v>0.24000000000000002</v>
      </c>
      <c r="AD10">
        <f t="shared" si="5"/>
        <v>1.7100000000000002</v>
      </c>
      <c r="AE10">
        <f t="shared" si="5"/>
        <v>0.6</v>
      </c>
      <c r="AF10" s="9">
        <f t="shared" si="5"/>
        <v>1.05</v>
      </c>
      <c r="AG10">
        <f t="shared" si="5"/>
        <v>0.66</v>
      </c>
      <c r="AI10">
        <f t="shared" si="1"/>
        <v>0.64500000000000002</v>
      </c>
      <c r="AJ10">
        <f t="shared" si="2"/>
        <v>0.89250000000000018</v>
      </c>
      <c r="AK10">
        <f t="shared" si="3"/>
        <v>0.12000000000000011</v>
      </c>
      <c r="AL10">
        <f t="shared" si="4"/>
        <v>0.36041642581880196</v>
      </c>
    </row>
    <row r="11" spans="1:38" x14ac:dyDescent="0.25">
      <c r="A11" s="3">
        <v>1</v>
      </c>
      <c r="B11" s="3">
        <v>10</v>
      </c>
      <c r="C11" s="3">
        <v>0</v>
      </c>
      <c r="D11" s="3">
        <v>10</v>
      </c>
      <c r="E11" s="4">
        <v>0.04</v>
      </c>
      <c r="F11" s="4"/>
      <c r="G11" s="5">
        <v>41746.713333333333</v>
      </c>
      <c r="H11" s="3">
        <v>22</v>
      </c>
      <c r="I11" s="3">
        <v>194.71</v>
      </c>
      <c r="J11" s="3">
        <v>356</v>
      </c>
      <c r="K11" s="3"/>
      <c r="L11" s="3">
        <v>1</v>
      </c>
      <c r="M11" s="3">
        <v>27.86</v>
      </c>
      <c r="N11" s="3"/>
      <c r="O11" s="10">
        <v>0.76041666666666596</v>
      </c>
      <c r="P11">
        <f>SUM(E20:E24)</f>
        <v>0.08</v>
      </c>
      <c r="S11" s="29">
        <v>0.76041666666666596</v>
      </c>
      <c r="T11" s="30">
        <v>0.08</v>
      </c>
      <c r="U11" s="30">
        <v>0</v>
      </c>
      <c r="V11" s="30">
        <v>0</v>
      </c>
      <c r="W11" s="30">
        <v>0</v>
      </c>
      <c r="X11" s="30">
        <v>0</v>
      </c>
      <c r="Y11" s="31">
        <v>0.06</v>
      </c>
      <c r="AA11" s="11">
        <v>0.76041666666666596</v>
      </c>
      <c r="AB11">
        <f t="shared" si="5"/>
        <v>0.68</v>
      </c>
      <c r="AC11" s="9">
        <f t="shared" si="5"/>
        <v>0.24000000000000002</v>
      </c>
      <c r="AD11">
        <f t="shared" si="5"/>
        <v>1.7100000000000002</v>
      </c>
      <c r="AE11">
        <f t="shared" si="5"/>
        <v>0.6</v>
      </c>
      <c r="AF11" s="9">
        <f t="shared" si="5"/>
        <v>1.05</v>
      </c>
      <c r="AG11">
        <f t="shared" si="5"/>
        <v>0.72</v>
      </c>
      <c r="AI11">
        <f t="shared" si="1"/>
        <v>0.64500000000000002</v>
      </c>
      <c r="AJ11">
        <f t="shared" si="2"/>
        <v>0.92749999999999999</v>
      </c>
      <c r="AK11">
        <f t="shared" si="3"/>
        <v>0.13531855420122965</v>
      </c>
      <c r="AL11">
        <f t="shared" si="4"/>
        <v>0.35171010790137952</v>
      </c>
    </row>
    <row r="12" spans="1:38" x14ac:dyDescent="0.25">
      <c r="A12" s="3">
        <v>1</v>
      </c>
      <c r="B12" s="3">
        <v>10</v>
      </c>
      <c r="C12" s="3">
        <v>0</v>
      </c>
      <c r="D12" s="3">
        <v>11</v>
      </c>
      <c r="E12" s="4">
        <v>0.05</v>
      </c>
      <c r="F12" s="4"/>
      <c r="G12" s="5">
        <v>41746.71770833333</v>
      </c>
      <c r="H12" s="3">
        <v>25</v>
      </c>
      <c r="I12" s="3">
        <v>194.66</v>
      </c>
      <c r="J12" s="3">
        <v>443</v>
      </c>
      <c r="K12" s="3"/>
      <c r="L12" s="3">
        <v>1</v>
      </c>
      <c r="M12" s="3">
        <v>27.84</v>
      </c>
      <c r="N12" s="3"/>
      <c r="O12" s="10">
        <v>0.77083333333333304</v>
      </c>
      <c r="P12">
        <f>SUM(E25:E27)</f>
        <v>0.04</v>
      </c>
      <c r="S12" s="29">
        <v>0.77083333333333304</v>
      </c>
      <c r="T12" s="30">
        <v>0.04</v>
      </c>
      <c r="U12" s="30">
        <v>0</v>
      </c>
      <c r="V12" s="30">
        <v>0</v>
      </c>
      <c r="W12" s="30">
        <v>0</v>
      </c>
      <c r="X12" s="30">
        <v>0</v>
      </c>
      <c r="Y12" s="31">
        <v>0.01</v>
      </c>
      <c r="AA12" s="11">
        <v>0.77083333333333304</v>
      </c>
      <c r="AB12">
        <f t="shared" si="5"/>
        <v>0.72000000000000008</v>
      </c>
      <c r="AC12" s="9">
        <f t="shared" si="5"/>
        <v>0.24000000000000002</v>
      </c>
      <c r="AD12">
        <f t="shared" si="5"/>
        <v>1.7100000000000002</v>
      </c>
      <c r="AE12">
        <f t="shared" si="5"/>
        <v>0.6</v>
      </c>
      <c r="AF12" s="9">
        <f t="shared" si="5"/>
        <v>1.05</v>
      </c>
      <c r="AG12">
        <f t="shared" si="5"/>
        <v>0.73</v>
      </c>
      <c r="AI12">
        <f t="shared" si="1"/>
        <v>0.64500000000000002</v>
      </c>
      <c r="AJ12">
        <f t="shared" si="2"/>
        <v>0.94000000000000006</v>
      </c>
      <c r="AK12">
        <f t="shared" si="3"/>
        <v>0.14422205101855959</v>
      </c>
      <c r="AL12">
        <f t="shared" si="4"/>
        <v>0.35034903231555314</v>
      </c>
    </row>
    <row r="13" spans="1:38" x14ac:dyDescent="0.25">
      <c r="A13" s="3">
        <v>1</v>
      </c>
      <c r="B13" s="3">
        <v>10</v>
      </c>
      <c r="C13" s="3">
        <v>0</v>
      </c>
      <c r="D13" s="3">
        <v>12</v>
      </c>
      <c r="E13" s="3">
        <v>0</v>
      </c>
      <c r="F13" s="3"/>
      <c r="G13" s="12">
        <v>41746.723124999997</v>
      </c>
      <c r="H13" s="3">
        <v>8</v>
      </c>
      <c r="I13" s="3">
        <v>194.64</v>
      </c>
      <c r="J13" s="3">
        <v>517</v>
      </c>
      <c r="K13" s="3"/>
      <c r="L13" s="3">
        <v>1</v>
      </c>
      <c r="M13" s="3">
        <v>27.82</v>
      </c>
      <c r="N13" s="3"/>
      <c r="O13" s="10">
        <v>0.781249999999999</v>
      </c>
      <c r="P13">
        <f>SUM(E28:E30)</f>
        <v>0.06</v>
      </c>
      <c r="S13" s="29">
        <v>0.781249999999999</v>
      </c>
      <c r="T13" s="30">
        <v>0.06</v>
      </c>
      <c r="U13" s="30">
        <v>0</v>
      </c>
      <c r="V13" s="30">
        <v>0</v>
      </c>
      <c r="W13" s="30">
        <v>0.05</v>
      </c>
      <c r="X13" s="30">
        <v>0</v>
      </c>
      <c r="Y13" s="31">
        <v>0</v>
      </c>
      <c r="AA13" s="11">
        <v>0.781249999999999</v>
      </c>
      <c r="AB13">
        <f t="shared" si="5"/>
        <v>0.78</v>
      </c>
      <c r="AC13" s="9">
        <f t="shared" si="5"/>
        <v>0.24000000000000002</v>
      </c>
      <c r="AD13">
        <f t="shared" si="5"/>
        <v>1.7100000000000002</v>
      </c>
      <c r="AE13">
        <f t="shared" si="5"/>
        <v>0.65</v>
      </c>
      <c r="AF13" s="9">
        <f t="shared" si="5"/>
        <v>1.05</v>
      </c>
      <c r="AG13">
        <f t="shared" si="5"/>
        <v>0.73</v>
      </c>
      <c r="AI13">
        <f t="shared" si="1"/>
        <v>0.64500000000000002</v>
      </c>
      <c r="AJ13">
        <f t="shared" si="2"/>
        <v>0.96750000000000003</v>
      </c>
      <c r="AK13">
        <f t="shared" si="3"/>
        <v>0.16271993663278569</v>
      </c>
      <c r="AL13">
        <f t="shared" si="4"/>
        <v>0.34078341117685479</v>
      </c>
    </row>
    <row r="14" spans="1:38" x14ac:dyDescent="0.25">
      <c r="A14" s="3">
        <v>1</v>
      </c>
      <c r="B14" s="3">
        <v>10</v>
      </c>
      <c r="C14" s="3">
        <v>0</v>
      </c>
      <c r="D14" s="3">
        <v>13</v>
      </c>
      <c r="E14" s="4">
        <v>0.01</v>
      </c>
      <c r="F14" s="4"/>
      <c r="G14" s="5">
        <v>41746.729201388887</v>
      </c>
      <c r="H14" s="3">
        <v>4</v>
      </c>
      <c r="I14" s="3">
        <v>194.62</v>
      </c>
      <c r="J14" s="3">
        <v>54</v>
      </c>
      <c r="K14" s="3"/>
      <c r="L14" s="3">
        <v>2</v>
      </c>
      <c r="M14" s="3">
        <v>27.82</v>
      </c>
      <c r="N14" s="3"/>
      <c r="O14" s="10">
        <v>0.79166666666666596</v>
      </c>
      <c r="P14" s="3">
        <v>0</v>
      </c>
      <c r="S14" s="29">
        <v>0.79166666666666596</v>
      </c>
      <c r="T14" s="30">
        <v>0</v>
      </c>
      <c r="U14" s="30">
        <v>0</v>
      </c>
      <c r="V14" s="30">
        <v>0</v>
      </c>
      <c r="W14" s="30">
        <v>0</v>
      </c>
      <c r="X14" s="30">
        <v>0.09</v>
      </c>
      <c r="Y14" s="31">
        <v>0</v>
      </c>
      <c r="AA14" s="11">
        <v>0.79166666666666596</v>
      </c>
      <c r="AB14">
        <f t="shared" si="5"/>
        <v>0.78</v>
      </c>
      <c r="AC14" s="9">
        <f t="shared" si="5"/>
        <v>0.24000000000000002</v>
      </c>
      <c r="AD14">
        <f t="shared" si="5"/>
        <v>1.7100000000000002</v>
      </c>
      <c r="AE14">
        <f t="shared" si="5"/>
        <v>0.65</v>
      </c>
      <c r="AF14" s="9">
        <f t="shared" si="5"/>
        <v>1.1400000000000001</v>
      </c>
      <c r="AG14">
        <f t="shared" si="5"/>
        <v>0.73</v>
      </c>
      <c r="AI14">
        <f t="shared" si="1"/>
        <v>0.69000000000000006</v>
      </c>
      <c r="AJ14">
        <f t="shared" si="2"/>
        <v>0.96750000000000003</v>
      </c>
      <c r="AK14">
        <f t="shared" si="3"/>
        <v>0.16271993663278569</v>
      </c>
      <c r="AL14">
        <f t="shared" si="4"/>
        <v>0.34078341117685479</v>
      </c>
    </row>
    <row r="15" spans="1:38" x14ac:dyDescent="0.25">
      <c r="A15" s="3">
        <v>1</v>
      </c>
      <c r="B15" s="3">
        <v>10</v>
      </c>
      <c r="C15" s="3">
        <v>0</v>
      </c>
      <c r="D15" s="3">
        <v>14</v>
      </c>
      <c r="E15" s="4">
        <v>0.01</v>
      </c>
      <c r="F15" s="4"/>
      <c r="G15" s="5">
        <v>41746.729872685188</v>
      </c>
      <c r="H15" s="3">
        <v>9</v>
      </c>
      <c r="I15" s="3">
        <v>194.61</v>
      </c>
      <c r="J15" s="3">
        <v>311</v>
      </c>
      <c r="K15" s="3"/>
      <c r="L15" s="3">
        <v>1</v>
      </c>
      <c r="M15" s="3">
        <v>27.81</v>
      </c>
      <c r="N15" s="3"/>
      <c r="O15" s="10">
        <v>0.80208333333333304</v>
      </c>
      <c r="P15" s="3">
        <v>7.0000000000000007E-2</v>
      </c>
      <c r="S15" s="29">
        <v>0.80208333333333304</v>
      </c>
      <c r="T15" s="30">
        <v>7.0000000000000007E-2</v>
      </c>
      <c r="U15" s="30">
        <v>0</v>
      </c>
      <c r="V15" s="30">
        <v>0.18999999999999997</v>
      </c>
      <c r="W15" s="30">
        <v>0.01</v>
      </c>
      <c r="X15" s="30">
        <v>0</v>
      </c>
      <c r="Y15" s="31">
        <v>0</v>
      </c>
      <c r="AA15" s="11">
        <v>0.80208333333333304</v>
      </c>
      <c r="AB15">
        <f t="shared" si="5"/>
        <v>0.85000000000000009</v>
      </c>
      <c r="AC15" s="9">
        <f t="shared" si="5"/>
        <v>0.24000000000000002</v>
      </c>
      <c r="AD15">
        <f t="shared" si="5"/>
        <v>1.9000000000000001</v>
      </c>
      <c r="AE15">
        <f t="shared" si="5"/>
        <v>0.66</v>
      </c>
      <c r="AF15" s="9">
        <f t="shared" si="5"/>
        <v>1.1400000000000001</v>
      </c>
      <c r="AG15">
        <f t="shared" si="5"/>
        <v>0.73</v>
      </c>
      <c r="AI15">
        <f t="shared" si="1"/>
        <v>0.69000000000000006</v>
      </c>
      <c r="AJ15">
        <f t="shared" si="2"/>
        <v>1.0350000000000001</v>
      </c>
      <c r="AK15">
        <f t="shared" si="3"/>
        <v>0.18021591987884375</v>
      </c>
      <c r="AL15">
        <f t="shared" si="4"/>
        <v>0.4021746442087622</v>
      </c>
    </row>
    <row r="16" spans="1:38" x14ac:dyDescent="0.25">
      <c r="A16" s="3">
        <v>1</v>
      </c>
      <c r="B16" s="3">
        <v>10</v>
      </c>
      <c r="C16" s="3">
        <v>0</v>
      </c>
      <c r="D16" s="3">
        <v>15</v>
      </c>
      <c r="E16" s="4">
        <v>0</v>
      </c>
      <c r="F16" s="4"/>
      <c r="G16" s="5">
        <v>41746.733576388891</v>
      </c>
      <c r="H16" s="3">
        <v>34</v>
      </c>
      <c r="I16" s="3">
        <v>194.61</v>
      </c>
      <c r="J16" s="3">
        <v>64</v>
      </c>
      <c r="K16" s="3"/>
      <c r="L16" s="3">
        <v>1</v>
      </c>
      <c r="M16" s="3">
        <v>27.8</v>
      </c>
      <c r="N16" s="3"/>
      <c r="O16" s="10">
        <v>0.812499999999999</v>
      </c>
      <c r="P16" s="3">
        <v>0</v>
      </c>
      <c r="S16" s="29">
        <v>0.812499999999999</v>
      </c>
      <c r="T16" s="30">
        <v>0</v>
      </c>
      <c r="U16" s="30">
        <v>0.01</v>
      </c>
      <c r="V16" s="30">
        <v>0.1</v>
      </c>
      <c r="W16" s="30">
        <v>0</v>
      </c>
      <c r="X16" s="30">
        <v>0</v>
      </c>
      <c r="Y16" s="31">
        <v>0</v>
      </c>
      <c r="AA16" s="11">
        <v>0.812499999999999</v>
      </c>
      <c r="AB16">
        <f t="shared" si="5"/>
        <v>0.85000000000000009</v>
      </c>
      <c r="AC16" s="9">
        <f t="shared" si="5"/>
        <v>0.25</v>
      </c>
      <c r="AD16">
        <f t="shared" si="5"/>
        <v>2</v>
      </c>
      <c r="AE16">
        <f t="shared" si="5"/>
        <v>0.66</v>
      </c>
      <c r="AF16" s="9">
        <f t="shared" si="5"/>
        <v>1.1400000000000001</v>
      </c>
      <c r="AG16">
        <f t="shared" si="5"/>
        <v>0.73</v>
      </c>
      <c r="AI16">
        <f t="shared" si="1"/>
        <v>0.69500000000000006</v>
      </c>
      <c r="AJ16">
        <f t="shared" si="2"/>
        <v>1.06</v>
      </c>
      <c r="AK16">
        <f t="shared" si="3"/>
        <v>0.17704362299852666</v>
      </c>
      <c r="AL16">
        <f t="shared" si="4"/>
        <v>0.43546909572704839</v>
      </c>
    </row>
    <row r="17" spans="1:38" x14ac:dyDescent="0.25">
      <c r="A17" s="3">
        <v>1</v>
      </c>
      <c r="B17" s="3">
        <v>10</v>
      </c>
      <c r="C17" s="3">
        <v>0</v>
      </c>
      <c r="D17" s="3">
        <v>16</v>
      </c>
      <c r="E17" s="4">
        <v>0</v>
      </c>
      <c r="F17" s="4"/>
      <c r="G17" s="5">
        <v>41746.734710648147</v>
      </c>
      <c r="H17" s="3">
        <v>3</v>
      </c>
      <c r="I17" s="3">
        <v>194.6</v>
      </c>
      <c r="J17" s="3">
        <v>1093</v>
      </c>
      <c r="K17" s="3"/>
      <c r="L17" s="3">
        <v>1</v>
      </c>
      <c r="M17" s="3">
        <v>27.8</v>
      </c>
      <c r="N17" s="3"/>
      <c r="O17" s="10">
        <v>0.82291666666666596</v>
      </c>
      <c r="P17" s="3">
        <v>0</v>
      </c>
      <c r="S17" s="29">
        <v>0.82291666666666596</v>
      </c>
      <c r="T17" s="30">
        <v>0</v>
      </c>
      <c r="U17" s="30">
        <v>0</v>
      </c>
      <c r="V17" s="30">
        <v>0.09</v>
      </c>
      <c r="W17" s="30">
        <v>0</v>
      </c>
      <c r="X17" s="30">
        <v>0</v>
      </c>
      <c r="Y17" s="31">
        <v>0</v>
      </c>
      <c r="AA17" s="11">
        <v>0.82291666666666596</v>
      </c>
      <c r="AB17">
        <f t="shared" si="5"/>
        <v>0.85000000000000009</v>
      </c>
      <c r="AC17" s="9">
        <f t="shared" si="5"/>
        <v>0.25</v>
      </c>
      <c r="AD17">
        <f t="shared" si="5"/>
        <v>2.09</v>
      </c>
      <c r="AE17">
        <f t="shared" si="5"/>
        <v>0.66</v>
      </c>
      <c r="AF17" s="9">
        <f t="shared" si="5"/>
        <v>1.1400000000000001</v>
      </c>
      <c r="AG17">
        <f t="shared" si="5"/>
        <v>0.73</v>
      </c>
      <c r="AI17">
        <f t="shared" si="1"/>
        <v>0.69500000000000006</v>
      </c>
      <c r="AJ17">
        <f t="shared" si="2"/>
        <v>1.0825</v>
      </c>
      <c r="AK17">
        <f t="shared" si="3"/>
        <v>0.17704362299852666</v>
      </c>
      <c r="AL17">
        <f t="shared" si="4"/>
        <v>0.46543886100467924</v>
      </c>
    </row>
    <row r="18" spans="1:38" x14ac:dyDescent="0.25">
      <c r="A18" s="3">
        <v>1</v>
      </c>
      <c r="B18" s="3">
        <v>10</v>
      </c>
      <c r="C18" s="3">
        <v>0</v>
      </c>
      <c r="D18" s="3">
        <v>17</v>
      </c>
      <c r="E18" s="3">
        <v>0.01</v>
      </c>
      <c r="F18" s="3"/>
      <c r="G18" s="12">
        <v>41746.747395833336</v>
      </c>
      <c r="H18" s="3">
        <v>18</v>
      </c>
      <c r="I18" s="3">
        <v>194.6</v>
      </c>
      <c r="J18" s="3">
        <v>121</v>
      </c>
      <c r="K18" s="3"/>
      <c r="L18" s="3">
        <v>1</v>
      </c>
      <c r="M18" s="3">
        <v>27.77</v>
      </c>
      <c r="N18" s="3"/>
      <c r="O18" s="10">
        <v>0.83333333333333204</v>
      </c>
      <c r="P18" s="3">
        <v>0</v>
      </c>
      <c r="S18" s="29">
        <v>0.83333333333333204</v>
      </c>
      <c r="T18" s="30">
        <v>0</v>
      </c>
      <c r="U18" s="30">
        <v>0</v>
      </c>
      <c r="V18" s="30">
        <v>0.09</v>
      </c>
      <c r="W18" s="30">
        <v>0</v>
      </c>
      <c r="X18" s="30">
        <v>0.12000000000000001</v>
      </c>
      <c r="Y18" s="31">
        <v>0.06</v>
      </c>
      <c r="AA18" s="11">
        <v>0.83333333333333204</v>
      </c>
      <c r="AB18">
        <f t="shared" si="5"/>
        <v>0.85000000000000009</v>
      </c>
      <c r="AC18" s="9">
        <f t="shared" si="5"/>
        <v>0.25</v>
      </c>
      <c r="AD18">
        <f t="shared" si="5"/>
        <v>2.1799999999999997</v>
      </c>
      <c r="AE18">
        <f t="shared" si="5"/>
        <v>0.66</v>
      </c>
      <c r="AF18" s="9">
        <f t="shared" si="5"/>
        <v>1.2600000000000002</v>
      </c>
      <c r="AG18">
        <f t="shared" si="5"/>
        <v>0.79</v>
      </c>
      <c r="AI18">
        <f t="shared" si="1"/>
        <v>0.75500000000000012</v>
      </c>
      <c r="AJ18">
        <f t="shared" si="2"/>
        <v>1.1200000000000001</v>
      </c>
      <c r="AK18">
        <f t="shared" si="3"/>
        <v>0.17704362299852666</v>
      </c>
      <c r="AL18">
        <f t="shared" si="4"/>
        <v>0.48644972333565295</v>
      </c>
    </row>
    <row r="19" spans="1:38" ht="15.75" thickBot="1" x14ac:dyDescent="0.3">
      <c r="A19" s="3">
        <v>1</v>
      </c>
      <c r="B19" s="3">
        <v>10</v>
      </c>
      <c r="C19" s="3">
        <v>0</v>
      </c>
      <c r="D19" s="3">
        <v>18</v>
      </c>
      <c r="E19" s="3">
        <v>0</v>
      </c>
      <c r="F19" s="3"/>
      <c r="G19" s="12">
        <v>41746.74900462963</v>
      </c>
      <c r="H19" s="3">
        <v>11</v>
      </c>
      <c r="I19" s="3">
        <v>194.57</v>
      </c>
      <c r="J19" s="3">
        <v>535</v>
      </c>
      <c r="K19" s="3"/>
      <c r="L19" s="3">
        <v>1</v>
      </c>
      <c r="M19" s="3">
        <v>27.77</v>
      </c>
      <c r="N19" s="3"/>
      <c r="S19" s="32" t="s">
        <v>30</v>
      </c>
      <c r="T19" s="33">
        <f t="shared" ref="T19:Y19" si="6">SUM(T3:T18)</f>
        <v>0.85000000000000009</v>
      </c>
      <c r="U19" s="34">
        <f t="shared" si="6"/>
        <v>0.25</v>
      </c>
      <c r="V19" s="35">
        <f t="shared" si="6"/>
        <v>2.1799999999999997</v>
      </c>
      <c r="W19" s="35">
        <f t="shared" si="6"/>
        <v>0.66</v>
      </c>
      <c r="X19" s="34">
        <f t="shared" si="6"/>
        <v>1.2600000000000002</v>
      </c>
      <c r="Y19" s="36">
        <f t="shared" si="6"/>
        <v>0.79</v>
      </c>
    </row>
    <row r="20" spans="1:38" ht="15.75" thickTop="1" x14ac:dyDescent="0.25">
      <c r="A20" s="3">
        <v>1</v>
      </c>
      <c r="B20" s="3">
        <v>10</v>
      </c>
      <c r="C20" s="3">
        <v>0</v>
      </c>
      <c r="D20" s="3">
        <v>19</v>
      </c>
      <c r="E20" s="4">
        <v>0</v>
      </c>
      <c r="F20" s="4"/>
      <c r="G20" s="5">
        <v>41746.755324074074</v>
      </c>
      <c r="H20" s="3">
        <v>4</v>
      </c>
      <c r="I20" s="3">
        <v>194.58</v>
      </c>
      <c r="J20" s="3">
        <v>21</v>
      </c>
      <c r="K20" s="3"/>
      <c r="L20" s="3">
        <v>1</v>
      </c>
      <c r="M20" s="3">
        <v>27.74</v>
      </c>
      <c r="N20" s="3"/>
    </row>
    <row r="21" spans="1:38" x14ac:dyDescent="0.25">
      <c r="A21" s="3">
        <v>1</v>
      </c>
      <c r="B21" s="3">
        <v>10</v>
      </c>
      <c r="C21" s="3">
        <v>0</v>
      </c>
      <c r="D21" s="3">
        <v>20</v>
      </c>
      <c r="E21" s="4">
        <v>0</v>
      </c>
      <c r="F21" s="4"/>
      <c r="G21" s="5">
        <v>41746.755613425928</v>
      </c>
      <c r="H21" s="3">
        <v>41</v>
      </c>
      <c r="I21" s="3">
        <v>194.57</v>
      </c>
      <c r="J21" s="3">
        <v>51</v>
      </c>
      <c r="K21" s="3"/>
      <c r="L21" s="3">
        <v>1</v>
      </c>
      <c r="M21" s="3">
        <v>27.74</v>
      </c>
      <c r="N21" s="3"/>
    </row>
    <row r="22" spans="1:38" x14ac:dyDescent="0.25">
      <c r="A22" s="3">
        <v>1</v>
      </c>
      <c r="B22" s="3">
        <v>10</v>
      </c>
      <c r="C22" s="3">
        <v>0</v>
      </c>
      <c r="D22" s="3">
        <v>21</v>
      </c>
      <c r="E22" s="4">
        <v>7.0000000000000007E-2</v>
      </c>
      <c r="F22" s="4"/>
      <c r="G22" s="5">
        <v>41746.756678240738</v>
      </c>
      <c r="H22" s="3">
        <v>8</v>
      </c>
      <c r="I22" s="3">
        <v>194.58</v>
      </c>
      <c r="J22" s="3">
        <v>269</v>
      </c>
      <c r="K22" s="3"/>
      <c r="L22" s="3">
        <v>1</v>
      </c>
      <c r="M22" s="3">
        <v>27.74</v>
      </c>
      <c r="N22" s="3"/>
    </row>
    <row r="23" spans="1:38" x14ac:dyDescent="0.25">
      <c r="A23" s="3">
        <v>1</v>
      </c>
      <c r="B23" s="3">
        <v>10</v>
      </c>
      <c r="C23" s="3">
        <v>0</v>
      </c>
      <c r="D23" s="3">
        <v>22</v>
      </c>
      <c r="E23" s="4">
        <v>0</v>
      </c>
      <c r="F23" s="4"/>
      <c r="G23" s="5">
        <v>41746.759884259256</v>
      </c>
      <c r="H23" s="3">
        <v>5</v>
      </c>
      <c r="I23" s="3">
        <v>194.51</v>
      </c>
      <c r="J23" s="3">
        <v>17</v>
      </c>
      <c r="K23" s="3"/>
      <c r="L23" s="3">
        <v>1</v>
      </c>
      <c r="M23" s="3">
        <v>27.72</v>
      </c>
      <c r="N23" s="3"/>
    </row>
    <row r="24" spans="1:38" x14ac:dyDescent="0.25">
      <c r="A24" s="3">
        <v>1</v>
      </c>
      <c r="B24" s="3">
        <v>10</v>
      </c>
      <c r="C24" s="3">
        <v>0</v>
      </c>
      <c r="D24" s="3">
        <v>23</v>
      </c>
      <c r="E24" s="4">
        <v>0.01</v>
      </c>
      <c r="F24" s="4"/>
      <c r="G24" s="5">
        <v>41746.760138888887</v>
      </c>
      <c r="H24" s="3">
        <v>4</v>
      </c>
      <c r="I24" s="3">
        <v>194.52</v>
      </c>
      <c r="J24" s="3">
        <v>27</v>
      </c>
      <c r="K24" s="3"/>
      <c r="L24" s="3">
        <v>1</v>
      </c>
      <c r="M24" s="3">
        <v>27.72</v>
      </c>
      <c r="N24" s="3"/>
    </row>
    <row r="25" spans="1:38" x14ac:dyDescent="0.25">
      <c r="A25" s="3">
        <v>1</v>
      </c>
      <c r="B25" s="3">
        <v>10</v>
      </c>
      <c r="C25" s="3">
        <v>0</v>
      </c>
      <c r="D25" s="3">
        <v>24</v>
      </c>
      <c r="E25" s="3">
        <v>0</v>
      </c>
      <c r="F25" s="3"/>
      <c r="G25" s="12">
        <v>41746.760497685187</v>
      </c>
      <c r="H25" s="3">
        <v>16</v>
      </c>
      <c r="I25" s="3">
        <v>194.51</v>
      </c>
      <c r="J25" s="3">
        <v>58</v>
      </c>
      <c r="K25" s="3"/>
      <c r="L25" s="3">
        <v>1</v>
      </c>
      <c r="M25" s="3">
        <v>27.73</v>
      </c>
      <c r="N25" s="3"/>
    </row>
    <row r="26" spans="1:38" x14ac:dyDescent="0.25">
      <c r="A26" s="3">
        <v>1</v>
      </c>
      <c r="B26" s="3">
        <v>10</v>
      </c>
      <c r="C26" s="3">
        <v>0</v>
      </c>
      <c r="D26" s="3">
        <v>25</v>
      </c>
      <c r="E26" s="3">
        <v>0.04</v>
      </c>
      <c r="F26" s="3"/>
      <c r="G26" s="12">
        <v>41746.761354166665</v>
      </c>
      <c r="H26" s="3">
        <v>6</v>
      </c>
      <c r="I26" s="3">
        <v>194.52</v>
      </c>
      <c r="J26" s="3">
        <v>36</v>
      </c>
      <c r="K26" s="3"/>
      <c r="L26" s="3">
        <v>1</v>
      </c>
      <c r="M26" s="3">
        <v>27.73</v>
      </c>
      <c r="N26" s="3"/>
    </row>
    <row r="27" spans="1:38" x14ac:dyDescent="0.25">
      <c r="A27" s="3">
        <v>1</v>
      </c>
      <c r="B27" s="3">
        <v>10</v>
      </c>
      <c r="C27" s="3">
        <v>0</v>
      </c>
      <c r="D27" s="3">
        <v>26</v>
      </c>
      <c r="E27" s="3">
        <v>0</v>
      </c>
      <c r="F27" s="3"/>
      <c r="G27" s="12">
        <v>41746.761840277781</v>
      </c>
      <c r="H27" s="3">
        <v>11</v>
      </c>
      <c r="I27" s="3">
        <v>194.48</v>
      </c>
      <c r="J27" s="3">
        <v>958</v>
      </c>
      <c r="K27" s="3"/>
      <c r="L27" s="3">
        <v>1</v>
      </c>
      <c r="M27" s="3">
        <v>27.73</v>
      </c>
      <c r="N27" s="3"/>
    </row>
    <row r="28" spans="1:38" x14ac:dyDescent="0.25">
      <c r="A28" s="3">
        <v>1</v>
      </c>
      <c r="B28" s="3">
        <v>10</v>
      </c>
      <c r="C28" s="3">
        <v>0</v>
      </c>
      <c r="D28" s="3">
        <v>27</v>
      </c>
      <c r="E28" s="4">
        <v>0.04</v>
      </c>
      <c r="F28" s="4"/>
      <c r="G28" s="5">
        <v>41746.773055555554</v>
      </c>
      <c r="H28" s="3">
        <v>25</v>
      </c>
      <c r="I28" s="3">
        <v>194.46</v>
      </c>
      <c r="J28" s="3">
        <v>315</v>
      </c>
      <c r="K28" s="3"/>
      <c r="L28" s="3">
        <v>1</v>
      </c>
      <c r="M28" s="3">
        <v>27.72</v>
      </c>
      <c r="N28" s="3"/>
    </row>
    <row r="29" spans="1:38" x14ac:dyDescent="0.25">
      <c r="A29" s="3">
        <v>1</v>
      </c>
      <c r="B29" s="3">
        <v>10</v>
      </c>
      <c r="C29" s="3">
        <v>0</v>
      </c>
      <c r="D29" s="3">
        <v>28</v>
      </c>
      <c r="E29" s="4">
        <v>0.02</v>
      </c>
      <c r="F29" s="4"/>
      <c r="G29" s="5">
        <v>41746.776990740742</v>
      </c>
      <c r="H29" s="3">
        <v>35</v>
      </c>
      <c r="I29" s="3">
        <v>194.43</v>
      </c>
      <c r="J29" s="3">
        <v>86</v>
      </c>
      <c r="K29" s="3"/>
      <c r="L29" s="3">
        <v>1</v>
      </c>
      <c r="M29" s="3">
        <v>27.69</v>
      </c>
      <c r="N29" s="3"/>
    </row>
    <row r="30" spans="1:38" x14ac:dyDescent="0.25">
      <c r="A30" s="3">
        <v>1</v>
      </c>
      <c r="B30" s="3">
        <v>10</v>
      </c>
      <c r="C30" s="3">
        <v>0</v>
      </c>
      <c r="D30" s="3">
        <v>29</v>
      </c>
      <c r="E30" s="4">
        <v>0</v>
      </c>
      <c r="F30" s="4"/>
      <c r="G30" s="5">
        <v>41746.778391203705</v>
      </c>
      <c r="H30" s="3">
        <v>7</v>
      </c>
      <c r="I30" s="3">
        <v>194.41</v>
      </c>
      <c r="J30" s="3">
        <v>1806</v>
      </c>
      <c r="K30" s="3"/>
      <c r="L30" s="3">
        <v>1</v>
      </c>
      <c r="M30" s="3">
        <v>27.69</v>
      </c>
      <c r="N30" s="3"/>
    </row>
    <row r="31" spans="1:38" x14ac:dyDescent="0.25">
      <c r="A31" s="3">
        <v>1</v>
      </c>
      <c r="B31" s="3">
        <v>10</v>
      </c>
      <c r="C31" s="3">
        <v>0</v>
      </c>
      <c r="D31" s="3">
        <v>30</v>
      </c>
      <c r="E31" s="3">
        <v>7.0000000000000007E-2</v>
      </c>
      <c r="F31" s="3"/>
      <c r="G31" s="12">
        <v>41746.799375000002</v>
      </c>
      <c r="H31" s="3">
        <v>14</v>
      </c>
      <c r="I31" s="3">
        <v>194.4</v>
      </c>
      <c r="J31" s="3">
        <v>0</v>
      </c>
      <c r="K31" s="3"/>
      <c r="L31" s="3">
        <v>1</v>
      </c>
      <c r="M31" s="3">
        <v>27.72</v>
      </c>
      <c r="N31" s="3"/>
      <c r="Q31" t="s">
        <v>15</v>
      </c>
    </row>
    <row r="32" spans="1:38" x14ac:dyDescent="0.25">
      <c r="A32" s="13">
        <v>3</v>
      </c>
      <c r="B32" s="13">
        <v>10</v>
      </c>
      <c r="C32" s="13">
        <v>0</v>
      </c>
      <c r="D32" s="13">
        <v>1</v>
      </c>
      <c r="E32" s="13">
        <v>0</v>
      </c>
      <c r="F32" s="13"/>
      <c r="G32" s="14">
        <v>41746.66783564815</v>
      </c>
      <c r="H32" s="3">
        <v>4</v>
      </c>
      <c r="I32" s="3">
        <v>195.95</v>
      </c>
      <c r="J32" s="3">
        <v>5335</v>
      </c>
      <c r="K32" s="3"/>
      <c r="L32" s="3">
        <v>2</v>
      </c>
      <c r="M32" s="3">
        <v>28.04</v>
      </c>
      <c r="N32" s="3"/>
      <c r="P32" s="10">
        <v>0.67708333333333337</v>
      </c>
      <c r="Q32">
        <v>0</v>
      </c>
    </row>
    <row r="33" spans="1:17" x14ac:dyDescent="0.25">
      <c r="A33" s="3">
        <v>3</v>
      </c>
      <c r="B33" s="3">
        <v>10</v>
      </c>
      <c r="C33" s="3">
        <v>0</v>
      </c>
      <c r="D33" s="3">
        <v>2</v>
      </c>
      <c r="E33" s="3">
        <v>0.11</v>
      </c>
      <c r="F33" s="3"/>
      <c r="G33" s="12">
        <v>41746.729629629626</v>
      </c>
      <c r="H33" s="3">
        <v>30</v>
      </c>
      <c r="I33" s="3">
        <v>195.86</v>
      </c>
      <c r="J33" s="3">
        <v>25</v>
      </c>
      <c r="K33" s="3"/>
      <c r="L33" s="3">
        <v>1</v>
      </c>
      <c r="M33" s="3">
        <v>27.81</v>
      </c>
      <c r="N33" s="3"/>
      <c r="P33" s="10">
        <v>0.6875</v>
      </c>
      <c r="Q33">
        <v>0</v>
      </c>
    </row>
    <row r="34" spans="1:17" x14ac:dyDescent="0.25">
      <c r="A34" s="3">
        <v>3</v>
      </c>
      <c r="B34" s="3">
        <v>10</v>
      </c>
      <c r="C34" s="3">
        <v>0</v>
      </c>
      <c r="D34" s="3">
        <v>3</v>
      </c>
      <c r="E34" s="3">
        <v>0</v>
      </c>
      <c r="F34" s="3"/>
      <c r="G34" s="12">
        <v>41746.730266203704</v>
      </c>
      <c r="H34" s="3">
        <v>13</v>
      </c>
      <c r="I34" s="3">
        <v>195.73</v>
      </c>
      <c r="J34" s="3">
        <v>18</v>
      </c>
      <c r="K34" s="3"/>
      <c r="L34" s="3">
        <v>1</v>
      </c>
      <c r="M34" s="3">
        <v>27.81</v>
      </c>
      <c r="N34" s="3"/>
      <c r="P34" s="10">
        <v>0.69791666666666663</v>
      </c>
      <c r="Q34">
        <v>0</v>
      </c>
    </row>
    <row r="35" spans="1:17" x14ac:dyDescent="0.25">
      <c r="A35" s="3">
        <v>3</v>
      </c>
      <c r="B35" s="3">
        <v>10</v>
      </c>
      <c r="C35" s="3">
        <v>0</v>
      </c>
      <c r="D35" s="3">
        <v>4</v>
      </c>
      <c r="E35" s="3">
        <v>0.03</v>
      </c>
      <c r="F35" s="3"/>
      <c r="G35" s="12">
        <v>41746.730624999997</v>
      </c>
      <c r="H35" s="3">
        <v>8</v>
      </c>
      <c r="I35" s="3">
        <v>195.73</v>
      </c>
      <c r="J35" s="3">
        <v>296</v>
      </c>
      <c r="K35" s="3"/>
      <c r="L35" s="3">
        <v>1</v>
      </c>
      <c r="M35" s="3">
        <v>27.81</v>
      </c>
      <c r="N35" s="3"/>
      <c r="P35" s="10">
        <v>0.70833333333333304</v>
      </c>
      <c r="Q35">
        <v>0</v>
      </c>
    </row>
    <row r="36" spans="1:17" x14ac:dyDescent="0.25">
      <c r="A36" s="3">
        <v>3</v>
      </c>
      <c r="B36" s="3">
        <v>10</v>
      </c>
      <c r="C36" s="3">
        <v>0</v>
      </c>
      <c r="D36" s="3">
        <v>5</v>
      </c>
      <c r="E36" s="3">
        <v>0.1</v>
      </c>
      <c r="F36" s="3"/>
      <c r="G36" s="12">
        <v>41746.734143518515</v>
      </c>
      <c r="H36" s="3">
        <v>35</v>
      </c>
      <c r="I36" s="3">
        <v>195.7</v>
      </c>
      <c r="J36" s="3">
        <v>3733</v>
      </c>
      <c r="K36" s="3"/>
      <c r="L36" s="3">
        <v>1</v>
      </c>
      <c r="M36" s="3">
        <v>27.8</v>
      </c>
      <c r="N36" s="3"/>
      <c r="P36" s="10">
        <v>0.71875</v>
      </c>
      <c r="Q36">
        <v>0</v>
      </c>
    </row>
    <row r="37" spans="1:17" x14ac:dyDescent="0.25">
      <c r="A37" s="3">
        <v>3</v>
      </c>
      <c r="B37" s="3">
        <v>10</v>
      </c>
      <c r="C37" s="3">
        <v>0</v>
      </c>
      <c r="D37" s="3">
        <v>6</v>
      </c>
      <c r="E37" s="13">
        <v>0.03</v>
      </c>
      <c r="F37" s="13"/>
      <c r="G37" s="14">
        <v>41746.777754629627</v>
      </c>
      <c r="H37" s="3">
        <v>5</v>
      </c>
      <c r="I37" s="3">
        <v>195.55</v>
      </c>
      <c r="J37" s="3">
        <v>2572</v>
      </c>
      <c r="K37" s="3"/>
      <c r="L37" s="3">
        <v>1</v>
      </c>
      <c r="M37" s="3">
        <v>27.69</v>
      </c>
      <c r="N37" s="3"/>
      <c r="P37" s="10">
        <v>0.72916666666666696</v>
      </c>
      <c r="Q37">
        <f>SUM(E33:E36)</f>
        <v>0.24000000000000002</v>
      </c>
    </row>
    <row r="38" spans="1:17" x14ac:dyDescent="0.25">
      <c r="A38" s="3">
        <v>3</v>
      </c>
      <c r="B38" s="3">
        <v>10</v>
      </c>
      <c r="C38" s="3">
        <v>0</v>
      </c>
      <c r="D38" s="3">
        <v>7</v>
      </c>
      <c r="E38" s="3">
        <v>0.01</v>
      </c>
      <c r="F38" s="3"/>
      <c r="G38" s="12">
        <v>41746.807581018518</v>
      </c>
      <c r="H38" s="3">
        <v>3</v>
      </c>
      <c r="I38" s="3">
        <v>195.51</v>
      </c>
      <c r="J38" s="3">
        <v>0</v>
      </c>
      <c r="K38" s="3"/>
      <c r="L38" s="3">
        <v>2</v>
      </c>
      <c r="M38" s="3">
        <v>27.69</v>
      </c>
      <c r="N38" s="3"/>
      <c r="P38" s="10">
        <v>0.73958333333333304</v>
      </c>
      <c r="Q38">
        <v>0</v>
      </c>
    </row>
    <row r="39" spans="1:17" x14ac:dyDescent="0.25">
      <c r="A39" s="3">
        <v>5</v>
      </c>
      <c r="B39" s="3">
        <v>10</v>
      </c>
      <c r="C39" s="3">
        <v>0</v>
      </c>
      <c r="D39" s="3">
        <v>1</v>
      </c>
      <c r="E39" s="4">
        <v>0.01</v>
      </c>
      <c r="F39" s="4"/>
      <c r="G39" s="5">
        <v>41746.667430555557</v>
      </c>
      <c r="H39" s="3">
        <v>4</v>
      </c>
      <c r="I39" s="3">
        <v>202.81</v>
      </c>
      <c r="J39" s="3">
        <v>41</v>
      </c>
      <c r="K39" s="3"/>
      <c r="L39" s="3">
        <v>2</v>
      </c>
      <c r="M39" s="3">
        <v>28.04</v>
      </c>
      <c r="N39" s="3"/>
      <c r="P39" s="10">
        <v>0.75</v>
      </c>
      <c r="Q39">
        <v>0</v>
      </c>
    </row>
    <row r="40" spans="1:17" x14ac:dyDescent="0.25">
      <c r="A40" s="3">
        <v>5</v>
      </c>
      <c r="B40" s="3">
        <v>10</v>
      </c>
      <c r="C40" s="3">
        <v>0</v>
      </c>
      <c r="D40" s="3">
        <v>2</v>
      </c>
      <c r="E40" s="4">
        <v>0.2</v>
      </c>
      <c r="F40" s="4"/>
      <c r="G40" s="5">
        <v>41746.667951388888</v>
      </c>
      <c r="H40" s="3">
        <v>40</v>
      </c>
      <c r="I40" s="3">
        <v>202.8</v>
      </c>
      <c r="J40" s="3">
        <v>23</v>
      </c>
      <c r="K40" s="3"/>
      <c r="L40" s="3">
        <v>2</v>
      </c>
      <c r="M40" s="3">
        <v>28.04</v>
      </c>
      <c r="N40" s="3"/>
      <c r="P40" s="10">
        <v>0.76041666666666596</v>
      </c>
      <c r="Q40">
        <v>0</v>
      </c>
    </row>
    <row r="41" spans="1:17" x14ac:dyDescent="0.25">
      <c r="A41" s="3">
        <v>5</v>
      </c>
      <c r="B41" s="3">
        <v>10</v>
      </c>
      <c r="C41" s="3">
        <v>0</v>
      </c>
      <c r="D41" s="3">
        <v>3</v>
      </c>
      <c r="E41" s="4">
        <v>0.01</v>
      </c>
      <c r="F41" s="4"/>
      <c r="G41" s="5">
        <v>41746.668680555558</v>
      </c>
      <c r="H41" s="3">
        <v>3</v>
      </c>
      <c r="I41" s="3">
        <v>202.59</v>
      </c>
      <c r="J41" s="3">
        <v>22</v>
      </c>
      <c r="K41" s="3"/>
      <c r="L41" s="3">
        <v>2</v>
      </c>
      <c r="M41" s="3">
        <v>28.04</v>
      </c>
      <c r="N41" s="3"/>
      <c r="P41" s="10">
        <v>0.77083333333333304</v>
      </c>
      <c r="Q41">
        <v>0</v>
      </c>
    </row>
    <row r="42" spans="1:17" x14ac:dyDescent="0.25">
      <c r="A42" s="3">
        <v>5</v>
      </c>
      <c r="B42" s="3">
        <v>10</v>
      </c>
      <c r="C42" s="3">
        <v>0</v>
      </c>
      <c r="D42" s="3">
        <v>4</v>
      </c>
      <c r="E42" s="4">
        <v>0.14000000000000001</v>
      </c>
      <c r="F42" s="4"/>
      <c r="G42" s="5">
        <v>41746.668969907405</v>
      </c>
      <c r="H42" s="3">
        <v>33</v>
      </c>
      <c r="I42" s="3">
        <v>202.58</v>
      </c>
      <c r="J42" s="3">
        <v>51</v>
      </c>
      <c r="K42" s="3"/>
      <c r="L42" s="3">
        <v>2</v>
      </c>
      <c r="M42" s="3">
        <v>28.04</v>
      </c>
      <c r="N42" s="3"/>
      <c r="P42" s="10">
        <v>0.781249999999999</v>
      </c>
      <c r="Q42">
        <v>0</v>
      </c>
    </row>
    <row r="43" spans="1:17" x14ac:dyDescent="0.25">
      <c r="A43" s="3">
        <v>5</v>
      </c>
      <c r="B43" s="3">
        <v>10</v>
      </c>
      <c r="C43" s="3">
        <v>0</v>
      </c>
      <c r="D43" s="3">
        <v>5</v>
      </c>
      <c r="E43" s="4">
        <v>0.21</v>
      </c>
      <c r="F43" s="4"/>
      <c r="G43" s="5">
        <v>41746.669942129629</v>
      </c>
      <c r="H43" s="3">
        <v>51</v>
      </c>
      <c r="I43" s="3">
        <v>202.44</v>
      </c>
      <c r="J43" s="3">
        <v>404</v>
      </c>
      <c r="K43" s="3"/>
      <c r="L43" s="3">
        <v>1</v>
      </c>
      <c r="M43" s="3">
        <v>28.07</v>
      </c>
      <c r="N43" s="3"/>
      <c r="P43" s="10">
        <v>0.79166666666666596</v>
      </c>
      <c r="Q43">
        <v>0</v>
      </c>
    </row>
    <row r="44" spans="1:17" x14ac:dyDescent="0.25">
      <c r="A44" s="3">
        <v>5</v>
      </c>
      <c r="B44" s="3">
        <v>10</v>
      </c>
      <c r="C44" s="3">
        <v>0</v>
      </c>
      <c r="D44" s="3">
        <v>6</v>
      </c>
      <c r="E44" s="4">
        <v>0.14000000000000001</v>
      </c>
      <c r="F44" s="4"/>
      <c r="G44" s="5">
        <v>41746.675208333334</v>
      </c>
      <c r="H44" s="3">
        <v>18</v>
      </c>
      <c r="I44" s="3">
        <v>202.22</v>
      </c>
      <c r="J44" s="3">
        <v>108</v>
      </c>
      <c r="K44" s="3"/>
      <c r="L44" s="3">
        <v>1</v>
      </c>
      <c r="M44" s="3">
        <v>28.02</v>
      </c>
      <c r="N44" s="3"/>
      <c r="P44" s="10">
        <v>0.80208333333333304</v>
      </c>
      <c r="Q44">
        <v>0</v>
      </c>
    </row>
    <row r="45" spans="1:17" x14ac:dyDescent="0.25">
      <c r="A45" s="3">
        <v>5</v>
      </c>
      <c r="B45" s="3">
        <v>10</v>
      </c>
      <c r="C45" s="3">
        <v>0</v>
      </c>
      <c r="D45" s="3">
        <v>7</v>
      </c>
      <c r="E45" s="4">
        <v>0.13</v>
      </c>
      <c r="F45" s="4"/>
      <c r="G45" s="5">
        <v>41746.676666666666</v>
      </c>
      <c r="H45" s="3">
        <v>19</v>
      </c>
      <c r="I45" s="3">
        <v>202.08</v>
      </c>
      <c r="J45" s="3">
        <v>1262</v>
      </c>
      <c r="K45" s="3"/>
      <c r="L45" s="3">
        <v>2</v>
      </c>
      <c r="M45" s="3">
        <v>28</v>
      </c>
      <c r="N45" s="3"/>
      <c r="P45" s="10">
        <v>0.812499999999999</v>
      </c>
      <c r="Q45">
        <f>SUM(E38)</f>
        <v>0.01</v>
      </c>
    </row>
    <row r="46" spans="1:17" x14ac:dyDescent="0.25">
      <c r="A46" s="3">
        <v>5</v>
      </c>
      <c r="B46" s="3">
        <v>10</v>
      </c>
      <c r="C46" s="3">
        <v>0</v>
      </c>
      <c r="D46" s="3">
        <v>8</v>
      </c>
      <c r="E46" s="3">
        <v>7.0000000000000007E-2</v>
      </c>
      <c r="F46" s="3"/>
      <c r="G46" s="12">
        <v>41746.691493055558</v>
      </c>
      <c r="H46" s="3">
        <v>8</v>
      </c>
      <c r="I46" s="3">
        <v>201.93</v>
      </c>
      <c r="J46" s="3">
        <v>1175</v>
      </c>
      <c r="K46" s="3"/>
      <c r="L46" s="3">
        <v>1</v>
      </c>
      <c r="M46" s="3">
        <v>27.96</v>
      </c>
      <c r="N46" s="3"/>
      <c r="P46" s="10">
        <v>0.82291666666666596</v>
      </c>
      <c r="Q46">
        <v>0</v>
      </c>
    </row>
    <row r="47" spans="1:17" x14ac:dyDescent="0.25">
      <c r="A47" s="3">
        <v>5</v>
      </c>
      <c r="B47" s="3">
        <v>10</v>
      </c>
      <c r="C47" s="3">
        <v>0</v>
      </c>
      <c r="D47" s="3">
        <v>9</v>
      </c>
      <c r="E47" s="4">
        <v>0.1</v>
      </c>
      <c r="F47" s="4"/>
      <c r="G47" s="5">
        <v>41746.705185185187</v>
      </c>
      <c r="H47" s="3">
        <v>20</v>
      </c>
      <c r="I47" s="3">
        <v>201.85</v>
      </c>
      <c r="J47" s="3">
        <v>222</v>
      </c>
      <c r="K47" s="3"/>
      <c r="L47" s="3">
        <v>1</v>
      </c>
      <c r="M47" s="3">
        <v>27.88</v>
      </c>
      <c r="N47" s="3"/>
      <c r="P47" s="10">
        <v>0.83333333333333204</v>
      </c>
      <c r="Q47">
        <v>0</v>
      </c>
    </row>
    <row r="48" spans="1:17" x14ac:dyDescent="0.25">
      <c r="A48" s="3">
        <v>5</v>
      </c>
      <c r="B48" s="3">
        <v>10</v>
      </c>
      <c r="C48" s="3">
        <v>0</v>
      </c>
      <c r="D48" s="3">
        <v>10</v>
      </c>
      <c r="E48" s="4">
        <v>7.0000000000000007E-2</v>
      </c>
      <c r="F48" s="4"/>
      <c r="G48" s="5">
        <v>41746.707986111112</v>
      </c>
      <c r="H48" s="3">
        <v>11</v>
      </c>
      <c r="I48" s="3">
        <v>201.74</v>
      </c>
      <c r="J48" s="3">
        <v>320</v>
      </c>
      <c r="K48" s="3"/>
      <c r="L48" s="3">
        <v>1</v>
      </c>
      <c r="M48" s="3">
        <v>27.86</v>
      </c>
      <c r="N48" s="3"/>
    </row>
    <row r="49" spans="1:17" x14ac:dyDescent="0.25">
      <c r="A49" s="3">
        <v>5</v>
      </c>
      <c r="B49" s="3">
        <v>10</v>
      </c>
      <c r="C49" s="3">
        <v>0</v>
      </c>
      <c r="D49" s="3">
        <v>11</v>
      </c>
      <c r="E49" s="3">
        <v>0.05</v>
      </c>
      <c r="F49" s="3"/>
      <c r="G49" s="12">
        <v>41746.711817129632</v>
      </c>
      <c r="H49" s="3">
        <v>8</v>
      </c>
      <c r="I49" s="3">
        <v>201.68</v>
      </c>
      <c r="J49" s="3">
        <v>227</v>
      </c>
      <c r="K49" s="3"/>
      <c r="L49" s="3">
        <v>1</v>
      </c>
      <c r="M49" s="3">
        <v>27.86</v>
      </c>
      <c r="N49" s="3"/>
    </row>
    <row r="50" spans="1:17" x14ac:dyDescent="0.25">
      <c r="A50" s="3">
        <v>5</v>
      </c>
      <c r="B50" s="3">
        <v>10</v>
      </c>
      <c r="C50" s="3">
        <v>0</v>
      </c>
      <c r="D50" s="3">
        <v>12</v>
      </c>
      <c r="E50" s="3">
        <v>0.12</v>
      </c>
      <c r="F50" s="3"/>
      <c r="G50" s="12">
        <v>41746.714537037034</v>
      </c>
      <c r="H50" s="3">
        <v>15</v>
      </c>
      <c r="I50" s="3">
        <v>201.63</v>
      </c>
      <c r="J50" s="3">
        <v>16</v>
      </c>
      <c r="K50" s="3"/>
      <c r="L50" s="3">
        <v>1</v>
      </c>
      <c r="M50" s="3">
        <v>27.86</v>
      </c>
      <c r="N50" s="3"/>
    </row>
    <row r="51" spans="1:17" x14ac:dyDescent="0.25">
      <c r="A51" s="3">
        <v>5</v>
      </c>
      <c r="B51" s="3">
        <v>10</v>
      </c>
      <c r="C51" s="3">
        <v>0</v>
      </c>
      <c r="D51" s="3">
        <v>13</v>
      </c>
      <c r="E51" s="3">
        <v>0</v>
      </c>
      <c r="F51" s="3"/>
      <c r="G51" s="12">
        <v>41746.714895833335</v>
      </c>
      <c r="H51" s="3">
        <v>25</v>
      </c>
      <c r="I51" s="3">
        <v>201.5</v>
      </c>
      <c r="J51" s="3">
        <v>91</v>
      </c>
      <c r="K51" s="3"/>
      <c r="L51" s="3">
        <v>1</v>
      </c>
      <c r="M51" s="3">
        <v>27.84</v>
      </c>
      <c r="N51" s="3"/>
    </row>
    <row r="52" spans="1:17" x14ac:dyDescent="0.25">
      <c r="A52" s="3">
        <v>5</v>
      </c>
      <c r="B52" s="3">
        <v>10</v>
      </c>
      <c r="C52" s="3">
        <v>0</v>
      </c>
      <c r="D52" s="3">
        <v>14</v>
      </c>
      <c r="E52" s="3">
        <v>0.11</v>
      </c>
      <c r="F52" s="3"/>
      <c r="G52" s="12">
        <v>41746.716238425928</v>
      </c>
      <c r="H52" s="3">
        <v>32</v>
      </c>
      <c r="I52" s="3">
        <v>201.5</v>
      </c>
      <c r="J52" s="3">
        <v>45</v>
      </c>
      <c r="K52" s="3"/>
      <c r="L52" s="3">
        <v>1</v>
      </c>
      <c r="M52" s="3">
        <v>27.84</v>
      </c>
      <c r="N52" s="3"/>
      <c r="Q52" t="s">
        <v>16</v>
      </c>
    </row>
    <row r="53" spans="1:17" x14ac:dyDescent="0.25">
      <c r="A53" s="3">
        <v>5</v>
      </c>
      <c r="B53" s="3">
        <v>10</v>
      </c>
      <c r="C53" s="3">
        <v>0</v>
      </c>
      <c r="D53" s="3">
        <v>15</v>
      </c>
      <c r="E53" s="3">
        <v>0.03</v>
      </c>
      <c r="F53" s="3"/>
      <c r="G53" s="12">
        <v>41746.717129629629</v>
      </c>
      <c r="H53" s="3">
        <v>40</v>
      </c>
      <c r="I53" s="3">
        <v>201.39</v>
      </c>
      <c r="J53" s="3">
        <v>1765</v>
      </c>
      <c r="K53" s="3"/>
      <c r="L53" s="3">
        <v>1</v>
      </c>
      <c r="M53" s="3">
        <v>27.84</v>
      </c>
      <c r="N53" s="3"/>
      <c r="P53" s="10">
        <v>0.67708333333333337</v>
      </c>
      <c r="Q53">
        <f>SUM(E39:E45)</f>
        <v>0.84000000000000008</v>
      </c>
    </row>
    <row r="54" spans="1:17" x14ac:dyDescent="0.25">
      <c r="A54" s="3">
        <v>5</v>
      </c>
      <c r="B54" s="3">
        <v>10</v>
      </c>
      <c r="C54" s="3">
        <v>0</v>
      </c>
      <c r="D54" s="3">
        <v>16</v>
      </c>
      <c r="E54" s="4">
        <v>0.11</v>
      </c>
      <c r="F54" s="4"/>
      <c r="G54" s="5">
        <v>41746.738020833334</v>
      </c>
      <c r="H54" s="3">
        <v>35</v>
      </c>
      <c r="I54" s="3">
        <v>201.34</v>
      </c>
      <c r="J54" s="3">
        <v>35</v>
      </c>
      <c r="K54" s="3"/>
      <c r="L54" s="3">
        <v>1</v>
      </c>
      <c r="M54" s="3">
        <v>27.81</v>
      </c>
      <c r="N54" s="3"/>
      <c r="P54" s="10">
        <v>0.6875</v>
      </c>
      <c r="Q54">
        <v>0</v>
      </c>
    </row>
    <row r="55" spans="1:17" x14ac:dyDescent="0.25">
      <c r="A55" s="3">
        <v>5</v>
      </c>
      <c r="B55" s="3">
        <v>10</v>
      </c>
      <c r="C55" s="3">
        <v>0</v>
      </c>
      <c r="D55" s="3">
        <v>17</v>
      </c>
      <c r="E55" s="4">
        <v>0.03</v>
      </c>
      <c r="F55" s="4"/>
      <c r="G55" s="5">
        <v>41746.73883101852</v>
      </c>
      <c r="H55" s="3">
        <v>19</v>
      </c>
      <c r="I55" s="3">
        <v>201.24</v>
      </c>
      <c r="J55" s="3">
        <v>236</v>
      </c>
      <c r="K55" s="3"/>
      <c r="L55" s="3">
        <v>1</v>
      </c>
      <c r="M55" s="3">
        <v>27.81</v>
      </c>
      <c r="N55" s="3"/>
      <c r="P55" s="10">
        <v>0.69791666666666663</v>
      </c>
      <c r="Q55">
        <f>SUM(E46)</f>
        <v>7.0000000000000007E-2</v>
      </c>
    </row>
    <row r="56" spans="1:17" x14ac:dyDescent="0.25">
      <c r="A56" s="3">
        <v>5</v>
      </c>
      <c r="B56" s="3">
        <v>10</v>
      </c>
      <c r="C56" s="3">
        <v>0</v>
      </c>
      <c r="D56" s="3">
        <v>18</v>
      </c>
      <c r="E56" s="15">
        <v>0.05</v>
      </c>
      <c r="F56" s="15"/>
      <c r="G56" s="16">
        <v>41746.741782407407</v>
      </c>
      <c r="H56" s="3">
        <v>21</v>
      </c>
      <c r="I56" s="3">
        <v>201.2</v>
      </c>
      <c r="J56" s="3">
        <v>211</v>
      </c>
      <c r="K56" s="3"/>
      <c r="L56" s="3">
        <v>1</v>
      </c>
      <c r="M56" s="3">
        <v>27.78</v>
      </c>
      <c r="N56" s="3"/>
      <c r="P56" s="10">
        <v>0.70833333333333304</v>
      </c>
      <c r="Q56">
        <f>SUM(E47:E48)</f>
        <v>0.17</v>
      </c>
    </row>
    <row r="57" spans="1:17" x14ac:dyDescent="0.25">
      <c r="A57" s="3">
        <v>5</v>
      </c>
      <c r="B57" s="3">
        <v>10</v>
      </c>
      <c r="C57" s="3">
        <v>0</v>
      </c>
      <c r="D57" s="3">
        <v>19</v>
      </c>
      <c r="E57" s="15">
        <v>0.01</v>
      </c>
      <c r="F57" s="15"/>
      <c r="G57" s="16">
        <v>41746.744467592594</v>
      </c>
      <c r="H57" s="3">
        <v>4</v>
      </c>
      <c r="I57" s="3">
        <v>201.16</v>
      </c>
      <c r="J57" s="3">
        <v>25</v>
      </c>
      <c r="K57" s="3"/>
      <c r="L57" s="3">
        <v>1</v>
      </c>
      <c r="M57" s="3">
        <v>27.76</v>
      </c>
      <c r="N57" s="3"/>
      <c r="P57" s="10">
        <v>0.71875</v>
      </c>
      <c r="Q57">
        <f>SUM(E49:E53)</f>
        <v>0.30999999999999994</v>
      </c>
    </row>
    <row r="58" spans="1:17" x14ac:dyDescent="0.25">
      <c r="A58" s="3">
        <v>5</v>
      </c>
      <c r="B58" s="3">
        <v>10</v>
      </c>
      <c r="C58" s="3">
        <v>0</v>
      </c>
      <c r="D58" s="3">
        <v>20</v>
      </c>
      <c r="E58" s="15">
        <v>0.03</v>
      </c>
      <c r="F58" s="15"/>
      <c r="G58" s="16">
        <v>41746.744803240741</v>
      </c>
      <c r="H58" s="3">
        <v>8</v>
      </c>
      <c r="I58" s="3">
        <v>201.15</v>
      </c>
      <c r="J58" s="3">
        <v>21</v>
      </c>
      <c r="K58" s="3"/>
      <c r="L58" s="3">
        <v>1</v>
      </c>
      <c r="M58" s="3">
        <v>27.76</v>
      </c>
      <c r="N58" s="3"/>
      <c r="P58" s="10">
        <v>0.72916666666666696</v>
      </c>
      <c r="Q58">
        <v>0</v>
      </c>
    </row>
    <row r="59" spans="1:17" x14ac:dyDescent="0.25">
      <c r="A59" s="3">
        <v>5</v>
      </c>
      <c r="B59" s="3">
        <v>10</v>
      </c>
      <c r="C59" s="3">
        <v>0</v>
      </c>
      <c r="D59" s="3">
        <v>21</v>
      </c>
      <c r="E59" s="15">
        <v>7.0000000000000007E-2</v>
      </c>
      <c r="F59" s="15"/>
      <c r="G59" s="16">
        <v>41746.745138888888</v>
      </c>
      <c r="H59" s="3">
        <v>73</v>
      </c>
      <c r="I59" s="3">
        <v>201.12</v>
      </c>
      <c r="J59" s="3">
        <v>168</v>
      </c>
      <c r="K59" s="3"/>
      <c r="L59" s="3">
        <v>1</v>
      </c>
      <c r="M59" s="3">
        <v>27.76</v>
      </c>
      <c r="N59" s="3"/>
      <c r="P59" s="10">
        <v>0.73958333333333304</v>
      </c>
      <c r="Q59">
        <f>SUM(E54:E55)</f>
        <v>0.14000000000000001</v>
      </c>
    </row>
    <row r="60" spans="1:17" x14ac:dyDescent="0.25">
      <c r="A60" s="3">
        <v>5</v>
      </c>
      <c r="B60" s="3">
        <v>10</v>
      </c>
      <c r="C60" s="3">
        <v>0</v>
      </c>
      <c r="D60" s="3">
        <v>22</v>
      </c>
      <c r="E60" s="15">
        <v>0.02</v>
      </c>
      <c r="F60" s="15"/>
      <c r="G60" s="16">
        <v>41746.747928240744</v>
      </c>
      <c r="H60" s="3">
        <v>14</v>
      </c>
      <c r="I60" s="3">
        <v>201.04</v>
      </c>
      <c r="J60" s="3">
        <v>3796</v>
      </c>
      <c r="K60" s="3"/>
      <c r="L60" s="3">
        <v>1</v>
      </c>
      <c r="M60" s="3">
        <v>27.77</v>
      </c>
      <c r="N60" s="3"/>
      <c r="P60" s="10">
        <v>0.75</v>
      </c>
      <c r="Q60">
        <f>SUM(E56:E60)</f>
        <v>0.18</v>
      </c>
    </row>
    <row r="61" spans="1:17" x14ac:dyDescent="0.25">
      <c r="A61" s="3">
        <v>5</v>
      </c>
      <c r="B61" s="3">
        <v>10</v>
      </c>
      <c r="C61" s="3">
        <v>0</v>
      </c>
      <c r="D61" s="3">
        <v>23</v>
      </c>
      <c r="E61" s="4">
        <v>0.05</v>
      </c>
      <c r="F61" s="4"/>
      <c r="G61" s="5">
        <v>41746.792025462964</v>
      </c>
      <c r="H61" s="3">
        <v>32</v>
      </c>
      <c r="I61" s="3">
        <v>201.02</v>
      </c>
      <c r="J61" s="3">
        <v>106</v>
      </c>
      <c r="K61" s="3"/>
      <c r="L61" s="3">
        <v>1</v>
      </c>
      <c r="M61" s="3">
        <v>27.69</v>
      </c>
      <c r="N61" s="3"/>
      <c r="P61" s="10">
        <v>0.76041666666666596</v>
      </c>
      <c r="Q61">
        <v>0</v>
      </c>
    </row>
    <row r="62" spans="1:17" x14ac:dyDescent="0.25">
      <c r="A62" s="3">
        <v>5</v>
      </c>
      <c r="B62" s="3">
        <v>10</v>
      </c>
      <c r="C62" s="3">
        <v>0</v>
      </c>
      <c r="D62" s="3">
        <v>24</v>
      </c>
      <c r="E62" s="4">
        <v>0</v>
      </c>
      <c r="F62" s="4"/>
      <c r="G62" s="5">
        <v>41746.793622685182</v>
      </c>
      <c r="H62" s="3">
        <v>5</v>
      </c>
      <c r="I62" s="3">
        <v>200.96</v>
      </c>
      <c r="J62" s="3">
        <v>225</v>
      </c>
      <c r="K62" s="3"/>
      <c r="L62" s="3">
        <v>1</v>
      </c>
      <c r="M62" s="3">
        <v>27.69</v>
      </c>
      <c r="N62" s="3"/>
      <c r="P62" s="10">
        <v>0.77083333333333304</v>
      </c>
      <c r="Q62">
        <v>0</v>
      </c>
    </row>
    <row r="63" spans="1:17" x14ac:dyDescent="0.25">
      <c r="A63" s="3">
        <v>5</v>
      </c>
      <c r="B63" s="3">
        <v>10</v>
      </c>
      <c r="C63" s="3">
        <v>0</v>
      </c>
      <c r="D63" s="3">
        <v>25</v>
      </c>
      <c r="E63" s="4">
        <v>0.04</v>
      </c>
      <c r="F63" s="4"/>
      <c r="G63" s="5">
        <v>41746.796284722222</v>
      </c>
      <c r="H63" s="3">
        <v>9</v>
      </c>
      <c r="I63" s="3">
        <v>200.96</v>
      </c>
      <c r="J63" s="3">
        <v>15</v>
      </c>
      <c r="K63" s="3"/>
      <c r="L63" s="3">
        <v>1</v>
      </c>
      <c r="M63" s="3">
        <v>27.7</v>
      </c>
      <c r="N63" s="3"/>
      <c r="P63" s="10">
        <v>0.781249999999999</v>
      </c>
      <c r="Q63">
        <v>0</v>
      </c>
    </row>
    <row r="64" spans="1:17" x14ac:dyDescent="0.25">
      <c r="A64" s="3">
        <v>5</v>
      </c>
      <c r="B64" s="3">
        <v>10</v>
      </c>
      <c r="C64" s="3">
        <v>0</v>
      </c>
      <c r="D64" s="3">
        <v>26</v>
      </c>
      <c r="E64" s="4">
        <v>0</v>
      </c>
      <c r="F64" s="4"/>
      <c r="G64" s="5">
        <v>41746.7965625</v>
      </c>
      <c r="H64" s="3">
        <v>83</v>
      </c>
      <c r="I64" s="3">
        <v>200.92</v>
      </c>
      <c r="J64" s="3">
        <v>46</v>
      </c>
      <c r="K64" s="3"/>
      <c r="L64" s="3">
        <v>1</v>
      </c>
      <c r="M64" s="3">
        <v>27.7</v>
      </c>
      <c r="N64" s="3"/>
      <c r="P64" s="10">
        <v>0.79166666666666596</v>
      </c>
      <c r="Q64">
        <v>0</v>
      </c>
    </row>
    <row r="65" spans="1:17" x14ac:dyDescent="0.25">
      <c r="A65" s="3">
        <v>5</v>
      </c>
      <c r="B65" s="3">
        <v>10</v>
      </c>
      <c r="C65" s="3">
        <v>0</v>
      </c>
      <c r="D65" s="3">
        <v>27</v>
      </c>
      <c r="E65" s="4">
        <v>0.01</v>
      </c>
      <c r="F65" s="4"/>
      <c r="G65" s="5">
        <v>41746.798055555555</v>
      </c>
      <c r="H65" s="3">
        <v>4</v>
      </c>
      <c r="I65" s="3">
        <v>200.91</v>
      </c>
      <c r="J65" s="3">
        <v>21</v>
      </c>
      <c r="K65" s="3"/>
      <c r="L65" s="3">
        <v>1</v>
      </c>
      <c r="M65" s="3">
        <v>27.7</v>
      </c>
      <c r="N65" s="3"/>
      <c r="P65" s="10">
        <v>0.80208333333333304</v>
      </c>
      <c r="Q65">
        <f>SUM(E61:E69)</f>
        <v>0.18999999999999997</v>
      </c>
    </row>
    <row r="66" spans="1:17" x14ac:dyDescent="0.25">
      <c r="A66" s="3">
        <v>5</v>
      </c>
      <c r="B66" s="3">
        <v>10</v>
      </c>
      <c r="C66" s="3">
        <v>0</v>
      </c>
      <c r="D66" s="3">
        <v>28</v>
      </c>
      <c r="E66" s="4">
        <v>0</v>
      </c>
      <c r="F66" s="4"/>
      <c r="G66" s="5">
        <v>41746.798344907409</v>
      </c>
      <c r="H66" s="3">
        <v>4</v>
      </c>
      <c r="I66" s="3">
        <v>200.9</v>
      </c>
      <c r="J66" s="3">
        <v>27</v>
      </c>
      <c r="K66" s="3"/>
      <c r="L66" s="3">
        <v>1</v>
      </c>
      <c r="M66" s="3">
        <v>27.7</v>
      </c>
      <c r="N66" s="3"/>
      <c r="P66" s="10">
        <v>0.812499999999999</v>
      </c>
      <c r="Q66">
        <f>SUM(E70:E73)</f>
        <v>0.1</v>
      </c>
    </row>
    <row r="67" spans="1:17" x14ac:dyDescent="0.25">
      <c r="A67" s="3">
        <v>5</v>
      </c>
      <c r="B67" s="3">
        <v>10</v>
      </c>
      <c r="C67" s="3">
        <v>0</v>
      </c>
      <c r="D67" s="3">
        <v>29</v>
      </c>
      <c r="E67" s="4">
        <v>0</v>
      </c>
      <c r="F67" s="4"/>
      <c r="G67" s="5">
        <v>41746.798703703702</v>
      </c>
      <c r="H67" s="3">
        <v>25</v>
      </c>
      <c r="I67" s="3">
        <v>200.89</v>
      </c>
      <c r="J67" s="3">
        <v>128</v>
      </c>
      <c r="K67" s="3"/>
      <c r="L67" s="3">
        <v>1</v>
      </c>
      <c r="M67" s="3">
        <v>27.72</v>
      </c>
      <c r="N67" s="3"/>
      <c r="P67" s="10">
        <v>0.82291666666666596</v>
      </c>
      <c r="Q67">
        <f>SUM(E74:E76)</f>
        <v>0.09</v>
      </c>
    </row>
    <row r="68" spans="1:17" x14ac:dyDescent="0.25">
      <c r="A68" s="3">
        <v>5</v>
      </c>
      <c r="B68" s="3">
        <v>10</v>
      </c>
      <c r="C68" s="3">
        <v>0</v>
      </c>
      <c r="D68" s="3">
        <v>30</v>
      </c>
      <c r="E68" s="4">
        <v>0.06</v>
      </c>
      <c r="F68" s="4"/>
      <c r="G68" s="5">
        <v>41746.800474537034</v>
      </c>
      <c r="H68" s="3">
        <v>6</v>
      </c>
      <c r="I68" s="3">
        <v>200.89</v>
      </c>
      <c r="J68" s="3">
        <v>104</v>
      </c>
      <c r="K68" s="3"/>
      <c r="L68" s="3">
        <v>1</v>
      </c>
      <c r="M68" s="3">
        <v>27.72</v>
      </c>
      <c r="N68" s="3"/>
      <c r="P68" s="10">
        <v>0.83333333333333204</v>
      </c>
      <c r="Q68">
        <f>SUM(E77)</f>
        <v>0.09</v>
      </c>
    </row>
    <row r="69" spans="1:17" x14ac:dyDescent="0.25">
      <c r="A69" s="3">
        <v>5</v>
      </c>
      <c r="B69" s="3">
        <v>10</v>
      </c>
      <c r="C69" s="3">
        <v>0</v>
      </c>
      <c r="D69" s="3">
        <v>31</v>
      </c>
      <c r="E69" s="4">
        <v>0.03</v>
      </c>
      <c r="F69" s="4"/>
      <c r="G69" s="5">
        <v>41746.801747685182</v>
      </c>
      <c r="H69" s="3">
        <v>62</v>
      </c>
      <c r="I69" s="3">
        <v>200.82</v>
      </c>
      <c r="J69" s="3">
        <v>53</v>
      </c>
      <c r="K69" s="3"/>
      <c r="L69" s="3">
        <v>1</v>
      </c>
      <c r="M69" s="3">
        <v>27.72</v>
      </c>
      <c r="N69" s="3"/>
    </row>
    <row r="70" spans="1:17" x14ac:dyDescent="0.25">
      <c r="A70" s="3">
        <v>5</v>
      </c>
      <c r="B70" s="3">
        <v>10</v>
      </c>
      <c r="C70" s="3">
        <v>0</v>
      </c>
      <c r="D70" s="3">
        <v>32</v>
      </c>
      <c r="E70" s="3">
        <v>0.02</v>
      </c>
      <c r="F70" s="3"/>
      <c r="G70" s="12">
        <v>41746.803078703706</v>
      </c>
      <c r="H70" s="3">
        <v>4</v>
      </c>
      <c r="I70" s="3">
        <v>200.79</v>
      </c>
      <c r="J70" s="3">
        <v>169</v>
      </c>
      <c r="K70" s="3"/>
      <c r="L70" s="3">
        <v>1</v>
      </c>
      <c r="M70" s="3">
        <v>27.72</v>
      </c>
      <c r="N70" s="3"/>
    </row>
    <row r="71" spans="1:17" x14ac:dyDescent="0.25">
      <c r="A71" s="3">
        <v>5</v>
      </c>
      <c r="B71" s="3">
        <v>10</v>
      </c>
      <c r="C71" s="3">
        <v>0</v>
      </c>
      <c r="D71" s="3">
        <v>33</v>
      </c>
      <c r="E71" s="3">
        <v>0.02</v>
      </c>
      <c r="F71" s="3"/>
      <c r="G71" s="12">
        <v>41746.805081018516</v>
      </c>
      <c r="H71" s="3">
        <v>6</v>
      </c>
      <c r="I71" s="3">
        <v>200.79</v>
      </c>
      <c r="J71" s="3">
        <v>212</v>
      </c>
      <c r="K71" s="3"/>
      <c r="L71" s="3">
        <v>1</v>
      </c>
      <c r="M71" s="3">
        <v>27.72</v>
      </c>
      <c r="N71" s="3"/>
    </row>
    <row r="72" spans="1:17" x14ac:dyDescent="0.25">
      <c r="A72" s="3">
        <v>5</v>
      </c>
      <c r="B72" s="3">
        <v>10</v>
      </c>
      <c r="C72" s="3">
        <v>0</v>
      </c>
      <c r="D72" s="3">
        <v>34</v>
      </c>
      <c r="E72" s="3">
        <v>0.03</v>
      </c>
      <c r="F72" s="3"/>
      <c r="G72" s="12">
        <v>41746.807604166665</v>
      </c>
      <c r="H72" s="3">
        <v>5</v>
      </c>
      <c r="I72" s="3">
        <v>200.77</v>
      </c>
      <c r="J72" s="3">
        <v>258</v>
      </c>
      <c r="K72" s="3"/>
      <c r="L72" s="3">
        <v>2</v>
      </c>
      <c r="M72" s="3">
        <v>27.69</v>
      </c>
      <c r="N72" s="3"/>
    </row>
    <row r="73" spans="1:17" x14ac:dyDescent="0.25">
      <c r="A73" s="3">
        <v>5</v>
      </c>
      <c r="B73" s="3">
        <v>10</v>
      </c>
      <c r="C73" s="3">
        <v>0</v>
      </c>
      <c r="D73" s="3">
        <v>35</v>
      </c>
      <c r="E73" s="3">
        <v>0.03</v>
      </c>
      <c r="F73" s="3"/>
      <c r="G73" s="12">
        <v>41746.810648148145</v>
      </c>
      <c r="H73" s="3">
        <v>4</v>
      </c>
      <c r="I73" s="3">
        <v>200.74</v>
      </c>
      <c r="J73" s="3">
        <v>367</v>
      </c>
      <c r="K73" s="3"/>
      <c r="L73" s="3">
        <v>1</v>
      </c>
      <c r="M73" s="3">
        <v>27.71</v>
      </c>
      <c r="N73" s="3"/>
    </row>
    <row r="74" spans="1:17" x14ac:dyDescent="0.25">
      <c r="A74" s="3">
        <v>5</v>
      </c>
      <c r="B74" s="3">
        <v>10</v>
      </c>
      <c r="C74" s="3">
        <v>0</v>
      </c>
      <c r="D74" s="3">
        <v>36</v>
      </c>
      <c r="E74" s="4">
        <v>0.03</v>
      </c>
      <c r="F74" s="4"/>
      <c r="G74" s="5">
        <v>41746.814942129633</v>
      </c>
      <c r="H74" s="3">
        <v>27</v>
      </c>
      <c r="I74" s="3">
        <v>200.71</v>
      </c>
      <c r="J74" s="3">
        <v>174</v>
      </c>
      <c r="K74" s="3"/>
      <c r="L74" s="3">
        <v>1</v>
      </c>
      <c r="M74" s="3">
        <v>27.73</v>
      </c>
      <c r="N74" s="3"/>
    </row>
    <row r="75" spans="1:17" x14ac:dyDescent="0.25">
      <c r="A75" s="3">
        <v>5</v>
      </c>
      <c r="B75" s="3">
        <v>10</v>
      </c>
      <c r="C75" s="3">
        <v>0</v>
      </c>
      <c r="D75" s="3">
        <v>37</v>
      </c>
      <c r="E75" s="4">
        <v>0.03</v>
      </c>
      <c r="F75" s="4"/>
      <c r="G75" s="5">
        <v>41746.81726851852</v>
      </c>
      <c r="H75" s="3">
        <v>74</v>
      </c>
      <c r="I75" s="3">
        <v>200.69</v>
      </c>
      <c r="J75" s="3">
        <v>175</v>
      </c>
      <c r="K75" s="3"/>
      <c r="L75" s="3">
        <v>1</v>
      </c>
      <c r="M75" s="3">
        <v>27.7</v>
      </c>
      <c r="N75" s="3"/>
    </row>
    <row r="76" spans="1:17" x14ac:dyDescent="0.25">
      <c r="A76" s="3">
        <v>5</v>
      </c>
      <c r="B76" s="3">
        <v>10</v>
      </c>
      <c r="C76" s="3">
        <v>0</v>
      </c>
      <c r="D76" s="3">
        <v>38</v>
      </c>
      <c r="E76" s="4">
        <v>0.03</v>
      </c>
      <c r="F76" s="4"/>
      <c r="G76" s="5">
        <v>41746.820150462961</v>
      </c>
      <c r="H76" s="3">
        <v>54</v>
      </c>
      <c r="I76" s="3">
        <v>200.66</v>
      </c>
      <c r="J76" s="3">
        <v>1059</v>
      </c>
      <c r="K76" s="3"/>
      <c r="L76" s="3">
        <v>1</v>
      </c>
      <c r="M76" s="3">
        <v>27.73</v>
      </c>
      <c r="N76" s="3"/>
    </row>
    <row r="77" spans="1:17" x14ac:dyDescent="0.25">
      <c r="A77" s="3">
        <v>5</v>
      </c>
      <c r="B77" s="3">
        <v>10</v>
      </c>
      <c r="C77" s="3">
        <v>0</v>
      </c>
      <c r="D77" s="3">
        <v>39</v>
      </c>
      <c r="E77" s="3">
        <v>0.09</v>
      </c>
      <c r="F77" s="3"/>
      <c r="G77" s="12">
        <v>41746.833032407405</v>
      </c>
      <c r="H77" s="3">
        <v>30</v>
      </c>
      <c r="I77" s="3">
        <v>200.65</v>
      </c>
      <c r="J77" s="3">
        <v>0</v>
      </c>
      <c r="K77" s="3"/>
      <c r="L77" s="3">
        <v>1</v>
      </c>
      <c r="M77" s="3">
        <v>27.71</v>
      </c>
      <c r="N77" s="3"/>
    </row>
    <row r="78" spans="1:17" x14ac:dyDescent="0.25">
      <c r="A78" s="3">
        <v>7</v>
      </c>
      <c r="B78" s="3">
        <v>10</v>
      </c>
      <c r="C78" s="3">
        <v>0</v>
      </c>
      <c r="D78" s="3">
        <v>1</v>
      </c>
      <c r="E78" s="13">
        <v>0.22</v>
      </c>
      <c r="F78" s="13"/>
      <c r="G78" s="14">
        <v>41746.675671296296</v>
      </c>
      <c r="H78" s="3">
        <v>78</v>
      </c>
      <c r="I78" s="3">
        <v>193.72</v>
      </c>
      <c r="J78" s="3">
        <v>50</v>
      </c>
      <c r="K78" s="3"/>
      <c r="L78" s="3">
        <v>1</v>
      </c>
      <c r="M78" s="3">
        <v>28.02</v>
      </c>
      <c r="N78" s="3"/>
    </row>
    <row r="79" spans="1:17" x14ac:dyDescent="0.25">
      <c r="A79" s="3">
        <v>7</v>
      </c>
      <c r="B79" s="3">
        <v>10</v>
      </c>
      <c r="C79" s="3">
        <v>0</v>
      </c>
      <c r="D79" s="3">
        <v>2</v>
      </c>
      <c r="E79" s="13">
        <v>0.04</v>
      </c>
      <c r="F79" s="13"/>
      <c r="G79" s="14">
        <v>41746.677152777775</v>
      </c>
      <c r="H79" s="3">
        <v>19</v>
      </c>
      <c r="I79" s="3">
        <v>193.5</v>
      </c>
      <c r="J79" s="3">
        <v>106</v>
      </c>
      <c r="K79" s="3"/>
      <c r="L79" s="3">
        <v>2</v>
      </c>
      <c r="M79" s="3">
        <v>28</v>
      </c>
      <c r="N79" s="3"/>
      <c r="Q79" t="s">
        <v>17</v>
      </c>
    </row>
    <row r="80" spans="1:17" x14ac:dyDescent="0.25">
      <c r="A80" s="3">
        <v>7</v>
      </c>
      <c r="B80" s="3">
        <v>10</v>
      </c>
      <c r="C80" s="3">
        <v>0</v>
      </c>
      <c r="D80" s="3">
        <v>3</v>
      </c>
      <c r="E80" s="13">
        <v>0.03</v>
      </c>
      <c r="F80" s="13"/>
      <c r="G80" s="14">
        <v>41746.678599537037</v>
      </c>
      <c r="H80" s="3">
        <v>4</v>
      </c>
      <c r="I80" s="3">
        <v>193.46</v>
      </c>
      <c r="J80" s="3">
        <v>1383</v>
      </c>
      <c r="K80" s="3"/>
      <c r="L80" s="3">
        <v>2</v>
      </c>
      <c r="M80" s="3">
        <v>28</v>
      </c>
      <c r="N80" s="3"/>
      <c r="P80" s="10">
        <v>0.67708333333333337</v>
      </c>
      <c r="Q80">
        <f>SUM(E78:E80)</f>
        <v>0.29000000000000004</v>
      </c>
    </row>
    <row r="81" spans="1:17" x14ac:dyDescent="0.25">
      <c r="A81" s="3">
        <v>7</v>
      </c>
      <c r="B81" s="3">
        <v>10</v>
      </c>
      <c r="C81" s="3">
        <v>0</v>
      </c>
      <c r="D81" s="3">
        <v>4</v>
      </c>
      <c r="E81" s="3">
        <v>0.05</v>
      </c>
      <c r="F81" s="3"/>
      <c r="G81" s="12">
        <v>41746.694652777776</v>
      </c>
      <c r="H81" s="3">
        <v>15</v>
      </c>
      <c r="I81" s="3">
        <v>193.4</v>
      </c>
      <c r="J81" s="3">
        <v>2718</v>
      </c>
      <c r="K81" s="3"/>
      <c r="L81" s="3">
        <v>1</v>
      </c>
      <c r="M81" s="3">
        <v>27.95</v>
      </c>
      <c r="N81" s="3"/>
      <c r="P81" s="10">
        <v>0.6875</v>
      </c>
      <c r="Q81">
        <v>0</v>
      </c>
    </row>
    <row r="82" spans="1:17" x14ac:dyDescent="0.25">
      <c r="A82" s="3">
        <v>7</v>
      </c>
      <c r="B82" s="3">
        <v>10</v>
      </c>
      <c r="C82" s="3">
        <v>0</v>
      </c>
      <c r="D82" s="3">
        <v>5</v>
      </c>
      <c r="E82" s="13">
        <v>0.16</v>
      </c>
      <c r="F82" s="13"/>
      <c r="G82" s="14">
        <v>41746.726284722223</v>
      </c>
      <c r="H82" s="3">
        <v>16</v>
      </c>
      <c r="I82" s="3">
        <v>193.26</v>
      </c>
      <c r="J82" s="3">
        <v>550</v>
      </c>
      <c r="K82" s="3"/>
      <c r="L82" s="3">
        <v>2</v>
      </c>
      <c r="M82" s="3">
        <v>27.82</v>
      </c>
      <c r="N82" s="3"/>
      <c r="P82" s="10">
        <v>0.69791666666666663</v>
      </c>
      <c r="Q82">
        <f>SUM(E81)</f>
        <v>0.05</v>
      </c>
    </row>
    <row r="83" spans="1:17" x14ac:dyDescent="0.25">
      <c r="A83" s="3">
        <v>7</v>
      </c>
      <c r="B83" s="3">
        <v>10</v>
      </c>
      <c r="C83" s="3">
        <v>0</v>
      </c>
      <c r="D83" s="3">
        <v>6</v>
      </c>
      <c r="E83" s="3">
        <v>0</v>
      </c>
      <c r="F83" s="3"/>
      <c r="G83" s="12">
        <v>41746.732835648145</v>
      </c>
      <c r="H83" s="3">
        <v>19</v>
      </c>
      <c r="I83" s="3">
        <v>193.09</v>
      </c>
      <c r="J83" s="3">
        <v>31</v>
      </c>
      <c r="K83" s="3"/>
      <c r="L83" s="3">
        <v>1</v>
      </c>
      <c r="M83" s="3">
        <v>27.8</v>
      </c>
      <c r="N83" s="3"/>
      <c r="P83" s="10">
        <v>0.70833333333333304</v>
      </c>
      <c r="Q83">
        <v>0</v>
      </c>
    </row>
    <row r="84" spans="1:17" x14ac:dyDescent="0.25">
      <c r="A84" s="3">
        <v>7</v>
      </c>
      <c r="B84" s="3">
        <v>10</v>
      </c>
      <c r="C84" s="3">
        <v>0</v>
      </c>
      <c r="D84" s="3">
        <v>7</v>
      </c>
      <c r="E84" s="3">
        <v>0</v>
      </c>
      <c r="F84" s="3"/>
      <c r="G84" s="12">
        <v>41746.733414351853</v>
      </c>
      <c r="H84" s="3">
        <v>4</v>
      </c>
      <c r="I84" s="3">
        <v>193.1</v>
      </c>
      <c r="J84" s="3">
        <v>1259</v>
      </c>
      <c r="K84" s="3"/>
      <c r="L84" s="3">
        <v>1</v>
      </c>
      <c r="M84" s="3">
        <v>27.8</v>
      </c>
      <c r="N84" s="3"/>
      <c r="P84" s="10">
        <v>0.71875</v>
      </c>
      <c r="Q84">
        <v>0</v>
      </c>
    </row>
    <row r="85" spans="1:17" x14ac:dyDescent="0.25">
      <c r="A85" s="3">
        <v>7</v>
      </c>
      <c r="B85" s="3">
        <v>10</v>
      </c>
      <c r="C85" s="3">
        <v>0</v>
      </c>
      <c r="D85" s="3">
        <v>8</v>
      </c>
      <c r="E85" s="13">
        <v>0.1</v>
      </c>
      <c r="F85" s="13"/>
      <c r="G85" s="14">
        <v>41746.748032407406</v>
      </c>
      <c r="H85" s="3">
        <v>18</v>
      </c>
      <c r="I85" s="3">
        <v>193.08</v>
      </c>
      <c r="J85" s="3">
        <v>1996</v>
      </c>
      <c r="K85" s="3"/>
      <c r="L85" s="3">
        <v>1</v>
      </c>
      <c r="M85" s="3">
        <v>27.77</v>
      </c>
      <c r="N85" s="3"/>
      <c r="P85" s="10">
        <v>0.72916666666666696</v>
      </c>
      <c r="Q85">
        <f>SUM(E82)</f>
        <v>0.16</v>
      </c>
    </row>
    <row r="86" spans="1:17" x14ac:dyDescent="0.25">
      <c r="A86" s="3">
        <v>7</v>
      </c>
      <c r="B86" s="3">
        <v>10</v>
      </c>
      <c r="C86" s="3">
        <v>0</v>
      </c>
      <c r="D86" s="3">
        <v>9</v>
      </c>
      <c r="E86" s="3">
        <v>0.05</v>
      </c>
      <c r="F86" s="3"/>
      <c r="G86" s="12">
        <v>41746.77134259259</v>
      </c>
      <c r="H86" s="3">
        <v>13</v>
      </c>
      <c r="I86" s="3">
        <v>192.96</v>
      </c>
      <c r="J86" s="3">
        <v>207</v>
      </c>
      <c r="K86" s="3"/>
      <c r="L86" s="3">
        <v>1</v>
      </c>
      <c r="M86" s="3">
        <v>27.72</v>
      </c>
      <c r="N86" s="3"/>
      <c r="P86" s="10">
        <v>0.73958333333333304</v>
      </c>
      <c r="Q86">
        <v>0</v>
      </c>
    </row>
    <row r="87" spans="1:17" x14ac:dyDescent="0.25">
      <c r="A87" s="3">
        <v>7</v>
      </c>
      <c r="B87" s="3">
        <v>10</v>
      </c>
      <c r="C87" s="3">
        <v>0</v>
      </c>
      <c r="D87" s="3">
        <v>10</v>
      </c>
      <c r="E87" s="3">
        <v>0</v>
      </c>
      <c r="F87" s="3"/>
      <c r="G87" s="12">
        <v>41746.773888888885</v>
      </c>
      <c r="H87" s="3">
        <v>9</v>
      </c>
      <c r="I87" s="3">
        <v>192.89</v>
      </c>
      <c r="J87" s="3">
        <v>1750</v>
      </c>
      <c r="K87" s="3"/>
      <c r="L87" s="3">
        <v>1</v>
      </c>
      <c r="M87" s="3">
        <v>27.72</v>
      </c>
      <c r="N87" s="3"/>
      <c r="P87" s="10">
        <v>0.75</v>
      </c>
      <c r="Q87">
        <f>SUM(E85)</f>
        <v>0.1</v>
      </c>
    </row>
    <row r="88" spans="1:17" x14ac:dyDescent="0.25">
      <c r="A88" s="3">
        <v>7</v>
      </c>
      <c r="B88" s="3">
        <v>10</v>
      </c>
      <c r="C88" s="3">
        <v>0</v>
      </c>
      <c r="D88" s="3">
        <v>11</v>
      </c>
      <c r="E88" s="13">
        <v>0</v>
      </c>
      <c r="F88" s="13"/>
      <c r="G88" s="14">
        <v>41746.794247685182</v>
      </c>
      <c r="H88" s="3">
        <v>21</v>
      </c>
      <c r="I88" s="3">
        <v>192.85</v>
      </c>
      <c r="J88" s="3">
        <v>311</v>
      </c>
      <c r="K88" s="3"/>
      <c r="L88" s="3">
        <v>1</v>
      </c>
      <c r="M88" s="3">
        <v>27.69</v>
      </c>
      <c r="N88" s="3"/>
      <c r="P88" s="10">
        <v>0.76041666666666596</v>
      </c>
      <c r="Q88">
        <v>0</v>
      </c>
    </row>
    <row r="89" spans="1:17" x14ac:dyDescent="0.25">
      <c r="A89" s="3">
        <v>7</v>
      </c>
      <c r="B89" s="3">
        <v>10</v>
      </c>
      <c r="C89" s="3">
        <v>0</v>
      </c>
      <c r="D89" s="3">
        <v>12</v>
      </c>
      <c r="E89" s="13">
        <v>0</v>
      </c>
      <c r="F89" s="13"/>
      <c r="G89" s="14">
        <v>41746.798090277778</v>
      </c>
      <c r="H89" s="3">
        <v>18</v>
      </c>
      <c r="I89" s="3">
        <v>192.84</v>
      </c>
      <c r="J89" s="3">
        <v>161</v>
      </c>
      <c r="K89" s="3"/>
      <c r="L89" s="3">
        <v>1</v>
      </c>
      <c r="M89" s="3">
        <v>27.7</v>
      </c>
      <c r="N89" s="3"/>
      <c r="P89" s="10">
        <v>0.77083333333333304</v>
      </c>
      <c r="Q89">
        <v>0</v>
      </c>
    </row>
    <row r="90" spans="1:17" x14ac:dyDescent="0.25">
      <c r="A90" s="3">
        <v>7</v>
      </c>
      <c r="B90" s="3">
        <v>10</v>
      </c>
      <c r="C90" s="3">
        <v>0</v>
      </c>
      <c r="D90" s="3">
        <v>13</v>
      </c>
      <c r="E90" s="13">
        <v>0.01</v>
      </c>
      <c r="F90" s="13"/>
      <c r="G90" s="14">
        <v>41746.800162037034</v>
      </c>
      <c r="H90" s="3">
        <v>4</v>
      </c>
      <c r="I90" s="3">
        <v>192.85</v>
      </c>
      <c r="J90" s="3">
        <v>0</v>
      </c>
      <c r="K90" s="3"/>
      <c r="L90" s="3">
        <v>1</v>
      </c>
      <c r="M90" s="3">
        <v>27.72</v>
      </c>
      <c r="N90" s="3"/>
      <c r="P90" s="10">
        <v>0.781249999999999</v>
      </c>
      <c r="Q90">
        <f>SUM(E86:E87)</f>
        <v>0.05</v>
      </c>
    </row>
    <row r="91" spans="1:17" x14ac:dyDescent="0.25">
      <c r="A91" s="3">
        <v>9</v>
      </c>
      <c r="B91" s="3">
        <v>10</v>
      </c>
      <c r="C91" s="3">
        <v>0</v>
      </c>
      <c r="D91" s="3">
        <v>1</v>
      </c>
      <c r="E91" s="4">
        <v>0.21</v>
      </c>
      <c r="F91" s="4"/>
      <c r="G91" s="5">
        <v>41746.672592592593</v>
      </c>
      <c r="H91" s="3">
        <v>68</v>
      </c>
      <c r="I91" s="3">
        <v>199.29</v>
      </c>
      <c r="J91" s="3">
        <v>48</v>
      </c>
      <c r="K91" s="3"/>
      <c r="L91" s="3">
        <v>1</v>
      </c>
      <c r="M91" s="3">
        <v>28.07</v>
      </c>
      <c r="N91" s="3"/>
      <c r="P91" s="10">
        <v>0.79166666666666596</v>
      </c>
      <c r="Q91">
        <v>0</v>
      </c>
    </row>
    <row r="92" spans="1:17" x14ac:dyDescent="0.25">
      <c r="A92" s="3">
        <v>9</v>
      </c>
      <c r="B92" s="3">
        <v>10</v>
      </c>
      <c r="C92" s="3">
        <v>0</v>
      </c>
      <c r="D92" s="3">
        <v>2</v>
      </c>
      <c r="E92" s="4">
        <v>0.04</v>
      </c>
      <c r="F92" s="4"/>
      <c r="G92" s="5">
        <v>41746.673935185187</v>
      </c>
      <c r="H92" s="3">
        <v>13</v>
      </c>
      <c r="I92" s="3">
        <v>199.08</v>
      </c>
      <c r="J92" s="3">
        <v>47</v>
      </c>
      <c r="K92" s="3"/>
      <c r="L92" s="3">
        <v>1</v>
      </c>
      <c r="M92" s="3">
        <v>28.02</v>
      </c>
      <c r="N92" s="3"/>
      <c r="P92" s="10">
        <v>0.80208333333333304</v>
      </c>
      <c r="Q92">
        <f>SUM(E88:E90)</f>
        <v>0.01</v>
      </c>
    </row>
    <row r="93" spans="1:17" x14ac:dyDescent="0.25">
      <c r="A93" s="3">
        <v>9</v>
      </c>
      <c r="B93" s="3">
        <v>10</v>
      </c>
      <c r="C93" s="3">
        <v>0</v>
      </c>
      <c r="D93" s="3">
        <v>3</v>
      </c>
      <c r="E93" s="4">
        <v>0.02</v>
      </c>
      <c r="F93" s="4"/>
      <c r="G93" s="5">
        <v>41746.674629629626</v>
      </c>
      <c r="H93" s="3">
        <v>11</v>
      </c>
      <c r="I93" s="3">
        <v>199.04</v>
      </c>
      <c r="J93" s="3">
        <v>39</v>
      </c>
      <c r="K93" s="3"/>
      <c r="L93" s="3">
        <v>1</v>
      </c>
      <c r="M93" s="3">
        <v>28.02</v>
      </c>
      <c r="N93" s="3"/>
      <c r="P93" s="10">
        <v>0.812499999999999</v>
      </c>
      <c r="Q93">
        <v>0</v>
      </c>
    </row>
    <row r="94" spans="1:17" x14ac:dyDescent="0.25">
      <c r="A94" s="3">
        <v>9</v>
      </c>
      <c r="B94" s="3">
        <v>10</v>
      </c>
      <c r="C94" s="3">
        <v>0</v>
      </c>
      <c r="D94" s="3">
        <v>4</v>
      </c>
      <c r="E94" s="4">
        <v>0.01</v>
      </c>
      <c r="F94" s="4"/>
      <c r="G94" s="5">
        <v>41746.675208333334</v>
      </c>
      <c r="H94" s="3">
        <v>12</v>
      </c>
      <c r="I94" s="3">
        <v>199.02</v>
      </c>
      <c r="J94" s="3">
        <v>24</v>
      </c>
      <c r="K94" s="3"/>
      <c r="L94" s="3">
        <v>1</v>
      </c>
      <c r="M94" s="3">
        <v>28.02</v>
      </c>
      <c r="N94" s="3"/>
      <c r="P94" s="10">
        <v>0.82291666666666596</v>
      </c>
      <c r="Q94">
        <v>0</v>
      </c>
    </row>
    <row r="95" spans="1:17" x14ac:dyDescent="0.25">
      <c r="A95" s="3">
        <v>9</v>
      </c>
      <c r="B95" s="3">
        <v>10</v>
      </c>
      <c r="C95" s="3">
        <v>0</v>
      </c>
      <c r="D95" s="3">
        <v>5</v>
      </c>
      <c r="E95" s="4">
        <v>0.02</v>
      </c>
      <c r="F95" s="4"/>
      <c r="G95" s="5">
        <v>41746.675625000003</v>
      </c>
      <c r="H95" s="3">
        <v>3</v>
      </c>
      <c r="I95" s="3">
        <v>199.01</v>
      </c>
      <c r="J95" s="3">
        <v>130</v>
      </c>
      <c r="K95" s="3"/>
      <c r="L95" s="3">
        <v>1</v>
      </c>
      <c r="M95" s="3">
        <v>28.02</v>
      </c>
      <c r="N95" s="3"/>
      <c r="P95" s="10">
        <v>0.83333333333333204</v>
      </c>
      <c r="Q95">
        <v>0</v>
      </c>
    </row>
    <row r="96" spans="1:17" x14ac:dyDescent="0.25">
      <c r="A96" s="3">
        <v>9</v>
      </c>
      <c r="B96" s="3">
        <v>10</v>
      </c>
      <c r="C96" s="3">
        <v>0</v>
      </c>
      <c r="D96" s="3">
        <v>6</v>
      </c>
      <c r="E96" s="3">
        <v>0.04</v>
      </c>
      <c r="F96" s="3"/>
      <c r="G96" s="12">
        <v>41746.677164351851</v>
      </c>
      <c r="H96" s="3">
        <v>6</v>
      </c>
      <c r="I96" s="3">
        <v>198.99</v>
      </c>
      <c r="J96" s="3">
        <v>46</v>
      </c>
      <c r="K96" s="3"/>
      <c r="L96" s="3">
        <v>2</v>
      </c>
      <c r="M96" s="3">
        <v>28</v>
      </c>
      <c r="N96" s="3"/>
    </row>
    <row r="97" spans="1:17" x14ac:dyDescent="0.25">
      <c r="A97" s="3">
        <v>9</v>
      </c>
      <c r="B97" s="3">
        <v>10</v>
      </c>
      <c r="C97" s="3">
        <v>0</v>
      </c>
      <c r="D97" s="3">
        <v>7</v>
      </c>
      <c r="E97" s="3">
        <v>0.03</v>
      </c>
      <c r="F97" s="3"/>
      <c r="G97" s="12">
        <v>41746.677766203706</v>
      </c>
      <c r="H97" s="3">
        <v>3</v>
      </c>
      <c r="I97" s="3">
        <v>198.95</v>
      </c>
      <c r="J97" s="3">
        <v>173</v>
      </c>
      <c r="K97" s="3"/>
      <c r="L97" s="3">
        <v>2</v>
      </c>
      <c r="M97" s="3">
        <v>28</v>
      </c>
      <c r="N97" s="3"/>
    </row>
    <row r="98" spans="1:17" x14ac:dyDescent="0.25">
      <c r="A98" s="3">
        <v>9</v>
      </c>
      <c r="B98" s="3">
        <v>10</v>
      </c>
      <c r="C98" s="3">
        <v>0</v>
      </c>
      <c r="D98" s="3">
        <v>8</v>
      </c>
      <c r="E98" s="3">
        <v>0.05</v>
      </c>
      <c r="F98" s="3"/>
      <c r="G98" s="12">
        <v>41746.679803240739</v>
      </c>
      <c r="H98" s="3">
        <v>10</v>
      </c>
      <c r="I98" s="3">
        <v>198.92</v>
      </c>
      <c r="J98" s="3">
        <v>313</v>
      </c>
      <c r="K98" s="3"/>
      <c r="L98" s="3">
        <v>2</v>
      </c>
      <c r="M98" s="3">
        <v>28</v>
      </c>
      <c r="N98" s="3"/>
      <c r="Q98" t="s">
        <v>18</v>
      </c>
    </row>
    <row r="99" spans="1:17" x14ac:dyDescent="0.25">
      <c r="A99" s="3">
        <v>9</v>
      </c>
      <c r="B99" s="3">
        <v>10</v>
      </c>
      <c r="C99" s="3">
        <v>0</v>
      </c>
      <c r="D99" s="3">
        <v>9</v>
      </c>
      <c r="E99" s="3">
        <v>0.02</v>
      </c>
      <c r="F99" s="3"/>
      <c r="G99" s="12">
        <v>41746.683541666665</v>
      </c>
      <c r="H99" s="3">
        <v>6</v>
      </c>
      <c r="I99" s="3">
        <v>198.86</v>
      </c>
      <c r="J99" s="3">
        <v>631</v>
      </c>
      <c r="K99" s="3"/>
      <c r="L99" s="3">
        <v>1</v>
      </c>
      <c r="M99" s="3">
        <v>27.98</v>
      </c>
      <c r="N99" s="3"/>
      <c r="P99" s="10">
        <v>0.67708333333333337</v>
      </c>
      <c r="Q99">
        <f>SUM(E91:E95)</f>
        <v>0.30000000000000004</v>
      </c>
    </row>
    <row r="100" spans="1:17" x14ac:dyDescent="0.25">
      <c r="A100" s="3">
        <v>9</v>
      </c>
      <c r="B100" s="3">
        <v>10</v>
      </c>
      <c r="C100" s="3">
        <v>0</v>
      </c>
      <c r="D100" s="3">
        <v>10</v>
      </c>
      <c r="E100" s="4">
        <v>0.1</v>
      </c>
      <c r="F100" s="4"/>
      <c r="G100" s="5">
        <v>41746.69091435185</v>
      </c>
      <c r="H100" s="3">
        <v>17</v>
      </c>
      <c r="I100" s="3">
        <v>198.8</v>
      </c>
      <c r="J100" s="3">
        <v>48</v>
      </c>
      <c r="K100" s="3"/>
      <c r="L100" s="3">
        <v>1</v>
      </c>
      <c r="M100" s="3">
        <v>27.96</v>
      </c>
      <c r="N100" s="3"/>
      <c r="P100" s="10">
        <v>0.6875</v>
      </c>
      <c r="Q100">
        <f>SUM(E96:E99)</f>
        <v>0.14000000000000001</v>
      </c>
    </row>
    <row r="101" spans="1:17" x14ac:dyDescent="0.25">
      <c r="A101" s="3">
        <v>9</v>
      </c>
      <c r="B101" s="3">
        <v>10</v>
      </c>
      <c r="C101" s="3">
        <v>0</v>
      </c>
      <c r="D101" s="3">
        <v>11</v>
      </c>
      <c r="E101" s="4">
        <v>0.09</v>
      </c>
      <c r="F101" s="4"/>
      <c r="G101" s="5">
        <v>41746.691666666666</v>
      </c>
      <c r="H101" s="3">
        <v>11</v>
      </c>
      <c r="I101" s="3">
        <v>198.7</v>
      </c>
      <c r="J101" s="3">
        <v>56</v>
      </c>
      <c r="K101" s="3"/>
      <c r="L101" s="3">
        <v>1</v>
      </c>
      <c r="M101" s="3">
        <v>27.96</v>
      </c>
      <c r="N101" s="3"/>
      <c r="P101" s="10">
        <v>0.69791666666666663</v>
      </c>
      <c r="Q101">
        <f>SUM(E100:E103)</f>
        <v>0.32</v>
      </c>
    </row>
    <row r="102" spans="1:17" x14ac:dyDescent="0.25">
      <c r="A102" s="3">
        <v>9</v>
      </c>
      <c r="B102" s="3">
        <v>10</v>
      </c>
      <c r="C102" s="3">
        <v>0</v>
      </c>
      <c r="D102" s="3">
        <v>12</v>
      </c>
      <c r="E102" s="4">
        <v>0.04</v>
      </c>
      <c r="F102" s="4"/>
      <c r="G102" s="5">
        <v>41746.692442129628</v>
      </c>
      <c r="H102" s="3">
        <v>6</v>
      </c>
      <c r="I102" s="3">
        <v>198.62</v>
      </c>
      <c r="J102" s="3">
        <v>370</v>
      </c>
      <c r="K102" s="3"/>
      <c r="L102" s="3">
        <v>1</v>
      </c>
      <c r="M102" s="3">
        <v>27.96</v>
      </c>
      <c r="N102" s="3"/>
      <c r="P102" s="10">
        <v>0.70833333333333304</v>
      </c>
      <c r="Q102">
        <f>SUM(E104:E105)</f>
        <v>0.04</v>
      </c>
    </row>
    <row r="103" spans="1:17" x14ac:dyDescent="0.25">
      <c r="A103" s="3">
        <v>9</v>
      </c>
      <c r="B103" s="3">
        <v>10</v>
      </c>
      <c r="C103" s="3">
        <v>0</v>
      </c>
      <c r="D103" s="3">
        <v>13</v>
      </c>
      <c r="E103" s="4">
        <v>0.09</v>
      </c>
      <c r="F103" s="4"/>
      <c r="G103" s="5">
        <v>41746.696793981479</v>
      </c>
      <c r="H103" s="3">
        <v>21</v>
      </c>
      <c r="I103" s="3">
        <v>198.59</v>
      </c>
      <c r="J103" s="3">
        <v>175</v>
      </c>
      <c r="K103" s="3"/>
      <c r="L103" s="3">
        <v>1</v>
      </c>
      <c r="M103" s="3">
        <v>27.95</v>
      </c>
      <c r="N103" s="3"/>
      <c r="P103" s="10">
        <v>0.71875</v>
      </c>
      <c r="Q103">
        <v>0</v>
      </c>
    </row>
    <row r="104" spans="1:17" x14ac:dyDescent="0.25">
      <c r="A104" s="3">
        <v>9</v>
      </c>
      <c r="B104" s="3">
        <v>10</v>
      </c>
      <c r="C104" s="3">
        <v>0</v>
      </c>
      <c r="D104" s="3">
        <v>14</v>
      </c>
      <c r="E104" s="3">
        <v>0.02</v>
      </c>
      <c r="F104" s="3"/>
      <c r="G104" s="12">
        <v>41746.699062500003</v>
      </c>
      <c r="H104" s="3">
        <v>4</v>
      </c>
      <c r="I104" s="3">
        <v>198.49</v>
      </c>
      <c r="J104" s="3">
        <v>138</v>
      </c>
      <c r="K104" s="3"/>
      <c r="L104" s="3">
        <v>1</v>
      </c>
      <c r="M104" s="3">
        <v>27.92</v>
      </c>
      <c r="N104" s="3"/>
      <c r="P104" s="10">
        <v>0.72916666666666696</v>
      </c>
      <c r="Q104">
        <v>0</v>
      </c>
    </row>
    <row r="105" spans="1:17" x14ac:dyDescent="0.25">
      <c r="A105" s="3">
        <v>9</v>
      </c>
      <c r="B105" s="3">
        <v>10</v>
      </c>
      <c r="C105" s="3">
        <v>0</v>
      </c>
      <c r="D105" s="3">
        <v>15</v>
      </c>
      <c r="E105" s="3">
        <v>0.02</v>
      </c>
      <c r="F105" s="3"/>
      <c r="G105" s="12">
        <v>41746.700706018521</v>
      </c>
      <c r="H105" s="3">
        <v>8</v>
      </c>
      <c r="I105" s="3">
        <v>198.45</v>
      </c>
      <c r="J105" s="3">
        <v>2522</v>
      </c>
      <c r="K105" s="3"/>
      <c r="L105" s="3">
        <v>1</v>
      </c>
      <c r="M105" s="3">
        <v>27.92</v>
      </c>
      <c r="N105" s="3"/>
      <c r="P105" s="10">
        <v>0.73958333333333304</v>
      </c>
      <c r="Q105">
        <f>SUM(E106:E109)</f>
        <v>0.25</v>
      </c>
    </row>
    <row r="106" spans="1:17" x14ac:dyDescent="0.25">
      <c r="A106" s="3">
        <v>9</v>
      </c>
      <c r="B106" s="3">
        <v>10</v>
      </c>
      <c r="C106" s="3">
        <v>0</v>
      </c>
      <c r="D106" s="3">
        <v>16</v>
      </c>
      <c r="E106" s="4">
        <v>0.04</v>
      </c>
      <c r="F106" s="4"/>
      <c r="G106" s="5">
        <v>41746.729988425926</v>
      </c>
      <c r="H106" s="3">
        <v>8</v>
      </c>
      <c r="I106" s="3">
        <v>198.4</v>
      </c>
      <c r="J106" s="3">
        <v>551</v>
      </c>
      <c r="K106" s="3"/>
      <c r="L106" s="3">
        <v>1</v>
      </c>
      <c r="M106" s="3">
        <v>27.81</v>
      </c>
      <c r="N106" s="3"/>
      <c r="P106" s="10">
        <v>0.75</v>
      </c>
      <c r="Q106">
        <v>0</v>
      </c>
    </row>
    <row r="107" spans="1:17" x14ac:dyDescent="0.25">
      <c r="A107" s="3">
        <v>9</v>
      </c>
      <c r="B107" s="3">
        <v>10</v>
      </c>
      <c r="C107" s="3">
        <v>0</v>
      </c>
      <c r="D107" s="3">
        <v>17</v>
      </c>
      <c r="E107" s="4">
        <v>7.0000000000000007E-2</v>
      </c>
      <c r="F107" s="4"/>
      <c r="G107" s="5">
        <v>41746.736458333333</v>
      </c>
      <c r="H107" s="3">
        <v>30</v>
      </c>
      <c r="I107" s="3">
        <v>198.38</v>
      </c>
      <c r="J107" s="3">
        <v>95</v>
      </c>
      <c r="K107" s="3"/>
      <c r="L107" s="3">
        <v>1</v>
      </c>
      <c r="M107" s="3">
        <v>27.81</v>
      </c>
      <c r="N107" s="3"/>
      <c r="P107" s="10">
        <v>0.76041666666666596</v>
      </c>
      <c r="Q107">
        <v>0</v>
      </c>
    </row>
    <row r="108" spans="1:17" x14ac:dyDescent="0.25">
      <c r="A108" s="3">
        <v>9</v>
      </c>
      <c r="B108" s="3">
        <v>10</v>
      </c>
      <c r="C108" s="3">
        <v>0</v>
      </c>
      <c r="D108" s="3">
        <v>18</v>
      </c>
      <c r="E108" s="4">
        <v>0.04</v>
      </c>
      <c r="F108" s="4"/>
      <c r="G108" s="5">
        <v>41746.737905092596</v>
      </c>
      <c r="H108" s="3">
        <v>6</v>
      </c>
      <c r="I108" s="3">
        <v>198.32</v>
      </c>
      <c r="J108" s="3">
        <v>66</v>
      </c>
      <c r="K108" s="3"/>
      <c r="L108" s="3">
        <v>1</v>
      </c>
      <c r="M108" s="3">
        <v>27.81</v>
      </c>
      <c r="N108" s="3"/>
      <c r="P108" s="10">
        <v>0.77083333333333304</v>
      </c>
      <c r="Q108">
        <v>0</v>
      </c>
    </row>
    <row r="109" spans="1:17" x14ac:dyDescent="0.25">
      <c r="A109" s="3">
        <v>9</v>
      </c>
      <c r="B109" s="3">
        <v>10</v>
      </c>
      <c r="C109" s="3">
        <v>0</v>
      </c>
      <c r="D109" s="3">
        <v>19</v>
      </c>
      <c r="E109" s="4">
        <v>0.1</v>
      </c>
      <c r="F109" s="4"/>
      <c r="G109" s="5">
        <v>41746.738738425927</v>
      </c>
      <c r="H109" s="3">
        <v>15</v>
      </c>
      <c r="I109" s="3">
        <v>198.28</v>
      </c>
      <c r="J109" s="3">
        <v>4043</v>
      </c>
      <c r="K109" s="3"/>
      <c r="L109" s="3">
        <v>1</v>
      </c>
      <c r="M109" s="3">
        <v>27.81</v>
      </c>
      <c r="N109" s="3"/>
      <c r="P109" s="10">
        <v>0.781249999999999</v>
      </c>
      <c r="Q109">
        <v>0</v>
      </c>
    </row>
    <row r="110" spans="1:17" x14ac:dyDescent="0.25">
      <c r="A110" s="3">
        <v>9</v>
      </c>
      <c r="B110" s="3">
        <v>10</v>
      </c>
      <c r="C110" s="3">
        <v>0</v>
      </c>
      <c r="D110" s="3">
        <v>20</v>
      </c>
      <c r="E110" s="3">
        <v>0.09</v>
      </c>
      <c r="F110" s="3"/>
      <c r="G110" s="12">
        <v>41746.78570601852</v>
      </c>
      <c r="H110" s="3">
        <v>23</v>
      </c>
      <c r="I110" s="3">
        <v>198.15</v>
      </c>
      <c r="J110" s="3">
        <v>83</v>
      </c>
      <c r="K110" s="3"/>
      <c r="L110" s="3">
        <v>1</v>
      </c>
      <c r="M110" s="3">
        <v>27.71</v>
      </c>
      <c r="N110" s="3"/>
      <c r="P110" s="10">
        <v>0.79166666666666596</v>
      </c>
      <c r="Q110">
        <f>SUM(E110:E111)</f>
        <v>0.09</v>
      </c>
    </row>
    <row r="111" spans="1:17" x14ac:dyDescent="0.25">
      <c r="A111" s="3">
        <v>9</v>
      </c>
      <c r="B111" s="3">
        <v>10</v>
      </c>
      <c r="C111" s="3">
        <v>0</v>
      </c>
      <c r="D111" s="3">
        <v>21</v>
      </c>
      <c r="E111" s="3">
        <v>0</v>
      </c>
      <c r="F111" s="3"/>
      <c r="G111" s="12">
        <v>41746.786932870367</v>
      </c>
      <c r="H111" s="3">
        <v>4</v>
      </c>
      <c r="I111" s="3">
        <v>198.07</v>
      </c>
      <c r="J111" s="3">
        <v>3829</v>
      </c>
      <c r="K111" s="3"/>
      <c r="L111" s="3">
        <v>1</v>
      </c>
      <c r="M111" s="3">
        <v>27.71</v>
      </c>
      <c r="N111" s="3"/>
      <c r="P111" s="10">
        <v>0.80208333333333304</v>
      </c>
      <c r="Q111">
        <v>0</v>
      </c>
    </row>
    <row r="112" spans="1:17" x14ac:dyDescent="0.25">
      <c r="A112" s="3">
        <v>9</v>
      </c>
      <c r="B112" s="3">
        <v>10</v>
      </c>
      <c r="C112" s="3">
        <v>0</v>
      </c>
      <c r="D112" s="3">
        <v>22</v>
      </c>
      <c r="E112" s="4">
        <v>0.05</v>
      </c>
      <c r="F112" s="4"/>
      <c r="G112" s="5">
        <v>41746.831296296295</v>
      </c>
      <c r="H112" s="3">
        <v>6</v>
      </c>
      <c r="I112" s="3">
        <v>198.07</v>
      </c>
      <c r="J112" s="3">
        <v>43</v>
      </c>
      <c r="K112" s="3"/>
      <c r="L112" s="3">
        <v>1</v>
      </c>
      <c r="M112" s="3">
        <v>27.71</v>
      </c>
      <c r="N112" s="3"/>
      <c r="P112" s="10">
        <v>0.812499999999999</v>
      </c>
      <c r="Q112">
        <v>0</v>
      </c>
    </row>
    <row r="113" spans="1:17" x14ac:dyDescent="0.25">
      <c r="A113" s="3">
        <v>9</v>
      </c>
      <c r="B113" s="3">
        <v>10</v>
      </c>
      <c r="C113" s="3">
        <v>0</v>
      </c>
      <c r="D113" s="3">
        <v>23</v>
      </c>
      <c r="E113" s="4">
        <v>7.0000000000000007E-2</v>
      </c>
      <c r="F113" s="4"/>
      <c r="G113" s="5">
        <v>41746.831863425927</v>
      </c>
      <c r="H113" s="3">
        <v>10</v>
      </c>
      <c r="I113" s="3">
        <v>198.03</v>
      </c>
      <c r="J113" s="3">
        <v>25</v>
      </c>
      <c r="K113" s="3"/>
      <c r="L113" s="3">
        <v>1</v>
      </c>
      <c r="M113" s="3">
        <v>27.71</v>
      </c>
      <c r="N113" s="3"/>
      <c r="P113" s="10">
        <v>0.82291666666666596</v>
      </c>
      <c r="Q113">
        <v>0</v>
      </c>
    </row>
    <row r="114" spans="1:17" x14ac:dyDescent="0.25">
      <c r="A114" s="3">
        <v>9</v>
      </c>
      <c r="B114" s="3">
        <v>10</v>
      </c>
      <c r="C114" s="3">
        <v>0</v>
      </c>
      <c r="D114" s="3">
        <v>24</v>
      </c>
      <c r="E114" s="4">
        <v>0</v>
      </c>
      <c r="F114" s="4"/>
      <c r="G114" s="5">
        <v>41746.832268518519</v>
      </c>
      <c r="H114" s="3">
        <v>15</v>
      </c>
      <c r="I114" s="3">
        <v>197.96</v>
      </c>
      <c r="J114" s="3">
        <v>61</v>
      </c>
      <c r="K114" s="3"/>
      <c r="L114" s="3">
        <v>1</v>
      </c>
      <c r="M114" s="3">
        <v>27.71</v>
      </c>
      <c r="N114" s="3"/>
      <c r="P114" s="10">
        <v>0.83333333333333204</v>
      </c>
      <c r="Q114">
        <f>SUM(E112:E114)</f>
        <v>0.12000000000000001</v>
      </c>
    </row>
    <row r="115" spans="1:17" x14ac:dyDescent="0.25">
      <c r="A115" s="3">
        <v>9</v>
      </c>
      <c r="B115" s="3">
        <v>10</v>
      </c>
      <c r="C115" s="3">
        <v>0</v>
      </c>
      <c r="D115" s="3">
        <v>25</v>
      </c>
      <c r="E115" s="4">
        <v>0</v>
      </c>
      <c r="F115" s="4"/>
      <c r="G115" s="5">
        <v>41746.833148148151</v>
      </c>
      <c r="H115" s="3">
        <v>4</v>
      </c>
      <c r="I115" s="3">
        <v>197.94</v>
      </c>
      <c r="J115" s="3">
        <v>0</v>
      </c>
      <c r="K115" s="3"/>
      <c r="L115" s="3">
        <v>1</v>
      </c>
      <c r="M115" s="3">
        <v>27.71</v>
      </c>
      <c r="N115" s="3"/>
    </row>
    <row r="116" spans="1:17" x14ac:dyDescent="0.25">
      <c r="A116" s="3">
        <v>17</v>
      </c>
      <c r="B116" s="3">
        <v>10</v>
      </c>
      <c r="C116" s="3">
        <v>0</v>
      </c>
      <c r="D116" s="3">
        <v>1</v>
      </c>
      <c r="E116" s="13">
        <v>0.39</v>
      </c>
      <c r="F116" s="13"/>
      <c r="G116" s="14">
        <v>41746.685266203705</v>
      </c>
      <c r="H116" s="3">
        <v>135</v>
      </c>
      <c r="I116" s="3">
        <v>208.71</v>
      </c>
      <c r="J116" s="3">
        <v>30</v>
      </c>
      <c r="K116" s="3"/>
      <c r="L116" s="3">
        <v>1</v>
      </c>
      <c r="M116" s="3">
        <v>27.98</v>
      </c>
      <c r="N116" s="3"/>
    </row>
    <row r="117" spans="1:17" x14ac:dyDescent="0.25">
      <c r="A117" s="3">
        <v>17</v>
      </c>
      <c r="B117" s="3">
        <v>10</v>
      </c>
      <c r="C117" s="3">
        <v>0</v>
      </c>
      <c r="D117" s="3">
        <v>2</v>
      </c>
      <c r="E117" s="13">
        <v>0</v>
      </c>
      <c r="F117" s="13"/>
      <c r="G117" s="14">
        <v>41746.687175925923</v>
      </c>
      <c r="H117" s="3">
        <v>6</v>
      </c>
      <c r="I117" s="3">
        <v>208.32</v>
      </c>
      <c r="J117" s="3">
        <v>55</v>
      </c>
      <c r="K117" s="3"/>
      <c r="L117" s="3">
        <v>1</v>
      </c>
      <c r="M117" s="3">
        <v>27.97</v>
      </c>
      <c r="N117" s="3"/>
    </row>
    <row r="118" spans="1:17" x14ac:dyDescent="0.25">
      <c r="A118" s="3">
        <v>17</v>
      </c>
      <c r="B118" s="3">
        <v>10</v>
      </c>
      <c r="C118" s="3">
        <v>0</v>
      </c>
      <c r="D118" s="3">
        <v>3</v>
      </c>
      <c r="E118" s="3">
        <v>0.19</v>
      </c>
      <c r="F118" s="3"/>
      <c r="G118" s="12">
        <v>41746.687881944446</v>
      </c>
      <c r="H118" s="3">
        <v>61</v>
      </c>
      <c r="I118" s="3">
        <v>208.31</v>
      </c>
      <c r="J118" s="3">
        <v>37</v>
      </c>
      <c r="K118" s="3"/>
      <c r="L118" s="3">
        <v>1</v>
      </c>
      <c r="M118" s="3">
        <v>27.97</v>
      </c>
      <c r="N118" s="3"/>
    </row>
    <row r="119" spans="1:17" x14ac:dyDescent="0.25">
      <c r="A119" s="3">
        <v>17</v>
      </c>
      <c r="B119" s="3">
        <v>10</v>
      </c>
      <c r="C119" s="3">
        <v>0</v>
      </c>
      <c r="D119" s="3">
        <v>4</v>
      </c>
      <c r="E119" s="3">
        <v>0.08</v>
      </c>
      <c r="F119" s="3"/>
      <c r="G119" s="12">
        <v>41746.689016203702</v>
      </c>
      <c r="H119" s="3">
        <v>8</v>
      </c>
      <c r="I119" s="3">
        <v>208.12</v>
      </c>
      <c r="J119" s="3">
        <v>2758</v>
      </c>
      <c r="K119" s="3"/>
      <c r="L119" s="3">
        <v>1</v>
      </c>
      <c r="M119" s="3">
        <v>27.97</v>
      </c>
      <c r="N119" s="3"/>
      <c r="Q119" t="s">
        <v>19</v>
      </c>
    </row>
    <row r="120" spans="1:17" x14ac:dyDescent="0.25">
      <c r="A120" s="3">
        <v>17</v>
      </c>
      <c r="B120" s="3">
        <v>10</v>
      </c>
      <c r="C120" s="3">
        <v>0</v>
      </c>
      <c r="D120" s="3">
        <v>5</v>
      </c>
      <c r="E120" s="13">
        <v>0</v>
      </c>
      <c r="F120" s="13"/>
      <c r="G120" s="14">
        <v>41746.721030092594</v>
      </c>
      <c r="H120" s="3">
        <v>4</v>
      </c>
      <c r="I120" s="3">
        <v>208.02</v>
      </c>
      <c r="J120" s="3">
        <v>219</v>
      </c>
      <c r="K120" s="3"/>
      <c r="L120" s="3">
        <v>1</v>
      </c>
      <c r="M120" s="3">
        <v>27.85</v>
      </c>
      <c r="N120" s="3"/>
      <c r="P120" s="10">
        <v>0.67708333333333337</v>
      </c>
      <c r="Q120">
        <v>0</v>
      </c>
    </row>
    <row r="121" spans="1:17" x14ac:dyDescent="0.25">
      <c r="A121" s="3">
        <v>17</v>
      </c>
      <c r="B121" s="3">
        <v>10</v>
      </c>
      <c r="C121" s="3">
        <v>0</v>
      </c>
      <c r="D121" s="3">
        <v>6</v>
      </c>
      <c r="E121" s="13">
        <v>0</v>
      </c>
      <c r="F121" s="13"/>
      <c r="G121" s="14">
        <v>41746.723611111112</v>
      </c>
      <c r="H121" s="3">
        <v>4</v>
      </c>
      <c r="I121" s="3">
        <v>208.02</v>
      </c>
      <c r="J121" s="3">
        <v>2734</v>
      </c>
      <c r="K121" s="3"/>
      <c r="L121" s="3">
        <v>1</v>
      </c>
      <c r="M121" s="3">
        <v>27.82</v>
      </c>
      <c r="N121" s="3"/>
      <c r="P121" s="10">
        <v>0.6875</v>
      </c>
      <c r="Q121">
        <f>SUM(E116:E117)</f>
        <v>0.39</v>
      </c>
    </row>
    <row r="122" spans="1:17" x14ac:dyDescent="0.25">
      <c r="A122" s="3">
        <v>17</v>
      </c>
      <c r="B122" s="3">
        <v>10</v>
      </c>
      <c r="C122" s="3">
        <v>0</v>
      </c>
      <c r="D122" s="3">
        <v>7</v>
      </c>
      <c r="E122" s="3">
        <v>0.06</v>
      </c>
      <c r="F122" s="3"/>
      <c r="G122" s="12">
        <v>41746.755300925928</v>
      </c>
      <c r="H122" s="3">
        <v>9</v>
      </c>
      <c r="I122" s="3">
        <v>208.01</v>
      </c>
      <c r="J122" s="3">
        <v>587</v>
      </c>
      <c r="K122" s="3"/>
      <c r="L122" s="3">
        <v>1</v>
      </c>
      <c r="M122" s="3">
        <v>27.74</v>
      </c>
      <c r="N122" s="3"/>
      <c r="P122" s="10">
        <v>0.69791666666666663</v>
      </c>
      <c r="Q122">
        <f>SUM(E118:E119)</f>
        <v>0.27</v>
      </c>
    </row>
    <row r="123" spans="1:17" x14ac:dyDescent="0.25">
      <c r="A123" s="3">
        <v>17</v>
      </c>
      <c r="B123" s="3">
        <v>10</v>
      </c>
      <c r="C123" s="3">
        <v>0</v>
      </c>
      <c r="D123" s="3">
        <v>8</v>
      </c>
      <c r="E123" s="13">
        <v>0.01</v>
      </c>
      <c r="F123" s="13"/>
      <c r="G123" s="14">
        <v>41746.762199074074</v>
      </c>
      <c r="H123" s="3">
        <v>5</v>
      </c>
      <c r="I123" s="3">
        <v>207.95</v>
      </c>
      <c r="J123" s="3">
        <v>1382</v>
      </c>
      <c r="K123" s="3"/>
      <c r="L123" s="3">
        <v>1</v>
      </c>
      <c r="M123" s="3">
        <v>27.73</v>
      </c>
      <c r="N123" s="3"/>
      <c r="P123" s="10">
        <v>0.70833333333333304</v>
      </c>
      <c r="Q123">
        <v>0</v>
      </c>
    </row>
    <row r="124" spans="1:17" x14ac:dyDescent="0.25">
      <c r="A124" s="3">
        <v>17</v>
      </c>
      <c r="B124" s="3">
        <v>10</v>
      </c>
      <c r="C124" s="3">
        <v>0</v>
      </c>
      <c r="D124" s="3">
        <v>9</v>
      </c>
      <c r="E124" s="3">
        <v>0</v>
      </c>
      <c r="F124" s="3"/>
      <c r="G124" s="12">
        <v>41746.778252314813</v>
      </c>
      <c r="H124" s="3">
        <v>4</v>
      </c>
      <c r="I124" s="3">
        <v>207.94</v>
      </c>
      <c r="J124" s="3">
        <v>3803</v>
      </c>
      <c r="K124" s="3"/>
      <c r="L124" s="3">
        <v>1</v>
      </c>
      <c r="M124" s="3">
        <v>27.69</v>
      </c>
      <c r="N124" s="3"/>
      <c r="P124" s="10">
        <v>0.71875</v>
      </c>
      <c r="Q124">
        <v>0</v>
      </c>
    </row>
    <row r="125" spans="1:17" x14ac:dyDescent="0.25">
      <c r="A125" s="3">
        <v>17</v>
      </c>
      <c r="B125" s="3">
        <v>10</v>
      </c>
      <c r="C125" s="3">
        <v>0</v>
      </c>
      <c r="D125" s="3">
        <v>10</v>
      </c>
      <c r="E125" s="3">
        <v>0</v>
      </c>
      <c r="F125" s="3"/>
      <c r="G125" s="12">
        <v>41746.822314814817</v>
      </c>
      <c r="H125" s="3">
        <v>4</v>
      </c>
      <c r="I125" s="3">
        <v>207.94</v>
      </c>
      <c r="J125" s="3">
        <v>532</v>
      </c>
      <c r="K125" s="3"/>
      <c r="L125" s="3">
        <v>1</v>
      </c>
      <c r="M125" s="3">
        <v>27.73</v>
      </c>
      <c r="N125" s="3"/>
      <c r="P125" s="10">
        <v>0.72916666666666696</v>
      </c>
      <c r="Q125">
        <v>0</v>
      </c>
    </row>
    <row r="126" spans="1:17" x14ac:dyDescent="0.25">
      <c r="A126" s="3">
        <v>17</v>
      </c>
      <c r="B126" s="3">
        <v>10</v>
      </c>
      <c r="C126" s="3">
        <v>0</v>
      </c>
      <c r="D126" s="3">
        <v>11</v>
      </c>
      <c r="E126" s="13">
        <v>0</v>
      </c>
      <c r="F126" s="13"/>
      <c r="G126" s="14">
        <v>41746.828518518516</v>
      </c>
      <c r="H126" s="3">
        <v>18</v>
      </c>
      <c r="I126" s="3">
        <v>207.92</v>
      </c>
      <c r="J126" s="3">
        <v>290</v>
      </c>
      <c r="K126" s="3"/>
      <c r="L126" s="3">
        <v>1</v>
      </c>
      <c r="M126" s="3">
        <v>27.68</v>
      </c>
      <c r="N126" s="3"/>
      <c r="P126" s="10">
        <v>0.73958333333333304</v>
      </c>
      <c r="Q126">
        <v>0</v>
      </c>
    </row>
    <row r="127" spans="1:17" ht="15.75" thickBot="1" x14ac:dyDescent="0.3">
      <c r="A127" s="17">
        <v>17</v>
      </c>
      <c r="B127" s="17">
        <v>10</v>
      </c>
      <c r="C127" s="17">
        <v>0</v>
      </c>
      <c r="D127" s="17">
        <v>12</v>
      </c>
      <c r="E127" s="18">
        <v>0.06</v>
      </c>
      <c r="F127" s="18"/>
      <c r="G127" s="19">
        <v>41746.832083333335</v>
      </c>
      <c r="H127" s="17">
        <v>23</v>
      </c>
      <c r="I127" s="17">
        <v>207.93</v>
      </c>
      <c r="J127" s="17">
        <v>0</v>
      </c>
      <c r="K127" s="17"/>
      <c r="L127" s="17">
        <v>1</v>
      </c>
      <c r="M127" s="17">
        <v>27.71</v>
      </c>
      <c r="N127" s="17"/>
      <c r="P127" s="10">
        <v>0.75</v>
      </c>
      <c r="Q127">
        <v>0</v>
      </c>
    </row>
    <row r="128" spans="1:17" x14ac:dyDescent="0.25">
      <c r="P128" s="10">
        <v>0.76041666666666596</v>
      </c>
      <c r="Q128">
        <f>SUM(E122)</f>
        <v>0.06</v>
      </c>
    </row>
    <row r="129" spans="1:17" x14ac:dyDescent="0.25">
      <c r="P129" s="10">
        <v>0.77083333333333304</v>
      </c>
      <c r="Q129">
        <f>SUM(E123)</f>
        <v>0.01</v>
      </c>
    </row>
    <row r="130" spans="1:17" x14ac:dyDescent="0.25">
      <c r="A130">
        <v>0</v>
      </c>
      <c r="P130" s="10">
        <v>0.781249999999999</v>
      </c>
      <c r="Q130">
        <v>0</v>
      </c>
    </row>
    <row r="131" spans="1:17" x14ac:dyDescent="0.25">
      <c r="P131" s="10">
        <v>0.79166666666666596</v>
      </c>
      <c r="Q131">
        <v>0</v>
      </c>
    </row>
    <row r="132" spans="1:17" x14ac:dyDescent="0.25">
      <c r="P132" s="10">
        <v>0.80208333333333304</v>
      </c>
      <c r="Q132">
        <v>0</v>
      </c>
    </row>
    <row r="133" spans="1:17" x14ac:dyDescent="0.25">
      <c r="P133" s="10">
        <v>0.812499999999999</v>
      </c>
      <c r="Q133">
        <v>0</v>
      </c>
    </row>
    <row r="134" spans="1:17" x14ac:dyDescent="0.25">
      <c r="P134" s="10">
        <v>0.82291666666666596</v>
      </c>
      <c r="Q134">
        <v>0</v>
      </c>
    </row>
    <row r="135" spans="1:17" x14ac:dyDescent="0.25">
      <c r="P135" s="10">
        <v>0.83333333333333204</v>
      </c>
      <c r="Q135">
        <f>SUM(E126:E127)</f>
        <v>0.06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Bouts table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bcjarvie</dc:creator>
  <cp:lastModifiedBy>bcjarvie</cp:lastModifiedBy>
  <dcterms:created xsi:type="dcterms:W3CDTF">2015-01-22T20:18:01Z</dcterms:created>
  <dcterms:modified xsi:type="dcterms:W3CDTF">2015-01-22T20:19:30Z</dcterms:modified>
</cp:coreProperties>
</file>