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D:\users\Redi Subekti\Redi Subekti\Qdc doc\IT\erp\new erp development\"/>
    </mc:Choice>
  </mc:AlternateContent>
  <xr:revisionPtr revIDLastSave="0" documentId="8_{9595E3E4-A290-409E-BBA5-7973334ADD7E}" xr6:coauthVersionLast="46" xr6:coauthVersionMax="46" xr10:uidLastSave="{00000000-0000-0000-0000-000000000000}"/>
  <bookViews>
    <workbookView xWindow="26355" yWindow="660" windowWidth="20460" windowHeight="10920" activeTab="2" xr2:uid="{00000000-000D-0000-FFFF-FFFF00000000}"/>
  </bookViews>
  <sheets>
    <sheet name="feature" sheetId="4" r:id="rId1"/>
    <sheet name="perbaikan" sheetId="1" r:id="rId2"/>
    <sheet name="UI Format" sheetId="2" r:id="rId3"/>
    <sheet name="upload" sheetId="3" r:id="rId4"/>
    <sheet name="Sheet1" sheetId="5" r:id="rId5"/>
  </sheets>
  <definedNames>
    <definedName name="_xlnm.Print_Area" localSheetId="1">perbaikan!$A$2:$E$210</definedName>
    <definedName name="_xlnm.Print_Titles" localSheetId="1">perbaikan!$A:$E,perbaikan!$2:$2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3" i="1" l="1"/>
  <c r="C118" i="2"/>
  <c r="C119" i="2" s="1"/>
  <c r="C120" i="2" s="1"/>
  <c r="K117" i="2"/>
  <c r="H117" i="2"/>
  <c r="L117" i="2" s="1"/>
  <c r="B110" i="2"/>
  <c r="G105" i="2"/>
  <c r="J105" i="2"/>
  <c r="M105" i="2"/>
  <c r="G106" i="2"/>
  <c r="G107" i="2" s="1"/>
  <c r="J106" i="2"/>
  <c r="M106" i="2"/>
  <c r="O97" i="2"/>
  <c r="M97" i="2"/>
  <c r="O96" i="2"/>
  <c r="O99" i="2" s="1"/>
  <c r="M96" i="2"/>
  <c r="H82" i="2"/>
  <c r="K82" i="2"/>
  <c r="B75" i="2"/>
  <c r="B84" i="2" s="1"/>
  <c r="E40" i="1" s="1"/>
  <c r="B28" i="4"/>
  <c r="B27" i="4"/>
  <c r="B5" i="4"/>
  <c r="B21" i="4"/>
  <c r="B25" i="4"/>
  <c r="B26" i="4"/>
  <c r="A33" i="1"/>
  <c r="A38" i="1" s="1"/>
  <c r="A47" i="1" s="1"/>
  <c r="A57" i="1" s="1"/>
  <c r="A66" i="1" s="1"/>
  <c r="A84" i="1" s="1"/>
  <c r="A93" i="1" s="1"/>
  <c r="B4" i="4"/>
  <c r="B3" i="4"/>
  <c r="B24" i="4"/>
  <c r="B23" i="4"/>
  <c r="B22" i="4"/>
  <c r="B20" i="4"/>
  <c r="B19" i="4"/>
  <c r="B18" i="4"/>
  <c r="B17" i="4"/>
  <c r="B16" i="4"/>
  <c r="B14" i="4"/>
  <c r="B13" i="4"/>
  <c r="B12" i="4"/>
  <c r="B11" i="4"/>
  <c r="B6" i="4"/>
  <c r="B10" i="4"/>
  <c r="B9" i="4"/>
  <c r="B8" i="4"/>
  <c r="B7" i="4"/>
  <c r="F12" i="2"/>
  <c r="J107" i="2" l="1"/>
  <c r="E87" i="1"/>
  <c r="M107" i="2"/>
  <c r="O101" i="2"/>
  <c r="O100" i="2"/>
  <c r="O102" i="2" s="1"/>
  <c r="P97" i="2"/>
  <c r="P96" i="2"/>
  <c r="L82" i="2"/>
  <c r="A101" i="1"/>
  <c r="A106" i="1" s="1"/>
  <c r="A110" i="1" s="1"/>
  <c r="A126" i="1" s="1"/>
  <c r="A134" i="1" s="1"/>
  <c r="A140" i="1" s="1"/>
  <c r="A150" i="1" s="1"/>
  <c r="A155" i="1" s="1"/>
  <c r="A162" i="1" s="1"/>
  <c r="A167" i="1" s="1"/>
  <c r="A170" i="1" s="1"/>
  <c r="A176" i="1" s="1"/>
  <c r="A183" i="1" s="1"/>
  <c r="A186" i="1" s="1"/>
  <c r="A190" i="1" s="1"/>
  <c r="A194" i="1" s="1"/>
  <c r="A198" i="1" s="1"/>
</calcChain>
</file>

<file path=xl/sharedStrings.xml><?xml version="1.0" encoding="utf-8"?>
<sst xmlns="http://schemas.openxmlformats.org/spreadsheetml/2006/main" count="612" uniqueCount="405">
  <si>
    <t>no</t>
  </si>
  <si>
    <t>Description</t>
  </si>
  <si>
    <t>Revisi PO</t>
  </si>
  <si>
    <t>Action</t>
  </si>
  <si>
    <t>Jika sdh ada RPI, maka nilai revisi PO pada qty dan harga tidak bisa lebih kecil dr nilai qty, harga di RPI</t>
  </si>
  <si>
    <t>revisi qty, item</t>
  </si>
  <si>
    <t>revisi remark, top</t>
  </si>
  <si>
    <t>a</t>
  </si>
  <si>
    <t>b</t>
  </si>
  <si>
    <t>c</t>
  </si>
  <si>
    <t>Revisi pada Remark dan TOP tidak dapat dilakukan jika sdh ada RPI</t>
  </si>
  <si>
    <t xml:space="preserve"> </t>
  </si>
  <si>
    <t>authority</t>
  </si>
  <si>
    <t>Revisi PO dapat dilakukan oleh Procurement, jika belum ada RPI</t>
  </si>
  <si>
    <t>Jika sudah ada RPI maka revisi PO dilakukan oleh Finance</t>
  </si>
  <si>
    <t>d</t>
  </si>
  <si>
    <t>revisi PO menjadi cancel PO</t>
  </si>
  <si>
    <t>Jika sdh ada RPI, maka harus dilakukan revisi/cancel RPI</t>
  </si>
  <si>
    <t>Dilakukan oleh Procurement jika belum ada RPI. Jika sdh ada RPI maka dilakukan oleh Finance</t>
  </si>
  <si>
    <t>Jika cancel PO sdh ada RPI , maka cancel RPI dulu.</t>
  </si>
  <si>
    <t>Setelah PO dicancel maka budget dikembalikan, dan PR tetap tidak berubah sesuai jumlah sebelum PO dirubah</t>
  </si>
  <si>
    <t>Revisi Qty dan nilai PO tidak bisa lebih besar dr PR</t>
  </si>
  <si>
    <t>Program Function</t>
  </si>
  <si>
    <t>Database Table Linked</t>
  </si>
  <si>
    <t>Authority</t>
  </si>
  <si>
    <t>Registrasi</t>
  </si>
  <si>
    <t>Atasan atau staff dg cc ke atasan mengajukan permintaan ke Admin ERP untuk didaftarkan ke ERP.</t>
  </si>
  <si>
    <t>Atasan dpt menolak permintaan staff nya jika tidak sesuai dengan job yg diberikan</t>
  </si>
  <si>
    <t>Dalam pengajuan disebutkan tugas dan wewenang apa saja yg diberikan oleh atasan</t>
  </si>
  <si>
    <t>Admin ERP membuat klasifikasi User dan dept.</t>
  </si>
  <si>
    <t>AFE</t>
  </si>
  <si>
    <t>Nilai CO, Cost dan Margin</t>
  </si>
  <si>
    <t>Nilai CO , Cost dan Margin yg tertulis pada kolom  Previous, harus nilai saat persetujuan akan diberikan dan bukan nilai saat AFE sedang dibuat.</t>
  </si>
  <si>
    <t>Hal ini disebabkan terkadang AFE yg dibuat belakangan di approve terlebih dahulu sebelum AFE yg dibuat lebih dulu di setujui.</t>
  </si>
  <si>
    <t>ARF</t>
  </si>
  <si>
    <t>Tampilan</t>
  </si>
  <si>
    <t>Demikian pula dengan tampilan pop up window menu revisi ARF, hrs sama dengan pop up window revisi PO atau BRF</t>
  </si>
  <si>
    <t>RPI</t>
  </si>
  <si>
    <t>Prosedure</t>
  </si>
  <si>
    <t>RPI tidak bisa di masukkan jika status PO belum final approve atau di reject</t>
  </si>
  <si>
    <t>Tampilan revisi ARF seharusnya sama dengan tampilan revisi PO atau BRF. Tampilan icon ARF revisi hrs sama BRF/PO revisi</t>
  </si>
  <si>
    <t xml:space="preserve">Work id tidak perlu ditampilkan dalam menu ARF. </t>
  </si>
  <si>
    <t>Item description diganti Product Id</t>
  </si>
  <si>
    <t>Report</t>
  </si>
  <si>
    <t>Jika yg diperlukan adalah detail maka masukkan/isi data site code atau work id atau requestor</t>
  </si>
  <si>
    <t>ARF Detail Report tampilan harus seperti saat proses approval berjalan</t>
  </si>
  <si>
    <t>a.</t>
  </si>
  <si>
    <t>Log Out</t>
  </si>
  <si>
    <t>Counter Go to Document</t>
  </si>
  <si>
    <t>e</t>
  </si>
  <si>
    <t>Tampilan revisi history adalah spt berikut ini</t>
  </si>
  <si>
    <t>Project</t>
  </si>
  <si>
    <t>Site id</t>
  </si>
  <si>
    <t>Product Code</t>
  </si>
  <si>
    <t>Name</t>
  </si>
  <si>
    <t>Qty</t>
  </si>
  <si>
    <t>Rev 2</t>
  </si>
  <si>
    <t>Rev 1</t>
  </si>
  <si>
    <t>Q000175 150 kV Transmisi Sect 1</t>
  </si>
  <si>
    <t>Cable Trenc</t>
  </si>
  <si>
    <t>Price</t>
  </si>
  <si>
    <t>Total</t>
  </si>
  <si>
    <t>Pekerjaan drainase</t>
  </si>
  <si>
    <t>Document Update di My Process Document</t>
  </si>
  <si>
    <t>Angka jumlah dokumen yg di proses harus terupdate jika tombol "go to document" ditekan atau angka dokumen di "go to document" terupdate secara otomatis setiap 10 menit sekali</t>
  </si>
  <si>
    <t>Dokumen yg tertera dalam windows "My Process Document" harus terupdate secara otomatis setiap 10 menit</t>
  </si>
  <si>
    <t xml:space="preserve">Nilai Progress </t>
  </si>
  <si>
    <t>Proses AFE tidak dapat dilakukan jika nilai Progress Revenue bulan berjalan belum di update.  Nilai Progress Revenue tidak di update mengakibatkan Nilai Actual Gross Margin menjadi tidak akurat</t>
  </si>
  <si>
    <t>Rev 3</t>
  </si>
  <si>
    <t>Deliver to</t>
  </si>
  <si>
    <t>d.</t>
  </si>
  <si>
    <t>jumlah dokumen process di GO TO DOCUMENT</t>
  </si>
  <si>
    <t>jumlah dokumen di goto dokumen tidak sama dengan tampilan window screen proses dokumen walaupun sdh di refresh</t>
  </si>
  <si>
    <t>e.</t>
  </si>
  <si>
    <t>Automatic log out</t>
  </si>
  <si>
    <t>automatic log out setiap 15 menit di setiap tab window</t>
  </si>
  <si>
    <t>f.</t>
  </si>
  <si>
    <t>Usia task di erp</t>
  </si>
  <si>
    <t xml:space="preserve">Setiap task erp yg di reject memiliki batas waktu selama 7 hari. Setelah di reject, maka submiter dapat mengcancel secara permanen atau mensubmit ulang. Jika di cancel secara permanen maka budget nya langsung kembali automatis. Setelah 7 hari jika task erp itu tidak di cancel/submit ulang maka task erp itu hilang dari task submitter (document on process).  Task itu dapat dilihat ulang melalui menu khusus untuk melihat semua task </t>
  </si>
  <si>
    <t>Purge</t>
  </si>
  <si>
    <t>Setiap waktu</t>
  </si>
  <si>
    <t>b.</t>
  </si>
  <si>
    <t>Akhir/Awal Tahun</t>
  </si>
  <si>
    <t>Untuk closing budget tertentu (budget project, O/H)</t>
  </si>
  <si>
    <t>c.</t>
  </si>
  <si>
    <t>Upload data lama yg sudah di purge</t>
  </si>
  <si>
    <t>Upload dan ditempatkan di sistem yg berbeda n(bukan data erp / database berjalan)</t>
  </si>
  <si>
    <t xml:space="preserve">Purge untuk data tahun tertentu  untuk data keuangan (P/L, G/L) dan data budget yg sudah di closing </t>
  </si>
  <si>
    <t>Progress Pekerjaan</t>
  </si>
  <si>
    <t>Pengisian progress pekerjaan</t>
  </si>
  <si>
    <t>Progress Pekerjaan harus dilakukan setiap minggu sekali</t>
  </si>
  <si>
    <t>PO</t>
  </si>
  <si>
    <t xml:space="preserve">Tampilan </t>
  </si>
  <si>
    <t xml:space="preserve">b. </t>
  </si>
  <si>
    <t>Tampilan header PO harus di buat block/kelompokkan, dimana info tentang PO dan Suplier dijadikan satu</t>
  </si>
  <si>
    <t>Master Suplier</t>
  </si>
  <si>
    <t xml:space="preserve">Pengisian Data </t>
  </si>
  <si>
    <t>Province</t>
  </si>
  <si>
    <t>City</t>
  </si>
  <si>
    <t>International</t>
  </si>
  <si>
    <t>How many Branch</t>
  </si>
  <si>
    <t>Kolom ini tidak perlu</t>
  </si>
  <si>
    <t>List of Branch Address</t>
  </si>
  <si>
    <t xml:space="preserve">Judul nya di ganti jadi Branch Address. </t>
  </si>
  <si>
    <t>Jika Province di pilih Other atau New atau suatu provinsi yg sudah ada tapi tidak ada nama kota yg cocok maka kolom City tidak bisa diisi. Jadi perlu diberikan pilihan untuk menulis kota sendiri atau New di kolom City</t>
  </si>
  <si>
    <t>Bank Name &amp; Account</t>
  </si>
  <si>
    <t>Adalah kolom yg harus di isi tidak boleh kosong</t>
  </si>
  <si>
    <t xml:space="preserve">Revisi </t>
  </si>
  <si>
    <t>Nama</t>
  </si>
  <si>
    <t>Nama ARF dirubah menjadi Advance atau jika disingkat menjadi Adv</t>
  </si>
  <si>
    <t>ARF yg sudah di bayar tidak dapat di revisi dengan jumlah ARF yg lebih kecil dari yg sudah dibayarkan. Misal ARF senilai 10 jt dan sudah dibayar 7 jt, tidak dapat di revisi nilainya menjadi 6 jt</t>
  </si>
  <si>
    <t>Jika di revisi menjadi lebih kecil maka selisihnya dikembalikan ke budget. Contoh ARF senilai 10 jt dan sdh dibayar 7, lalu direvisi menjadi 8 jt maka revisi 2 jt dikembalikan ke budget</t>
  </si>
  <si>
    <t>Pinjaman</t>
  </si>
  <si>
    <t>Fungsi</t>
  </si>
  <si>
    <t>Waktu</t>
  </si>
  <si>
    <t>Pinjaman ada jangka waktu pengembalian yg harus di isi di depan</t>
  </si>
  <si>
    <t>Perlu ada feature baru yaitu untuk mencatat pinjaman maupun meminjamkan (piutang) kepada pihak lain . Pinjaman ini dibedakan dengan REM (reimburse)</t>
  </si>
  <si>
    <t>Aging</t>
  </si>
  <si>
    <t>Ada feature report untuk aging pinjaman</t>
  </si>
  <si>
    <t>Yg ditampilkan dalam report AP hanya tidak ada AP nya atau nilai nol</t>
  </si>
  <si>
    <t>AP / AR / REM Aging</t>
  </si>
  <si>
    <t>Payment Receive</t>
  </si>
  <si>
    <t>Menu ini untuk menampilkan jumlah uang yg diterima berdasarkan periode atau proyek tertentu</t>
  </si>
  <si>
    <t>BRF</t>
  </si>
  <si>
    <t>Nama BRF dirubah menjadi Business Trip atau jika disingkat menjadi BT</t>
  </si>
  <si>
    <t>Selain no ERP dari AP/AR/REM juga ditampilkan deskripsi nya, misal ARF01-2000017 Pembelian Bensin</t>
  </si>
  <si>
    <t>Penomoran</t>
  </si>
  <si>
    <t>Tidak perlu ada perbedaan penomoran antara advance proyek dan overhead, misal ARF01 dan ARF02. Untuk mengetahui dan membedakan budget cukup dari kode budget saja.</t>
  </si>
  <si>
    <t>1. Daftar Aging</t>
  </si>
  <si>
    <t>3. Isi report Aging</t>
  </si>
  <si>
    <t xml:space="preserve">2. Akses </t>
  </si>
  <si>
    <t>3. Tampilan Menu</t>
  </si>
  <si>
    <t>Authority dibagi dalam beberapa klasifikasi : 1. Staff 2. Manager 3. GM 4. Direksi</t>
  </si>
  <si>
    <t>Logout user</t>
  </si>
  <si>
    <t>Registrasi, Delete User &amp; Log out</t>
  </si>
  <si>
    <t>Pergantian User PIC</t>
  </si>
  <si>
    <t>User yg dapat membuat/approve satu task ERP dapat diganti/dihapus setiap saat. Setiap task mempunyai beberapa tingkatan approval. Jika seorang user di hapus dari task tsb maka jumlah level/nomor approval juga akan berkurang. Demikian pula jika approval di tambah baik berupa disisipi di tengah maupun ditambah di posisi akhir level approval maka jumlah level akan bertambah</t>
  </si>
  <si>
    <t>User yg tidak aktif selama 15 menit akan terlogout secara otomatis. Tampilan yg sedang berlangsung di layar akan langsung ditutup dan kembali ke menu log in.</t>
  </si>
  <si>
    <t>Penyusunan Menu</t>
  </si>
  <si>
    <t xml:space="preserve">Menu Master Suplier (memasukkan data suplier) dan Menu Type Supllier (memasukkan type bisnis suplier) dibuat dalam satu kelompok dengan nama Suplier. Pada menu Suplier ada beberpa sub menu dengan judul Register Suplier, Edit Supllier, Create Business Type </t>
  </si>
  <si>
    <t>Pilihan pd cell Province untuk pembelian luar negri tidak ada, hanya ada pilihan Other. Jadi perlu diberikan pilihan New (ditaruh dipaling bawah dari opsi2) untuk mengisi data Province Sendiri</t>
  </si>
  <si>
    <t>Wajib Isi Data</t>
  </si>
  <si>
    <t>Dalam pengisian data untuk suplier baru ada beberapa cell data yang harus di isi. Jika tidak di isi maka data pengisian suplier baru secara keselutuhan tidak bisa di simpan</t>
  </si>
  <si>
    <t>Create PO</t>
  </si>
  <si>
    <t>A.</t>
  </si>
  <si>
    <t>B.</t>
  </si>
  <si>
    <t>Tampilan Revisi PO</t>
  </si>
  <si>
    <t>Customer Order (CO)</t>
  </si>
  <si>
    <t>Create CO</t>
  </si>
  <si>
    <t xml:space="preserve">Nilai Customer Order yg dimasukkan pertama kali adalah nilai kontrak CO dengan customer. Kemudian nilai CO tsb dibagi dalam beberapa bagian berdasarkan penyusunan budget proyek. Setiap kali dimasukkan nilai satu bagian dari CO yg dibuat berdasarkan penyusunan budget maka ada variabel yg menunjukkan sisa nilai CO yg belum dimasukkan dan dipasangkan dengan budget.  </t>
  </si>
  <si>
    <t>Berikut contoh penampilan CO dan sub bagian CO</t>
  </si>
  <si>
    <t>Customer Order</t>
  </si>
  <si>
    <t>Value</t>
  </si>
  <si>
    <t>Add new Site id (Y/N)</t>
  </si>
  <si>
    <t>Balance CO</t>
  </si>
  <si>
    <t>Revise CO</t>
  </si>
  <si>
    <t>Dalam melakukan Revisi CO, nilai CO awal tetap disimpan. CO diruibah jika ada perubahan SOW dari Kontrak atau ada pekerjaan tambah kurang</t>
  </si>
  <si>
    <t xml:space="preserve">Report </t>
  </si>
  <si>
    <t>PPN Masukan</t>
  </si>
  <si>
    <t>No</t>
  </si>
  <si>
    <t>Faktur No</t>
  </si>
  <si>
    <t>Customer</t>
  </si>
  <si>
    <t>Issue date</t>
  </si>
  <si>
    <t>010.000/20/12345</t>
  </si>
  <si>
    <t>030.000/20/12345</t>
  </si>
  <si>
    <t>Periode</t>
  </si>
  <si>
    <t>date periode</t>
  </si>
  <si>
    <t>Voksel</t>
  </si>
  <si>
    <t>Duta Hita Jaya</t>
  </si>
  <si>
    <t xml:space="preserve">Date Posting Tax offc </t>
  </si>
  <si>
    <r>
      <t>Select  A</t>
    </r>
    <r>
      <rPr>
        <b/>
        <sz val="11"/>
        <color theme="1"/>
        <rFont val="Calibri"/>
        <family val="2"/>
      </rPr>
      <t>↓</t>
    </r>
  </si>
  <si>
    <r>
      <t xml:space="preserve">Select B </t>
    </r>
    <r>
      <rPr>
        <b/>
        <sz val="11"/>
        <color theme="1"/>
        <rFont val="Calibri"/>
        <family val="2"/>
      </rPr>
      <t>↓</t>
    </r>
  </si>
  <si>
    <r>
      <t>Select  C</t>
    </r>
    <r>
      <rPr>
        <b/>
        <sz val="11"/>
        <color theme="1"/>
        <rFont val="Calibri"/>
        <family val="2"/>
      </rPr>
      <t>↓</t>
    </r>
  </si>
  <si>
    <t>Select A</t>
  </si>
  <si>
    <t>Bukti Potong (khusus Pph)</t>
  </si>
  <si>
    <t>All, PPN Masukan, PPN Keluaran, Pph, Bukti Potong</t>
  </si>
  <si>
    <t>Select B</t>
  </si>
  <si>
    <t>Select C</t>
  </si>
  <si>
    <t>All, Specific customer</t>
  </si>
  <si>
    <t>Periode start and end</t>
  </si>
  <si>
    <t>Payment</t>
  </si>
  <si>
    <t>All, Advance, Trip, Reimburse, Invoice, Loan</t>
  </si>
  <si>
    <t>GUI</t>
  </si>
  <si>
    <t>All, Specific Name (User request, Customer)</t>
  </si>
  <si>
    <t>Advance</t>
  </si>
  <si>
    <t>Budget id</t>
  </si>
  <si>
    <t>Budget id (project, capex, opex)</t>
  </si>
  <si>
    <t>Entry</t>
  </si>
  <si>
    <t>Payment Value</t>
  </si>
  <si>
    <t>value</t>
  </si>
  <si>
    <t>Document type</t>
  </si>
  <si>
    <t>AP Number</t>
  </si>
  <si>
    <t>Invoice , Proforma Invoice</t>
  </si>
  <si>
    <t>RPI01-21000076</t>
  </si>
  <si>
    <t>Reference Transaction</t>
  </si>
  <si>
    <t>Budget id, PO</t>
  </si>
  <si>
    <t>Invoice Customer</t>
  </si>
  <si>
    <t xml:space="preserve">input </t>
  </si>
  <si>
    <t>RPI01-21000017</t>
  </si>
  <si>
    <t>RPI01-21000018</t>
  </si>
  <si>
    <t>RPI01-21000019</t>
  </si>
  <si>
    <t>RPI01-21000020</t>
  </si>
  <si>
    <t>RPI01-21000021</t>
  </si>
  <si>
    <t>Create Invoice (RPI)</t>
  </si>
  <si>
    <t>Tax Number</t>
  </si>
  <si>
    <t>Invoice (automatic)</t>
  </si>
  <si>
    <t>(test Customer Invoice against PO / balance PO)</t>
  </si>
  <si>
    <t>tampilan ini baru muncul setelah disubmit</t>
  </si>
  <si>
    <t>Key in item qty</t>
  </si>
  <si>
    <r>
      <t xml:space="preserve">Select C </t>
    </r>
    <r>
      <rPr>
        <b/>
        <sz val="11"/>
        <color theme="1"/>
        <rFont val="Calibri"/>
        <family val="2"/>
      </rPr>
      <t>↓</t>
    </r>
  </si>
  <si>
    <t>show all item in the PO. Key in qty to be paid</t>
  </si>
  <si>
    <t>Revisi</t>
  </si>
  <si>
    <t>Tampilan Revisi</t>
  </si>
  <si>
    <t>f</t>
  </si>
  <si>
    <t>Harus ditampilkan budget yg ada (BoQ)</t>
  </si>
  <si>
    <t>Request dan Budget</t>
  </si>
  <si>
    <t>Laporan Mutasi</t>
  </si>
  <si>
    <t>Menu ini untuk menunjukkan transaksi pembayaran atau penerimaaan berdasarkan seleksi pilihan bank dan periode transaksi</t>
  </si>
  <si>
    <t>BANK &amp; CASH</t>
  </si>
  <si>
    <t>Money Receive</t>
  </si>
  <si>
    <t>Akses untuk melihat Aging dibatasi. Yg bisa mengkases hanya staff keuangan bidang cashflow dan level gm/direksi</t>
  </si>
  <si>
    <t xml:space="preserve">B. </t>
  </si>
  <si>
    <t>Payment  &amp; Transfer</t>
  </si>
  <si>
    <t xml:space="preserve">Menu ini untuk mencatat pengeluaran uang berdasarkan pilihan Bank, Cash dan Jenis Transaksi ERP yg sudah dibuat nomor transaksi erp nya (Invoice, Reimburse, Loan, Advance, BT) </t>
  </si>
  <si>
    <t>C.</t>
  </si>
  <si>
    <t xml:space="preserve">Laporan </t>
  </si>
  <si>
    <t xml:space="preserve">Menu ini mencatat penerimaan uang berdasarkan pilihan Bank atau Cash, Nama Customer dan Jenis transaksi ERP yg sudah dibuat nomor transaksi erp nya (Invoice, Reimburse, Loan, Advance, BT) </t>
  </si>
  <si>
    <t xml:space="preserve">- Tampilan AFE dibuat spt dalam bentuk spreadsheet dimana 'Material Name" di jadikan satu dalam satu kolom untuk yg akan di tambah atau dikurangi . Kolom berikutnya berisi satuan, data qty, harga total atas </t>
  </si>
  <si>
    <t>- Tampilan awal harus ada no dan nama project , final approval date tidak usah</t>
  </si>
  <si>
    <t>tampilan revisi disamakan dengan tampilan revisi PO ( pakai function yg sama)</t>
  </si>
  <si>
    <t>- Selain ditampilkan Gross Margin atas site ID yg sedang dilakukan proses AFE, perlu ditampilkan juga Gross Margin atas project tsb</t>
  </si>
  <si>
    <t>ARF to setlement</t>
  </si>
  <si>
    <t>Setiap tampilan no arf harus di sort dr nomor yg terakhir ? Terbesar ke nomor yg awal</t>
  </si>
  <si>
    <t>Setiap tampilan no PO harus di sort dr nomor yg terakhir ? Terbesar ke nomor yg awal</t>
  </si>
  <si>
    <t>PRABGO / BUDGET</t>
  </si>
  <si>
    <t xml:space="preserve">a. </t>
  </si>
  <si>
    <t>Budget overhead dibuat per setengah tahun (6 bulan). Budget yg sudah lewat periodenya, tidak bisa di akses/rubah lagi</t>
  </si>
  <si>
    <t>Revisi budget spt revisi Advance, PO, BRF harus bisa ditampilkan angka sebelumnya</t>
  </si>
  <si>
    <t>Upload</t>
  </si>
  <si>
    <t>Balance Setlement</t>
  </si>
  <si>
    <t>Report untuk mengetahui status ARF yg diajukan, payment dan setlementnya. Menu ini hanya bisa dilihat oleh bagian Finance atau oleh staf yg namanya ada di workflow tsb. Melihat status ARF bisa di sort/tampilkan berdasarkan kode budget, nama personil yg minta</t>
  </si>
  <si>
    <t>Menu digunakan oleh staff keuangan untuk melakukan penutupan / closing antara outstanding return to company dengan payment to staff yg belum dibayar.  Menu ini harus di buat ada staff keuangan yg mengajukan dan ada atasan keuangan dan dept lain atau management yg akan meng approve nya</t>
  </si>
  <si>
    <t>CFS</t>
  </si>
  <si>
    <t>Display</t>
  </si>
  <si>
    <t>tampilan % pencapaian di progress dan budget paid</t>
  </si>
  <si>
    <t>Jenis suplier ditampilkan berurutan/indeks. Specialist seharusnya sub dari type suplier</t>
  </si>
  <si>
    <t>Type Suplier &amp; Specialist</t>
  </si>
  <si>
    <t>Type suplier : Distributor, Pabrik, Workshop, Konsultan, Contractor, Mandor</t>
  </si>
  <si>
    <t>Specialist : distributor besi, kayu, semen dll</t>
  </si>
  <si>
    <t>Issued/Input</t>
  </si>
  <si>
    <t>AP harus ada nama pembayar nya, tidak boleh kosong</t>
  </si>
  <si>
    <t>Setiap AP Tax harus ada no faktur. Tidak bisa bayar PPN tanpa ada no faktur.</t>
  </si>
  <si>
    <t>Fungsi Receive Report</t>
  </si>
  <si>
    <t>Input Payment/Receive</t>
  </si>
  <si>
    <t xml:space="preserve">Menu Payment atau Receive digabungkan dalam satu menu dan ada opsi didalamnya untuk memilih apakah untuk RPI, ARF, BRF, REM. </t>
  </si>
  <si>
    <t xml:space="preserve">Yg ditampilkan dalam report AP hanya yg ada nilai AP nya. Suplier name yg nilai AP nol tidak perlu ditampilkan. </t>
  </si>
  <si>
    <t>b .</t>
  </si>
  <si>
    <t>Biaya trip</t>
  </si>
  <si>
    <t>1. Allowance 2. Transport 3. Accomodation 4. Others</t>
  </si>
  <si>
    <t>Nomor settlement ditampilkan dalam detail approval atau saat pembuatan BRF. Yg tampil sekarang dalam approval di BSF Number adalah NO BRF</t>
  </si>
  <si>
    <t>BSF</t>
  </si>
  <si>
    <t>Nomor Settlement</t>
  </si>
  <si>
    <t>Partial</t>
  </si>
  <si>
    <t>Dimungkinkan untuk dilakukan settlement secara parsial. Artinya jika BRF belum nol maka masih bisa dilakukan settlement berikutnya</t>
  </si>
  <si>
    <t>Laporan</t>
  </si>
  <si>
    <t>Harus bisa ditampilkan laporan settlement BT to BS yaitu menampilkan posisi setlement  setiap nomor BT berdasarkan no budget atau nama person</t>
  </si>
  <si>
    <t>ASF</t>
  </si>
  <si>
    <t xml:space="preserve">Pemotongan </t>
  </si>
  <si>
    <t>Pemotongan langsung atas pengembalian lebih (RPC) yg belum dikembalikan oleh Keuangan melalui mekanisme gaji atau BT berikutnya yg belum dibayar</t>
  </si>
  <si>
    <t>Setelah 15 menit tidak ada aktifitas maka erp akan automatis log out dan tampilan di screen kembali ke menu log in. Log out otomatis ini berlaku di semua tab view windows di mana users tsb sedang log in</t>
  </si>
  <si>
    <t>Report &amp; Searching</t>
  </si>
  <si>
    <t>Report atau Searching bisa dicari berdasarkan requestor. Jika yg dimasukkan adalah hanya nama requestor tanpa kode proyek maka yang ditampilkan adalah Advance atas nama requestor dari berbagai kode budget</t>
  </si>
  <si>
    <t>Report atau Searching bisa dicari berdasarkan requestor. Jika yg dimasukkan adalah hanya nama requestor tanpa kode proyek maka yang ditampilkan adalah Advance atas nama requestor dari berbagai kode budget, mana yg sudah settle dan mana yg belum.</t>
  </si>
  <si>
    <t>Pembayaran</t>
  </si>
  <si>
    <t>Menampilkan semua biaya yg commited cost dan yg sdh paid</t>
  </si>
  <si>
    <t>Master Product</t>
  </si>
  <si>
    <t>Master Produk</t>
  </si>
  <si>
    <t>Tampilan Price History</t>
  </si>
  <si>
    <t>Perlu ditampilkan : a. s/d 15 history price b. no PO, tanggal PO, project code, poject decription, site name, price, suplier code, suplier name, PIC procurement</t>
  </si>
  <si>
    <t>Edit Delete</t>
  </si>
  <si>
    <t>Produk yg sudah dibuat bisa di delete atau di hapus. Produk id yg bisa dihapus adalah produk id yg tidak ada price history/tidak pernah dipakai atau produk id yg pemakaian terakhir 15 thn lalu atau produk id yg sama (produk id yg akan dihapus di ganti dengan produk id yg tidak dihapus sehingga price history produk id yg dihapus tetap ada)</t>
  </si>
  <si>
    <t>Tidak ada pemisahan antara RPI proyek dan RPI overhead</t>
  </si>
  <si>
    <t>RPI harus menampilkan untuk PO, Budget , suplier invoice, nilai PPh, receipt invoice origin, Faktur no, BAST/FAT/PAT/Do origin, pic yg masukkan invoice</t>
  </si>
  <si>
    <t>RPI bisa dimasukkan oleh lebih dari satu orang (tidak hanya Budianto saja)</t>
  </si>
  <si>
    <t>Jadwal</t>
  </si>
  <si>
    <t>Saat memasukkan BRF ada tanggalan kapan trip tsb berlangsung dan bisa di cek langsung jika bertabrakan dengan trip sebelumnya</t>
  </si>
  <si>
    <t>Laporan BRF</t>
  </si>
  <si>
    <t>Laporan trip individu dalam satu perioda</t>
  </si>
  <si>
    <t>Pengisian data no PO, suplier invoice dan nilai invoice, pph ada atau tidak dan nilai pph langsung otomatis di hitung jika pilih ada, no faktur dan nilai faktur,  ada tidak ada untuk PAT/ BAP/BAST/DO adalah keharusan. Jika tidak di isi maka tidak bisa di submit</t>
  </si>
  <si>
    <t>Pengisian data no prf dan dari lebih dari satu prf, ada tidak ada ppn dan pph, no vdr, payment term/cara pembayaran . Jika tidak di isi maka tidak bisa di submit</t>
  </si>
  <si>
    <t>Tidak ada perbedaan nomor PO untuk capex atau non capex (operasional). Yg membedakan adalah PO itu 1. berasal dari budget mana dan 2. digunakan untuk operasional atau capex. Harus ada field khusus yg memasukkan apakah PO ini masuk dalam klasifikasi capex atau bukan. Pembelian alat/material bisa berasal dari budget general capex atau dari budget project</t>
  </si>
  <si>
    <t>Ditampilkan asal dai Prf, budget apa/mana saja. Tampilan ini hanya saat memasukkan data saat membuat PO dan saat approval tapi tidak di tampilkan di PO yg akan di terbitkan</t>
  </si>
  <si>
    <t>PRF</t>
  </si>
  <si>
    <t>Pengisian data no budget, delivery time, apakah termasuk/jadi barang capex walaupun dari  budget proyek, nama produk/suplier ada/tidak ada dan jika ada harus di isi namanya. Jika tidak di isi/dipilih maka prf tidak bisa di submit</t>
  </si>
  <si>
    <t>Penomoran Produk</t>
  </si>
  <si>
    <t xml:space="preserve">Nomor produk cukup 6 digit. Tidak perlu ada 4 digit lagi dibelakangnya. Digit bisa menggunakan hex number, 1-9, A-F sampai </t>
  </si>
  <si>
    <t>Tampilan Produk</t>
  </si>
  <si>
    <t xml:space="preserve">bisa menampilkan semua id berdasarkan sub kategori misal yg masuk dlm kategori material eletrikal apa saja, kategori jasa konstruksi apa saja </t>
  </si>
  <si>
    <t>Pembagian penomoran : 1. Material 2. Jasa . 3. Jasa dan Material. Material dibagi menjadi material sipil, elektonik (telekomunikasi, IT, peralatan elektornik), electrikal (power), mekanik,alat bantu/tools ringan, alat bantu/tools berat, kendaraan. Jasa dibagi menjadi Konstruksi, Perencanaan/Disain,  instalasi/pemasangan, Konsultasi, pabrikasi/pembuatan, pemeliharaan, survey, site akuisisi.Klasifikasi penomoran id ini dilakukan secara otomotis tergantung jenis material atau jasa apa yg dipilih. Hal ini berbeda dengan penomoran dengan memasukkan kode 2,3,4 dst spt yg sekarang digunakan</t>
  </si>
  <si>
    <t>Pemilihan jenis material/jasa ini dengan memilih opsi seperti di GUI 4</t>
  </si>
  <si>
    <t>gui</t>
  </si>
  <si>
    <t>Dalam tampilan "Report ARF to ASF", ARF number, tgl ARF, Requester, Deskrpsi (harus ditampilkan deskripsi dari ARF shg kita bisa tahu guna setiap ARF yg diminta itu untuk apa.), Nilai ARF, Payment, ASF Number, ASF Date, Claim value, RPC</t>
  </si>
  <si>
    <t>Perlu Report summary untuk menampilkan summary nilai per subtotal berdasarkan CFS Code atau work id, dan per requester. Report ini ditampilkan, jika yg diperlukan adalah summary</t>
  </si>
  <si>
    <t>CIP</t>
  </si>
  <si>
    <t>Perlu Report atas semua outstanding ARF, BRF, PO yg sudah dibayar tapi belum ada setlement atau belum ada Invoice</t>
  </si>
  <si>
    <t>Ada pilihan untuk Pengembalian cash langsung atau Pemotongan Langsung atas Gaji atau Payment lainnya (masukkan no ARF/BRF berikutnya yg di minta)</t>
  </si>
  <si>
    <t>Bank</t>
  </si>
  <si>
    <t>tgl dan jumlah uang transaksi</t>
  </si>
  <si>
    <t>Voucher</t>
  </si>
  <si>
    <t>BPV</t>
  </si>
  <si>
    <t>deskripsi</t>
  </si>
  <si>
    <t>BCA - 300 jt. 3 Maret 2021. RPI21-00170</t>
  </si>
  <si>
    <t>Proses</t>
  </si>
  <si>
    <t>dimasukkan COA, Nilai, Invoice, PPN</t>
  </si>
  <si>
    <t>no RPI, nilai transfer</t>
  </si>
  <si>
    <t>bank</t>
  </si>
  <si>
    <t>erp</t>
  </si>
  <si>
    <t>Closing</t>
  </si>
  <si>
    <t>Upload budget harus sekaligus tanpa mendefinisikan site code terlebih dulu di erp. Nomor site code cukup di cantumkan di file boq3 .</t>
  </si>
  <si>
    <t>Tampilan upload seperti di GUI Upload</t>
  </si>
  <si>
    <t>Budget overhead di akhir tahun dan budget proyek yg sdh selesai, harus di closing dan tidak bisa dipergunakan lagi utk tahun/pengambilan berikutnya</t>
  </si>
  <si>
    <t>Admin</t>
  </si>
  <si>
    <t>Definisi</t>
  </si>
  <si>
    <t>Ada dua level admin. Admin level 1 adalah admin yg bisa merubah isi database, melakukan purge data base dan membuat user lain menjadi admin dg level ke 2 serta bisa melakukan fungsi-2 admin level ke 2. Admin level ke 2 adalah admin yg bisa membuat/merevisi approval workflow, mengaprove workflow jika user ybs berhalangan, mengcancel invoice</t>
  </si>
  <si>
    <t>Approval request</t>
  </si>
  <si>
    <t>Setiap request budget jika di tolak (reject) akan kembali pada proses awal. Request proses erp yg di tolak itu akan tetap berada di dokumen proses selama 10 hari atau dapat hilang jika yg meminta request tsb membatalkannya shg request erp tsb hilang dari database</t>
  </si>
  <si>
    <t>tampilan dokumen proses setiap user dibagi dua yaitu dokumen submission dan dokumen rejected</t>
  </si>
  <si>
    <t>Histori</t>
  </si>
  <si>
    <t>Setiap proses erp yg ditolak akan ditampilkan semua approval history nya dari awal sampai terakhir</t>
  </si>
  <si>
    <t>Tidak perlu ada baris Total karena nilai permintaan cukup satu baris (GUI 6)</t>
  </si>
  <si>
    <t>-actual gross margin sering negatif karena nilai progress revenue belum di update. Jadi nilai progress revenue harus di update, at lease 1 minggu sekali</t>
  </si>
  <si>
    <t>report</t>
  </si>
  <si>
    <t>perlu ada report utk menampilkan data detail  suplier</t>
  </si>
  <si>
    <t xml:space="preserve">Tidak ada nilai awal ARF. Betuk tampilan adalah nilai awal, claim dan sisa setlement </t>
  </si>
  <si>
    <t>NO.</t>
  </si>
  <si>
    <t>NAME MATERIAL</t>
  </si>
  <si>
    <t>UOM</t>
  </si>
  <si>
    <t>UNIT PRICE</t>
  </si>
  <si>
    <t>TOTAL</t>
  </si>
  <si>
    <t>ARF02-21000346</t>
  </si>
  <si>
    <t>HRGA03321Q4</t>
  </si>
  <si>
    <t>Biaya Tak terduga (Entertainment)</t>
  </si>
  <si>
    <t>820009-0000 - Entertainment</t>
  </si>
  <si>
    <t>Ls</t>
  </si>
  <si>
    <t>ARF NO</t>
  </si>
  <si>
    <t>ASF NO</t>
  </si>
  <si>
    <t>Budget ID</t>
  </si>
  <si>
    <t>Budget Name</t>
  </si>
  <si>
    <t>QTY request</t>
  </si>
  <si>
    <t>RETURN TO COMPANY</t>
  </si>
  <si>
    <t>QTY SETLEMENT</t>
  </si>
  <si>
    <t>RPI NO</t>
  </si>
  <si>
    <t>PO Number</t>
  </si>
  <si>
    <t>Suplier Name</t>
  </si>
  <si>
    <t>Suplier invoice No</t>
  </si>
  <si>
    <t>Receipt/Invoice Origin</t>
  </si>
  <si>
    <t>PPn/VAT</t>
  </si>
  <si>
    <t>BAST/PAT/FAT/DO ORIGIN &amp; SIGNED</t>
  </si>
  <si>
    <t>DELIVERY TO</t>
  </si>
  <si>
    <t>PO VALUE</t>
  </si>
  <si>
    <t>INVOICE PAID</t>
  </si>
  <si>
    <t>VALUE</t>
  </si>
  <si>
    <t>BALANCE</t>
  </si>
  <si>
    <t>SUB TOTAL</t>
  </si>
  <si>
    <t>PPN VALUE</t>
  </si>
  <si>
    <t>PPH VALUE</t>
  </si>
  <si>
    <t>BALANCE PO</t>
  </si>
  <si>
    <t>BUDGET ID</t>
  </si>
  <si>
    <t>SITE ID / SUB BUDGET ID</t>
  </si>
  <si>
    <t>PROD ID</t>
  </si>
  <si>
    <t>DESCRIPTION</t>
  </si>
  <si>
    <t>VALUTA</t>
  </si>
  <si>
    <t>IDR</t>
  </si>
  <si>
    <t>Q000194-PENGADAAN</t>
  </si>
  <si>
    <t>Kabel Cu</t>
  </si>
  <si>
    <t>m</t>
  </si>
  <si>
    <t>Q137 PLN Batam</t>
  </si>
  <si>
    <t xml:space="preserve">semen </t>
  </si>
  <si>
    <t>zak</t>
  </si>
  <si>
    <t>idr</t>
  </si>
  <si>
    <t>QTY available</t>
  </si>
  <si>
    <t>PPN</t>
  </si>
  <si>
    <t>sub total</t>
  </si>
  <si>
    <t>Bentuk tampilan di GUI</t>
  </si>
  <si>
    <t>Lampiran</t>
  </si>
  <si>
    <t>Lampiran/attachment dokumen2nya disatukan dengan dengan lampiran di PO sehingga bisa di baca dan tidak terjadi pencantuman 2x lampiran dokumen</t>
  </si>
  <si>
    <t>Lampiran/attachment dokumen2nya disatukan dengan dengan lampiran di RPI sehingga bisa di baca dan tidak terjadi pencantuman 2x lampiran dokumen</t>
  </si>
  <si>
    <t>Lampiran/attachment dokumen2nya disatukan dengan dengan lampiran di ARF sehingga bisa di baca dan tidak terjadi pencantuman 2x lampiran dokumen</t>
  </si>
  <si>
    <t xml:space="preserve">Lampiran/attachment dokumen2nya disatukan dengan dengan lampiran di ASF </t>
  </si>
  <si>
    <t>RPI Number</t>
  </si>
  <si>
    <t>Budget Code</t>
  </si>
  <si>
    <t>BRF NO</t>
  </si>
  <si>
    <t>BSF NO</t>
  </si>
  <si>
    <t>BRF02-21000346</t>
  </si>
  <si>
    <t>BSF02-22000002</t>
  </si>
  <si>
    <t>ASF02-22000002</t>
  </si>
  <si>
    <t>xxxxx-0000 - allowance</t>
  </si>
  <si>
    <t>xxxxx-0000 - tiket</t>
  </si>
  <si>
    <t>xxxxx-0000 - antigen</t>
  </si>
  <si>
    <t>xxxxx-0000 - lokal transport</t>
  </si>
  <si>
    <t>Capex DAN opex</t>
  </si>
  <si>
    <t>Pajak</t>
  </si>
  <si>
    <t>Pajak PPN dan PPH 23, 4 ayat 2, PPh 22 (import) di masukkan/di isi bersama dengan pembuatan PO. Pajak-2 ini tidak mengurangi budget</t>
  </si>
  <si>
    <t>Harus ada laporan yg bisa menunjukkan Pajak yg sudah dibayar atau diterima. Khusus PPN ada pajak keluaran dan masukan, yg lain semua pajak keluaran</t>
  </si>
  <si>
    <t>Setiap pembayaran pajak harus di koneksikan dengan mutasi bank/pembayaran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</si>
</sst>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15" x14ac:knownFonts="1">
    <font>
      <sz val="11"/>
      <color theme="1"/>
      <name val="Calibri"/>
      <family val="2"/>
      <charset val="1"/>
      <scheme val="minor"/>
    </font>
    <font>
      <sz val="11"/>
      <color theme="1"/>
      <name val="Calibri"/>
      <family val="2"/>
      <charset val="1"/>
      <scheme val="minor"/>
    </font>
    <font>
      <b/>
      <sz val="11"/>
      <color theme="1"/>
      <name val="Calibri"/>
      <family val="2"/>
      <scheme val="minor"/>
    </font>
    <font>
      <b/>
      <sz val="11"/>
      <color theme="0"/>
      <name val="Calibri"/>
      <family val="2"/>
      <scheme val="minor"/>
    </font>
    <font>
      <sz val="11"/>
      <color theme="0"/>
      <name val="Calibri"/>
      <family val="2"/>
      <scheme val="minor"/>
    </font>
    <font>
      <sz val="11"/>
      <color theme="1"/>
      <name val="Bodoni MT"/>
      <family val="1"/>
    </font>
    <font>
      <b/>
      <sz val="11"/>
      <color theme="1"/>
      <name val="Calibri"/>
      <family val="2"/>
    </font>
    <font>
      <i/>
      <sz val="11"/>
      <color theme="0"/>
      <name val="Calibri"/>
      <family val="2"/>
      <scheme val="minor"/>
    </font>
    <font>
      <sz val="11"/>
      <name val="Calibri"/>
      <family val="2"/>
      <scheme val="minor"/>
    </font>
    <font>
      <i/>
      <sz val="11"/>
      <name val="Calibri"/>
      <family val="2"/>
      <scheme val="minor"/>
    </font>
    <font>
      <sz val="8"/>
      <name val="Calibri"/>
      <family val="2"/>
      <charset val="1"/>
      <scheme val="minor"/>
    </font>
    <font>
      <b/>
      <sz val="8"/>
      <color rgb="FF4F6B72"/>
      <name val="Trebuchet MS"/>
      <family val="2"/>
    </font>
    <font>
      <b/>
      <sz val="9"/>
      <color rgb="FF4F6B72"/>
      <name val="Trebuchet MS"/>
      <family val="2"/>
    </font>
    <font>
      <sz val="9"/>
      <color rgb="FF4F6B72"/>
      <name val="Tahoma"/>
      <family val="2"/>
    </font>
    <font>
      <u/>
      <sz val="11"/>
      <color theme="10"/>
      <name val="Calibri"/>
      <family val="2"/>
      <charset val="1"/>
      <scheme val="minor"/>
    </font>
  </fonts>
  <fills count="7">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theme="4" tint="0.59999389629810485"/>
        <bgColor indexed="64"/>
      </patternFill>
    </fill>
    <fill>
      <patternFill patternType="solid">
        <fgColor rgb="FFFFFFFF"/>
        <bgColor indexed="64"/>
      </patternFill>
    </fill>
    <fill>
      <patternFill patternType="solid">
        <fgColor rgb="FFCAE8EA"/>
        <bgColor indexed="64"/>
      </patternFill>
    </fill>
  </fills>
  <borders count="1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rgb="FFC1DAD7"/>
      </right>
      <top style="medium">
        <color rgb="FFC1DAD7"/>
      </top>
      <bottom style="medium">
        <color rgb="FFC1DAD7"/>
      </bottom>
      <diagonal/>
    </border>
    <border>
      <left style="medium">
        <color rgb="FFC1DAD7"/>
      </left>
      <right style="medium">
        <color rgb="FFC1DAD7"/>
      </right>
      <top/>
      <bottom style="medium">
        <color rgb="FFC1DAD7"/>
      </bottom>
      <diagonal/>
    </border>
    <border>
      <left/>
      <right style="medium">
        <color rgb="FFC1DAD7"/>
      </right>
      <top/>
      <bottom style="medium">
        <color rgb="FFC1DAD7"/>
      </bottom>
      <diagonal/>
    </border>
    <border>
      <left style="medium">
        <color rgb="FFC1DAD7"/>
      </left>
      <right/>
      <top/>
      <bottom style="medium">
        <color rgb="FFC1DAD7"/>
      </bottom>
      <diagonal/>
    </border>
    <border>
      <left/>
      <right/>
      <top/>
      <bottom style="medium">
        <color rgb="FFC1DAD7"/>
      </bottom>
      <diagonal/>
    </border>
    <border>
      <left/>
      <right/>
      <top style="medium">
        <color rgb="FFC1DAD7"/>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s>
  <cellStyleXfs count="3">
    <xf numFmtId="0" fontId="0" fillId="0" borderId="0"/>
    <xf numFmtId="43" fontId="1" fillId="0" borderId="0" applyFont="0" applyFill="0" applyBorder="0" applyAlignment="0" applyProtection="0"/>
    <xf numFmtId="0" fontId="14" fillId="0" borderId="0" applyNumberFormat="0" applyFill="0" applyBorder="0" applyAlignment="0" applyProtection="0"/>
  </cellStyleXfs>
  <cellXfs count="67">
    <xf numFmtId="0" fontId="0" fillId="0" borderId="0" xfId="0"/>
    <xf numFmtId="0" fontId="0" fillId="0" borderId="0" xfId="0" quotePrefix="1"/>
    <xf numFmtId="0" fontId="0" fillId="0" borderId="0" xfId="0" applyAlignment="1">
      <alignment horizontal="right"/>
    </xf>
    <xf numFmtId="0" fontId="0" fillId="0" borderId="0" xfId="0" applyAlignment="1">
      <alignment horizontal="left" wrapText="1"/>
    </xf>
    <xf numFmtId="0" fontId="0" fillId="2" borderId="1" xfId="0" applyFill="1" applyBorder="1"/>
    <xf numFmtId="0" fontId="0" fillId="2" borderId="2" xfId="0" applyFill="1" applyBorder="1"/>
    <xf numFmtId="0" fontId="0" fillId="2" borderId="3" xfId="0" applyFill="1" applyBorder="1"/>
    <xf numFmtId="0" fontId="0" fillId="0" borderId="0" xfId="0" applyAlignment="1">
      <alignment wrapText="1"/>
    </xf>
    <xf numFmtId="164" fontId="0" fillId="0" borderId="0" xfId="1" applyNumberFormat="1" applyFont="1"/>
    <xf numFmtId="0" fontId="2" fillId="0" borderId="0" xfId="0" applyFont="1"/>
    <xf numFmtId="0" fontId="0" fillId="0" borderId="0" xfId="0" applyAlignment="1">
      <alignment horizontal="left" vertical="top"/>
    </xf>
    <xf numFmtId="0" fontId="0" fillId="0" borderId="0" xfId="0" applyAlignment="1">
      <alignment vertical="top"/>
    </xf>
    <xf numFmtId="0" fontId="0" fillId="0" borderId="4" xfId="0" applyBorder="1"/>
    <xf numFmtId="164" fontId="0" fillId="0" borderId="4" xfId="1" applyNumberFormat="1" applyFont="1" applyBorder="1"/>
    <xf numFmtId="0" fontId="0" fillId="3" borderId="0" xfId="0" applyFill="1"/>
    <xf numFmtId="164" fontId="0" fillId="3" borderId="0" xfId="1" applyNumberFormat="1" applyFont="1" applyFill="1"/>
    <xf numFmtId="0" fontId="3" fillId="3" borderId="0" xfId="0" applyFont="1" applyFill="1"/>
    <xf numFmtId="0" fontId="4" fillId="3" borderId="0" xfId="0" applyFont="1" applyFill="1"/>
    <xf numFmtId="164" fontId="4" fillId="3" borderId="0" xfId="1" applyNumberFormat="1" applyFont="1" applyFill="1"/>
    <xf numFmtId="0" fontId="0" fillId="4" borderId="0" xfId="0" applyFill="1"/>
    <xf numFmtId="0" fontId="0" fillId="4" borderId="4" xfId="0" applyFill="1" applyBorder="1"/>
    <xf numFmtId="164" fontId="0" fillId="4" borderId="4" xfId="1" applyNumberFormat="1" applyFont="1" applyFill="1" applyBorder="1"/>
    <xf numFmtId="0" fontId="0" fillId="0" borderId="0" xfId="0" applyFill="1"/>
    <xf numFmtId="0" fontId="0" fillId="0" borderId="0" xfId="0" applyFill="1" applyBorder="1"/>
    <xf numFmtId="164" fontId="0" fillId="0" borderId="0" xfId="1" applyNumberFormat="1" applyFont="1" applyFill="1"/>
    <xf numFmtId="0" fontId="0" fillId="0" borderId="0" xfId="0" applyAlignment="1">
      <alignment horizontal="right" vertical="top"/>
    </xf>
    <xf numFmtId="0" fontId="0" fillId="0" borderId="0" xfId="0" applyFill="1" applyBorder="1" applyAlignment="1">
      <alignment horizontal="left" wrapText="1"/>
    </xf>
    <xf numFmtId="0" fontId="0" fillId="3" borderId="0" xfId="0" applyFill="1" applyBorder="1"/>
    <xf numFmtId="0" fontId="3" fillId="4" borderId="0" xfId="0" applyFont="1" applyFill="1"/>
    <xf numFmtId="0" fontId="4" fillId="4" borderId="0" xfId="0" applyFont="1" applyFill="1"/>
    <xf numFmtId="164" fontId="4" fillId="4" borderId="0" xfId="1" applyNumberFormat="1" applyFont="1" applyFill="1"/>
    <xf numFmtId="0" fontId="0" fillId="0" borderId="0" xfId="0" applyFill="1" applyBorder="1" applyAlignment="1">
      <alignment wrapText="1"/>
    </xf>
    <xf numFmtId="43" fontId="5" fillId="0" borderId="0" xfId="1" applyFont="1"/>
    <xf numFmtId="15" fontId="0" fillId="0" borderId="0" xfId="0" applyNumberFormat="1"/>
    <xf numFmtId="165" fontId="5" fillId="0" borderId="0" xfId="1" applyNumberFormat="1" applyFont="1"/>
    <xf numFmtId="165" fontId="0" fillId="0" borderId="0" xfId="1" applyNumberFormat="1" applyFont="1"/>
    <xf numFmtId="0" fontId="7" fillId="3" borderId="0" xfId="0" applyFont="1" applyFill="1"/>
    <xf numFmtId="165" fontId="2" fillId="0" borderId="0" xfId="1" applyNumberFormat="1" applyFont="1"/>
    <xf numFmtId="165" fontId="3" fillId="3" borderId="0" xfId="1" applyNumberFormat="1" applyFont="1" applyFill="1"/>
    <xf numFmtId="0" fontId="4" fillId="0" borderId="0" xfId="0" applyFont="1" applyFill="1"/>
    <xf numFmtId="0" fontId="8" fillId="0" borderId="0" xfId="0" applyFont="1" applyFill="1"/>
    <xf numFmtId="0" fontId="9" fillId="0" borderId="0" xfId="0" applyFont="1" applyFill="1"/>
    <xf numFmtId="165" fontId="8" fillId="0" borderId="0" xfId="1" applyNumberFormat="1" applyFont="1" applyFill="1"/>
    <xf numFmtId="0" fontId="0" fillId="0" borderId="0" xfId="0" quotePrefix="1" applyAlignment="1">
      <alignment wrapText="1"/>
    </xf>
    <xf numFmtId="0" fontId="0" fillId="2" borderId="0" xfId="0" applyFill="1"/>
    <xf numFmtId="0" fontId="11" fillId="6" borderId="5" xfId="0" applyFont="1" applyFill="1" applyBorder="1" applyAlignment="1">
      <alignment horizontal="center" vertical="center" wrapText="1"/>
    </xf>
    <xf numFmtId="0" fontId="12" fillId="5" borderId="6" xfId="0" applyFont="1" applyFill="1" applyBorder="1" applyAlignment="1">
      <alignment horizontal="left" vertical="center" wrapText="1" indent="1"/>
    </xf>
    <xf numFmtId="0" fontId="13" fillId="5" borderId="7" xfId="0" applyFont="1" applyFill="1" applyBorder="1" applyAlignment="1">
      <alignment horizontal="left" vertical="center" wrapText="1" indent="1"/>
    </xf>
    <xf numFmtId="0" fontId="13" fillId="5" borderId="7" xfId="0" applyFont="1" applyFill="1" applyBorder="1" applyAlignment="1">
      <alignment horizontal="right" vertical="center" wrapText="1" indent="1"/>
    </xf>
    <xf numFmtId="3" fontId="13" fillId="5" borderId="7" xfId="0" applyNumberFormat="1" applyFont="1" applyFill="1" applyBorder="1" applyAlignment="1">
      <alignment horizontal="right" vertical="center" wrapText="1" indent="1"/>
    </xf>
    <xf numFmtId="0" fontId="12" fillId="5" borderId="8" xfId="0" applyFont="1" applyFill="1" applyBorder="1" applyAlignment="1">
      <alignment horizontal="left" vertical="center" wrapText="1" indent="1"/>
    </xf>
    <xf numFmtId="3" fontId="13" fillId="5" borderId="0" xfId="0" applyNumberFormat="1" applyFont="1" applyFill="1" applyBorder="1" applyAlignment="1">
      <alignment horizontal="right" vertical="center" wrapText="1" indent="1"/>
    </xf>
    <xf numFmtId="0" fontId="13" fillId="5" borderId="7" xfId="0" applyFont="1" applyFill="1" applyBorder="1" applyAlignment="1">
      <alignment vertical="center" wrapText="1"/>
    </xf>
    <xf numFmtId="0" fontId="13" fillId="5" borderId="0" xfId="0" applyFont="1" applyFill="1" applyBorder="1" applyAlignment="1">
      <alignment horizontal="center" vertical="center" wrapText="1"/>
    </xf>
    <xf numFmtId="0" fontId="13" fillId="5" borderId="10" xfId="0" applyFont="1" applyFill="1" applyBorder="1" applyAlignment="1">
      <alignment horizontal="center" vertical="center" wrapText="1"/>
    </xf>
    <xf numFmtId="0" fontId="13" fillId="5" borderId="9" xfId="0" applyFont="1" applyFill="1" applyBorder="1" applyAlignment="1">
      <alignment horizontal="center" vertical="center" wrapText="1"/>
    </xf>
    <xf numFmtId="3" fontId="0" fillId="0" borderId="0" xfId="0" applyNumberFormat="1"/>
    <xf numFmtId="0" fontId="12" fillId="5" borderId="0" xfId="0" applyFont="1" applyFill="1" applyBorder="1" applyAlignment="1">
      <alignment horizontal="left" vertical="center" wrapText="1" indent="1"/>
    </xf>
    <xf numFmtId="0" fontId="0" fillId="2" borderId="11" xfId="0" applyFill="1" applyBorder="1"/>
    <xf numFmtId="0" fontId="0" fillId="2" borderId="12" xfId="0" applyFill="1" applyBorder="1"/>
    <xf numFmtId="0" fontId="0" fillId="0" borderId="13" xfId="0" applyFill="1" applyBorder="1"/>
    <xf numFmtId="0" fontId="0" fillId="0" borderId="13" xfId="0" applyBorder="1"/>
    <xf numFmtId="0" fontId="2" fillId="0" borderId="13" xfId="0" applyFont="1" applyBorder="1"/>
    <xf numFmtId="0" fontId="14" fillId="5" borderId="0" xfId="2" applyFill="1" applyBorder="1" applyAlignment="1">
      <alignment horizontal="left" wrapText="1"/>
    </xf>
    <xf numFmtId="0" fontId="13" fillId="5" borderId="0" xfId="0" applyFont="1" applyFill="1" applyBorder="1" applyAlignment="1">
      <alignment horizontal="left" wrapText="1"/>
    </xf>
    <xf numFmtId="0" fontId="0" fillId="4" borderId="4" xfId="0" applyFill="1" applyBorder="1" applyAlignment="1">
      <alignment horizontal="center"/>
    </xf>
    <xf numFmtId="165" fontId="0" fillId="0" borderId="0" xfId="1" applyNumberFormat="1" applyFont="1" applyAlignment="1">
      <alignment horizontal="center" vertical="top"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47</xdr:row>
      <xdr:rowOff>0</xdr:rowOff>
    </xdr:from>
    <xdr:to>
      <xdr:col>3</xdr:col>
      <xdr:colOff>937719</xdr:colOff>
      <xdr:row>48</xdr:row>
      <xdr:rowOff>57185</xdr:rowOff>
    </xdr:to>
    <xdr:pic>
      <xdr:nvPicPr>
        <xdr:cNvPr id="2" name="Picture 1">
          <a:extLst>
            <a:ext uri="{FF2B5EF4-FFF2-40B4-BE49-F238E27FC236}">
              <a16:creationId xmlns:a16="http://schemas.microsoft.com/office/drawing/2014/main" id="{F6DEB617-BBA7-4EF7-8805-50A8B34022F0}"/>
            </a:ext>
          </a:extLst>
        </xdr:cNvPr>
        <xdr:cNvPicPr>
          <a:picLocks noChangeAspect="1"/>
        </xdr:cNvPicPr>
      </xdr:nvPicPr>
      <xdr:blipFill>
        <a:blip xmlns:r="http://schemas.openxmlformats.org/officeDocument/2006/relationships" r:embed="rId1"/>
        <a:stretch>
          <a:fillRect/>
        </a:stretch>
      </xdr:blipFill>
      <xdr:spPr>
        <a:xfrm>
          <a:off x="610914" y="8953500"/>
          <a:ext cx="2343477" cy="247685"/>
        </a:xfrm>
        <a:prstGeom prst="rect">
          <a:avLst/>
        </a:prstGeom>
      </xdr:spPr>
    </xdr:pic>
    <xdr:clientData/>
  </xdr:twoCellAnchor>
  <xdr:twoCellAnchor editAs="oneCell">
    <xdr:from>
      <xdr:col>2</xdr:col>
      <xdr:colOff>39414</xdr:colOff>
      <xdr:row>58</xdr:row>
      <xdr:rowOff>164224</xdr:rowOff>
    </xdr:from>
    <xdr:to>
      <xdr:col>13</xdr:col>
      <xdr:colOff>252704</xdr:colOff>
      <xdr:row>73</xdr:row>
      <xdr:rowOff>12202</xdr:rowOff>
    </xdr:to>
    <xdr:pic>
      <xdr:nvPicPr>
        <xdr:cNvPr id="3" name="Picture 2">
          <a:extLst>
            <a:ext uri="{FF2B5EF4-FFF2-40B4-BE49-F238E27FC236}">
              <a16:creationId xmlns:a16="http://schemas.microsoft.com/office/drawing/2014/main" id="{C10E1BFD-3C27-4C8C-96CE-EC5BC758DE7F}"/>
            </a:ext>
          </a:extLst>
        </xdr:cNvPr>
        <xdr:cNvPicPr>
          <a:picLocks noChangeAspect="1"/>
        </xdr:cNvPicPr>
      </xdr:nvPicPr>
      <xdr:blipFill>
        <a:blip xmlns:r="http://schemas.openxmlformats.org/officeDocument/2006/relationships" r:embed="rId2"/>
        <a:stretch>
          <a:fillRect/>
        </a:stretch>
      </xdr:blipFill>
      <xdr:spPr>
        <a:xfrm>
          <a:off x="919655" y="11213224"/>
          <a:ext cx="10631384" cy="2705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14</xdr:col>
      <xdr:colOff>429791</xdr:colOff>
      <xdr:row>31</xdr:row>
      <xdr:rowOff>96061</xdr:rowOff>
    </xdr:to>
    <xdr:pic>
      <xdr:nvPicPr>
        <xdr:cNvPr id="2" name="Picture 1">
          <a:extLst>
            <a:ext uri="{FF2B5EF4-FFF2-40B4-BE49-F238E27FC236}">
              <a16:creationId xmlns:a16="http://schemas.microsoft.com/office/drawing/2014/main" id="{2FC8B720-AA7D-4C9A-B9B5-34E1F720FFEA}"/>
            </a:ext>
          </a:extLst>
        </xdr:cNvPr>
        <xdr:cNvPicPr>
          <a:picLocks noChangeAspect="1"/>
        </xdr:cNvPicPr>
      </xdr:nvPicPr>
      <xdr:blipFill>
        <a:blip xmlns:r="http://schemas.openxmlformats.org/officeDocument/2006/relationships" r:embed="rId1"/>
        <a:stretch>
          <a:fillRect/>
        </a:stretch>
      </xdr:blipFill>
      <xdr:spPr>
        <a:xfrm>
          <a:off x="609600" y="190500"/>
          <a:ext cx="8354591" cy="5811061"/>
        </a:xfrm>
        <a:prstGeom prst="rect">
          <a:avLst/>
        </a:prstGeom>
      </xdr:spPr>
    </xdr:pic>
    <xdr:clientData/>
  </xdr:twoCellAnchor>
  <xdr:twoCellAnchor editAs="oneCell">
    <xdr:from>
      <xdr:col>1</xdr:col>
      <xdr:colOff>0</xdr:colOff>
      <xdr:row>35</xdr:row>
      <xdr:rowOff>0</xdr:rowOff>
    </xdr:from>
    <xdr:to>
      <xdr:col>14</xdr:col>
      <xdr:colOff>382159</xdr:colOff>
      <xdr:row>65</xdr:row>
      <xdr:rowOff>115114</xdr:rowOff>
    </xdr:to>
    <xdr:pic>
      <xdr:nvPicPr>
        <xdr:cNvPr id="4" name="Picture 3">
          <a:extLst>
            <a:ext uri="{FF2B5EF4-FFF2-40B4-BE49-F238E27FC236}">
              <a16:creationId xmlns:a16="http://schemas.microsoft.com/office/drawing/2014/main" id="{3AD81989-C803-4D7F-A677-156BD34BB78A}"/>
            </a:ext>
          </a:extLst>
        </xdr:cNvPr>
        <xdr:cNvPicPr>
          <a:picLocks noChangeAspect="1"/>
        </xdr:cNvPicPr>
      </xdr:nvPicPr>
      <xdr:blipFill>
        <a:blip xmlns:r="http://schemas.openxmlformats.org/officeDocument/2006/relationships" r:embed="rId2"/>
        <a:stretch>
          <a:fillRect/>
        </a:stretch>
      </xdr:blipFill>
      <xdr:spPr>
        <a:xfrm>
          <a:off x="609600" y="14478000"/>
          <a:ext cx="8306959" cy="58301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erp.qdc.co.id/index/menu" TargetMode="External"/><Relationship Id="rId2" Type="http://schemas.openxmlformats.org/officeDocument/2006/relationships/hyperlink" Target="http://erp.qdc.co.id/index/menu" TargetMode="External"/><Relationship Id="rId1" Type="http://schemas.openxmlformats.org/officeDocument/2006/relationships/hyperlink" Target="http://erp.qdc.co.id/index/menu"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erp.qdc.co.id/index/menu"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41172-660B-4E3E-86AB-D5966972BEC0}">
  <dimension ref="A3:B29"/>
  <sheetViews>
    <sheetView topLeftCell="A7" workbookViewId="0">
      <selection activeCell="B29" sqref="B29"/>
    </sheetView>
  </sheetViews>
  <sheetFormatPr defaultRowHeight="15" x14ac:dyDescent="0.25"/>
  <sheetData>
    <row r="3" spans="1:2" x14ac:dyDescent="0.25">
      <c r="A3">
        <v>1</v>
      </c>
      <c r="B3" t="str">
        <f>perbaikan!B4</f>
        <v>Customer Order (CO)</v>
      </c>
    </row>
    <row r="4" spans="1:2" x14ac:dyDescent="0.25">
      <c r="A4">
        <v>2</v>
      </c>
      <c r="B4" t="str">
        <f>perbaikan!B10</f>
        <v>PO</v>
      </c>
    </row>
    <row r="5" spans="1:2" x14ac:dyDescent="0.25">
      <c r="A5">
        <v>3</v>
      </c>
      <c r="B5" t="str">
        <f>perbaikan!B33</f>
        <v>PRF</v>
      </c>
    </row>
    <row r="6" spans="1:2" x14ac:dyDescent="0.25">
      <c r="A6">
        <v>4</v>
      </c>
      <c r="B6" t="str">
        <f>perbaikan!B38</f>
        <v>RPI</v>
      </c>
    </row>
    <row r="7" spans="1:2" x14ac:dyDescent="0.25">
      <c r="A7">
        <v>5</v>
      </c>
      <c r="B7" t="str">
        <f>perbaikan!B47</f>
        <v>Registrasi, Delete User &amp; Log out</v>
      </c>
    </row>
    <row r="8" spans="1:2" x14ac:dyDescent="0.25">
      <c r="A8">
        <v>6</v>
      </c>
      <c r="B8" t="str">
        <f>perbaikan!B57</f>
        <v>AFE</v>
      </c>
    </row>
    <row r="9" spans="1:2" x14ac:dyDescent="0.25">
      <c r="A9">
        <v>7</v>
      </c>
      <c r="B9" t="str">
        <f>perbaikan!B66</f>
        <v>ARF</v>
      </c>
    </row>
    <row r="10" spans="1:2" x14ac:dyDescent="0.25">
      <c r="A10">
        <v>8</v>
      </c>
      <c r="B10" t="str">
        <f>perbaikan!B84</f>
        <v>ASF</v>
      </c>
    </row>
    <row r="11" spans="1:2" x14ac:dyDescent="0.25">
      <c r="A11">
        <v>9</v>
      </c>
      <c r="B11" t="str">
        <f>perbaikan!B93</f>
        <v>Tampilan</v>
      </c>
    </row>
    <row r="12" spans="1:2" x14ac:dyDescent="0.25">
      <c r="A12">
        <v>10</v>
      </c>
      <c r="B12" t="str">
        <f>perbaikan!B101</f>
        <v>Purge</v>
      </c>
    </row>
    <row r="13" spans="1:2" x14ac:dyDescent="0.25">
      <c r="A13">
        <v>11</v>
      </c>
      <c r="B13" t="str">
        <f>perbaikan!B106</f>
        <v>Progress Pekerjaan</v>
      </c>
    </row>
    <row r="14" spans="1:2" x14ac:dyDescent="0.25">
      <c r="A14">
        <v>12</v>
      </c>
      <c r="B14" t="str">
        <f>perbaikan!B110</f>
        <v>Master Suplier</v>
      </c>
    </row>
    <row r="15" spans="1:2" x14ac:dyDescent="0.25">
      <c r="A15">
        <v>13</v>
      </c>
      <c r="B15" t="s">
        <v>275</v>
      </c>
    </row>
    <row r="16" spans="1:2" x14ac:dyDescent="0.25">
      <c r="A16">
        <v>14</v>
      </c>
      <c r="B16" t="str">
        <f>perbaikan!B134</f>
        <v>Pinjaman</v>
      </c>
    </row>
    <row r="17" spans="1:2" x14ac:dyDescent="0.25">
      <c r="A17">
        <v>15</v>
      </c>
      <c r="B17" t="str">
        <f>perbaikan!B140</f>
        <v>AP / AR / REM Aging</v>
      </c>
    </row>
    <row r="18" spans="1:2" x14ac:dyDescent="0.25">
      <c r="A18">
        <v>16</v>
      </c>
      <c r="B18" t="str">
        <f>perbaikan!B150</f>
        <v>Payment Receive</v>
      </c>
    </row>
    <row r="19" spans="1:2" x14ac:dyDescent="0.25">
      <c r="A19">
        <v>17</v>
      </c>
      <c r="B19" t="str">
        <f>perbaikan!B155</f>
        <v>BRF</v>
      </c>
    </row>
    <row r="20" spans="1:2" x14ac:dyDescent="0.25">
      <c r="A20">
        <v>18</v>
      </c>
      <c r="B20" t="str">
        <f>perbaikan!B162</f>
        <v>BSF</v>
      </c>
    </row>
    <row r="21" spans="1:2" x14ac:dyDescent="0.25">
      <c r="A21">
        <v>19</v>
      </c>
      <c r="B21" t="str">
        <f>perbaikan!B167</f>
        <v>Laporan Mutasi</v>
      </c>
    </row>
    <row r="22" spans="1:2" x14ac:dyDescent="0.25">
      <c r="A22">
        <v>20</v>
      </c>
      <c r="B22" t="str">
        <f>perbaikan!B170</f>
        <v>BANK &amp; CASH</v>
      </c>
    </row>
    <row r="23" spans="1:2" x14ac:dyDescent="0.25">
      <c r="A23">
        <v>21</v>
      </c>
      <c r="B23" t="str">
        <f>perbaikan!B176</f>
        <v>PRABGO / BUDGET</v>
      </c>
    </row>
    <row r="24" spans="1:2" x14ac:dyDescent="0.25">
      <c r="A24">
        <v>22</v>
      </c>
      <c r="B24" t="str">
        <f>perbaikan!B183</f>
        <v>CFS</v>
      </c>
    </row>
    <row r="25" spans="1:2" x14ac:dyDescent="0.25">
      <c r="A25">
        <v>23</v>
      </c>
      <c r="B25" t="str">
        <f>perbaikan!B186</f>
        <v>Pembayaran</v>
      </c>
    </row>
    <row r="26" spans="1:2" x14ac:dyDescent="0.25">
      <c r="A26">
        <v>24</v>
      </c>
      <c r="B26" t="str">
        <f>perbaikan!B190</f>
        <v>CIP</v>
      </c>
    </row>
    <row r="27" spans="1:2" x14ac:dyDescent="0.25">
      <c r="A27">
        <v>25</v>
      </c>
      <c r="B27" t="str">
        <f>perbaikan!B194</f>
        <v>Admin</v>
      </c>
    </row>
    <row r="28" spans="1:2" x14ac:dyDescent="0.25">
      <c r="A28">
        <v>26</v>
      </c>
      <c r="B28" t="str">
        <f>perbaikan!B198</f>
        <v>Proses</v>
      </c>
    </row>
    <row r="29" spans="1:2" x14ac:dyDescent="0.25">
      <c r="A29">
        <v>27</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6"/>
  <sheetViews>
    <sheetView showGridLines="0" topLeftCell="A79" zoomScaleNormal="100" workbookViewId="0">
      <selection activeCell="C14" sqref="C14"/>
    </sheetView>
  </sheetViews>
  <sheetFormatPr defaultRowHeight="15" x14ac:dyDescent="0.25"/>
  <cols>
    <col min="1" max="1" width="3.7109375" customWidth="1"/>
    <col min="2" max="2" width="3.28515625" bestFit="1" customWidth="1"/>
    <col min="3" max="3" width="43.7109375" customWidth="1"/>
    <col min="4" max="4" width="132" customWidth="1"/>
    <col min="5" max="5" width="4.140625" style="61" bestFit="1" customWidth="1"/>
    <col min="6" max="6" width="21" bestFit="1" customWidth="1"/>
    <col min="8" max="8" width="13.28515625" style="8" bestFit="1" customWidth="1"/>
    <col min="9" max="9" width="14.28515625" style="8" bestFit="1" customWidth="1"/>
    <col min="11" max="11" width="13.28515625" style="8" bestFit="1" customWidth="1"/>
    <col min="12" max="12" width="14.28515625" style="8" bestFit="1" customWidth="1"/>
    <col min="14" max="14" width="10.5703125" bestFit="1" customWidth="1"/>
    <col min="15" max="15" width="11.5703125" bestFit="1" customWidth="1"/>
  </cols>
  <sheetData>
    <row r="1" spans="1:14" ht="15.75" thickBot="1" x14ac:dyDescent="0.3">
      <c r="E1"/>
    </row>
    <row r="2" spans="1:14" ht="15.75" thickBot="1" x14ac:dyDescent="0.3">
      <c r="B2" s="4" t="s">
        <v>0</v>
      </c>
      <c r="C2" s="5" t="s">
        <v>1</v>
      </c>
      <c r="D2" s="58" t="s">
        <v>3</v>
      </c>
      <c r="E2" s="5" t="s">
        <v>182</v>
      </c>
      <c r="F2" s="59"/>
      <c r="G2" s="5" t="s">
        <v>22</v>
      </c>
      <c r="H2" s="6" t="s">
        <v>23</v>
      </c>
      <c r="I2"/>
      <c r="J2" s="8"/>
      <c r="L2"/>
      <c r="M2" s="8"/>
      <c r="N2" s="8"/>
    </row>
    <row r="3" spans="1:14" s="22" customFormat="1" x14ac:dyDescent="0.25">
      <c r="B3" s="23"/>
      <c r="C3" s="23"/>
      <c r="D3" s="23"/>
      <c r="E3" s="60"/>
      <c r="F3" s="23"/>
      <c r="H3" s="24"/>
      <c r="I3" s="24"/>
      <c r="K3" s="24"/>
      <c r="L3" s="24"/>
    </row>
    <row r="4" spans="1:14" s="22" customFormat="1" x14ac:dyDescent="0.25">
      <c r="A4">
        <v>1</v>
      </c>
      <c r="B4" s="9" t="s">
        <v>147</v>
      </c>
      <c r="C4" s="23"/>
      <c r="D4" s="23"/>
      <c r="E4" s="60"/>
      <c r="F4" s="23"/>
      <c r="H4" s="24"/>
      <c r="I4" s="24"/>
      <c r="K4" s="24"/>
      <c r="L4" s="24"/>
    </row>
    <row r="5" spans="1:14" s="22" customFormat="1" ht="45" x14ac:dyDescent="0.25">
      <c r="B5" s="23" t="s">
        <v>46</v>
      </c>
      <c r="C5" s="23" t="s">
        <v>148</v>
      </c>
      <c r="D5" s="26" t="s">
        <v>149</v>
      </c>
      <c r="E5" s="60"/>
      <c r="F5" s="23"/>
      <c r="H5" s="24"/>
      <c r="I5" s="24"/>
      <c r="K5" s="24"/>
      <c r="L5" s="24"/>
    </row>
    <row r="6" spans="1:14" s="22" customFormat="1" x14ac:dyDescent="0.25">
      <c r="B6" s="23"/>
      <c r="C6" s="23"/>
      <c r="D6" s="23" t="s">
        <v>150</v>
      </c>
      <c r="E6" s="60"/>
    </row>
    <row r="7" spans="1:14" s="22" customFormat="1" x14ac:dyDescent="0.25">
      <c r="B7" s="23" t="s">
        <v>81</v>
      </c>
      <c r="C7" s="23" t="s">
        <v>155</v>
      </c>
      <c r="D7" s="31" t="s">
        <v>156</v>
      </c>
      <c r="E7" s="60"/>
      <c r="F7" s="23"/>
      <c r="H7" s="24"/>
      <c r="I7" s="24"/>
      <c r="K7" s="24"/>
      <c r="L7" s="24"/>
    </row>
    <row r="8" spans="1:14" s="22" customFormat="1" x14ac:dyDescent="0.25">
      <c r="B8" s="23"/>
      <c r="C8" s="23"/>
      <c r="D8" s="23"/>
      <c r="E8" s="60"/>
      <c r="F8" s="23"/>
      <c r="H8" s="24"/>
      <c r="I8" s="24"/>
      <c r="K8" s="24"/>
      <c r="L8" s="24"/>
    </row>
    <row r="9" spans="1:14" s="22" customFormat="1" x14ac:dyDescent="0.25">
      <c r="B9" s="23"/>
      <c r="C9" s="23"/>
      <c r="D9" s="23"/>
      <c r="E9" s="60"/>
      <c r="F9" s="23"/>
      <c r="H9" s="24"/>
      <c r="I9" s="24"/>
      <c r="K9" s="24"/>
      <c r="L9" s="24"/>
    </row>
    <row r="10" spans="1:14" x14ac:dyDescent="0.25">
      <c r="A10">
        <v>2</v>
      </c>
      <c r="B10" s="9" t="s">
        <v>91</v>
      </c>
    </row>
    <row r="11" spans="1:14" x14ac:dyDescent="0.25">
      <c r="B11" t="s">
        <v>144</v>
      </c>
      <c r="C11" s="9" t="s">
        <v>143</v>
      </c>
    </row>
    <row r="12" spans="1:14" x14ac:dyDescent="0.25">
      <c r="B12" t="s">
        <v>46</v>
      </c>
      <c r="C12" t="s">
        <v>92</v>
      </c>
      <c r="D12" t="s">
        <v>94</v>
      </c>
    </row>
    <row r="13" spans="1:14" x14ac:dyDescent="0.25">
      <c r="B13" t="s">
        <v>11</v>
      </c>
      <c r="D13" t="s">
        <v>233</v>
      </c>
    </row>
    <row r="14" spans="1:14" ht="30" x14ac:dyDescent="0.25">
      <c r="D14" s="7" t="s">
        <v>291</v>
      </c>
    </row>
    <row r="15" spans="1:14" ht="45" x14ac:dyDescent="0.25">
      <c r="B15" t="s">
        <v>256</v>
      </c>
      <c r="C15" t="s">
        <v>400</v>
      </c>
      <c r="D15" s="7" t="s">
        <v>290</v>
      </c>
    </row>
    <row r="16" spans="1:14" ht="30" x14ac:dyDescent="0.25">
      <c r="B16" t="s">
        <v>84</v>
      </c>
      <c r="C16" t="s">
        <v>38</v>
      </c>
      <c r="D16" s="7" t="s">
        <v>289</v>
      </c>
    </row>
    <row r="17" spans="1:5" ht="30" x14ac:dyDescent="0.25">
      <c r="B17" t="s">
        <v>15</v>
      </c>
      <c r="C17" t="s">
        <v>384</v>
      </c>
      <c r="D17" s="3" t="s">
        <v>386</v>
      </c>
    </row>
    <row r="18" spans="1:5" x14ac:dyDescent="0.25">
      <c r="D18" s="7"/>
    </row>
    <row r="19" spans="1:5" x14ac:dyDescent="0.25">
      <c r="A19" t="s">
        <v>11</v>
      </c>
      <c r="B19" t="s">
        <v>145</v>
      </c>
      <c r="C19" s="9" t="s">
        <v>2</v>
      </c>
    </row>
    <row r="20" spans="1:5" x14ac:dyDescent="0.25">
      <c r="B20" s="2" t="s">
        <v>7</v>
      </c>
      <c r="C20" s="1" t="s">
        <v>5</v>
      </c>
      <c r="D20" t="s">
        <v>4</v>
      </c>
    </row>
    <row r="21" spans="1:5" x14ac:dyDescent="0.25">
      <c r="B21" s="2"/>
      <c r="D21" t="s">
        <v>21</v>
      </c>
    </row>
    <row r="22" spans="1:5" x14ac:dyDescent="0.25">
      <c r="B22" s="2" t="s">
        <v>8</v>
      </c>
      <c r="C22" s="1" t="s">
        <v>6</v>
      </c>
      <c r="D22" t="s">
        <v>10</v>
      </c>
    </row>
    <row r="23" spans="1:5" x14ac:dyDescent="0.25">
      <c r="B23" s="2" t="s">
        <v>11</v>
      </c>
      <c r="D23" t="s">
        <v>17</v>
      </c>
    </row>
    <row r="24" spans="1:5" x14ac:dyDescent="0.25">
      <c r="B24" s="2" t="s">
        <v>9</v>
      </c>
      <c r="C24" t="s">
        <v>12</v>
      </c>
      <c r="D24" t="s">
        <v>13</v>
      </c>
    </row>
    <row r="25" spans="1:5" x14ac:dyDescent="0.25">
      <c r="D25" t="s">
        <v>14</v>
      </c>
    </row>
    <row r="26" spans="1:5" x14ac:dyDescent="0.25">
      <c r="B26" s="2" t="s">
        <v>15</v>
      </c>
      <c r="C26" t="s">
        <v>16</v>
      </c>
      <c r="D26" t="s">
        <v>18</v>
      </c>
    </row>
    <row r="27" spans="1:5" x14ac:dyDescent="0.25">
      <c r="D27" t="s">
        <v>19</v>
      </c>
    </row>
    <row r="28" spans="1:5" x14ac:dyDescent="0.25">
      <c r="D28" s="3" t="s">
        <v>20</v>
      </c>
    </row>
    <row r="29" spans="1:5" x14ac:dyDescent="0.25">
      <c r="B29" s="25" t="s">
        <v>49</v>
      </c>
      <c r="C29" s="11" t="s">
        <v>146</v>
      </c>
      <c r="D29" s="7" t="s">
        <v>300</v>
      </c>
    </row>
    <row r="30" spans="1:5" x14ac:dyDescent="0.25">
      <c r="B30" s="2" t="s">
        <v>11</v>
      </c>
      <c r="C30" t="s">
        <v>11</v>
      </c>
      <c r="D30" s="3" t="s">
        <v>50</v>
      </c>
    </row>
    <row r="31" spans="1:5" x14ac:dyDescent="0.25">
      <c r="B31" t="s">
        <v>213</v>
      </c>
      <c r="C31" t="s">
        <v>215</v>
      </c>
      <c r="D31" s="3" t="s">
        <v>214</v>
      </c>
      <c r="E31" s="62">
        <v>9</v>
      </c>
    </row>
    <row r="32" spans="1:5" x14ac:dyDescent="0.25">
      <c r="D32" s="3"/>
    </row>
    <row r="33" spans="1:5" x14ac:dyDescent="0.25">
      <c r="A33" s="9">
        <f>A10+1</f>
        <v>3</v>
      </c>
      <c r="B33" s="9" t="s">
        <v>292</v>
      </c>
    </row>
    <row r="34" spans="1:5" ht="30" x14ac:dyDescent="0.25">
      <c r="B34" t="s">
        <v>7</v>
      </c>
      <c r="C34" t="s">
        <v>38</v>
      </c>
      <c r="D34" s="7" t="s">
        <v>293</v>
      </c>
    </row>
    <row r="35" spans="1:5" x14ac:dyDescent="0.25">
      <c r="D35" t="s">
        <v>283</v>
      </c>
    </row>
    <row r="36" spans="1:5" ht="30" x14ac:dyDescent="0.25">
      <c r="D36" s="7" t="s">
        <v>288</v>
      </c>
    </row>
    <row r="38" spans="1:5" x14ac:dyDescent="0.25">
      <c r="A38" s="9">
        <f>A33+1</f>
        <v>4</v>
      </c>
      <c r="B38" s="9" t="s">
        <v>37</v>
      </c>
    </row>
    <row r="39" spans="1:5" ht="30" x14ac:dyDescent="0.25">
      <c r="B39" t="s">
        <v>7</v>
      </c>
      <c r="C39" t="s">
        <v>35</v>
      </c>
      <c r="D39" s="7" t="s">
        <v>282</v>
      </c>
    </row>
    <row r="40" spans="1:5" x14ac:dyDescent="0.25">
      <c r="D40" s="7" t="s">
        <v>383</v>
      </c>
      <c r="E40" s="62">
        <f>'UI Format'!B84</f>
        <v>8</v>
      </c>
    </row>
    <row r="41" spans="1:5" x14ac:dyDescent="0.25">
      <c r="B41" t="s">
        <v>8</v>
      </c>
      <c r="C41" t="s">
        <v>38</v>
      </c>
      <c r="D41" t="s">
        <v>39</v>
      </c>
    </row>
    <row r="42" spans="1:5" x14ac:dyDescent="0.25">
      <c r="D42" t="s">
        <v>283</v>
      </c>
    </row>
    <row r="43" spans="1:5" ht="30" x14ac:dyDescent="0.25">
      <c r="D43" s="7" t="s">
        <v>288</v>
      </c>
    </row>
    <row r="44" spans="1:5" x14ac:dyDescent="0.25">
      <c r="B44" t="s">
        <v>9</v>
      </c>
      <c r="C44" t="s">
        <v>126</v>
      </c>
      <c r="D44" t="s">
        <v>281</v>
      </c>
    </row>
    <row r="45" spans="1:5" ht="30" x14ac:dyDescent="0.25">
      <c r="B45" t="s">
        <v>15</v>
      </c>
      <c r="C45" t="s">
        <v>384</v>
      </c>
      <c r="D45" s="3" t="s">
        <v>385</v>
      </c>
    </row>
    <row r="47" spans="1:5" x14ac:dyDescent="0.25">
      <c r="A47">
        <f>A38+1</f>
        <v>5</v>
      </c>
      <c r="B47" s="9" t="s">
        <v>134</v>
      </c>
    </row>
    <row r="48" spans="1:5" x14ac:dyDescent="0.25">
      <c r="B48" s="2" t="s">
        <v>7</v>
      </c>
      <c r="C48" t="s">
        <v>25</v>
      </c>
      <c r="D48" t="s">
        <v>26</v>
      </c>
    </row>
    <row r="49" spans="1:4" x14ac:dyDescent="0.25">
      <c r="B49" s="2"/>
      <c r="D49" t="s">
        <v>27</v>
      </c>
    </row>
    <row r="50" spans="1:4" x14ac:dyDescent="0.25">
      <c r="D50" t="s">
        <v>28</v>
      </c>
    </row>
    <row r="51" spans="1:4" x14ac:dyDescent="0.25">
      <c r="B51" s="2" t="s">
        <v>8</v>
      </c>
      <c r="C51" t="s">
        <v>24</v>
      </c>
      <c r="D51" t="s">
        <v>29</v>
      </c>
    </row>
    <row r="52" spans="1:4" x14ac:dyDescent="0.25">
      <c r="B52" s="2" t="s">
        <v>11</v>
      </c>
      <c r="D52" t="s">
        <v>132</v>
      </c>
    </row>
    <row r="53" spans="1:4" ht="45" x14ac:dyDescent="0.25">
      <c r="B53" s="2" t="s">
        <v>9</v>
      </c>
      <c r="C53" t="s">
        <v>135</v>
      </c>
      <c r="D53" s="7" t="s">
        <v>136</v>
      </c>
    </row>
    <row r="55" spans="1:4" ht="30" x14ac:dyDescent="0.25">
      <c r="B55" s="2" t="s">
        <v>15</v>
      </c>
      <c r="C55" t="s">
        <v>133</v>
      </c>
      <c r="D55" s="7" t="s">
        <v>137</v>
      </c>
    </row>
    <row r="57" spans="1:4" x14ac:dyDescent="0.25">
      <c r="A57" s="2">
        <f>A47+1</f>
        <v>6</v>
      </c>
      <c r="B57" s="9" t="s">
        <v>30</v>
      </c>
    </row>
    <row r="58" spans="1:4" x14ac:dyDescent="0.25">
      <c r="B58" s="2" t="s">
        <v>7</v>
      </c>
      <c r="C58" t="s">
        <v>31</v>
      </c>
      <c r="D58" s="3" t="s">
        <v>32</v>
      </c>
    </row>
    <row r="59" spans="1:4" x14ac:dyDescent="0.25">
      <c r="D59" s="3" t="s">
        <v>33</v>
      </c>
    </row>
    <row r="60" spans="1:4" ht="30" x14ac:dyDescent="0.25">
      <c r="B60" t="s">
        <v>8</v>
      </c>
      <c r="C60" t="s">
        <v>66</v>
      </c>
      <c r="D60" s="7" t="s">
        <v>67</v>
      </c>
    </row>
    <row r="61" spans="1:4" ht="30" x14ac:dyDescent="0.25">
      <c r="B61" t="s">
        <v>9</v>
      </c>
      <c r="C61" t="s">
        <v>35</v>
      </c>
      <c r="D61" s="43" t="s">
        <v>227</v>
      </c>
    </row>
    <row r="62" spans="1:4" x14ac:dyDescent="0.25">
      <c r="D62" s="1" t="s">
        <v>228</v>
      </c>
    </row>
    <row r="63" spans="1:4" x14ac:dyDescent="0.25">
      <c r="D63" s="43" t="s">
        <v>230</v>
      </c>
    </row>
    <row r="64" spans="1:4" ht="30" x14ac:dyDescent="0.25">
      <c r="D64" s="43" t="s">
        <v>330</v>
      </c>
    </row>
    <row r="66" spans="1:4" x14ac:dyDescent="0.25">
      <c r="A66" s="9">
        <f>A57+1</f>
        <v>7</v>
      </c>
      <c r="B66" s="9" t="s">
        <v>34</v>
      </c>
    </row>
    <row r="67" spans="1:4" ht="14.25" customHeight="1" x14ac:dyDescent="0.25">
      <c r="B67" s="2" t="s">
        <v>7</v>
      </c>
      <c r="C67" t="s">
        <v>35</v>
      </c>
      <c r="D67" s="7" t="s">
        <v>40</v>
      </c>
    </row>
    <row r="68" spans="1:4" ht="14.25" customHeight="1" x14ac:dyDescent="0.25">
      <c r="D68" s="3" t="s">
        <v>36</v>
      </c>
    </row>
    <row r="69" spans="1:4" ht="14.25" customHeight="1" x14ac:dyDescent="0.25">
      <c r="D69" t="s">
        <v>41</v>
      </c>
    </row>
    <row r="70" spans="1:4" ht="14.25" customHeight="1" x14ac:dyDescent="0.25">
      <c r="D70" t="s">
        <v>42</v>
      </c>
    </row>
    <row r="71" spans="1:4" ht="36.75" customHeight="1" x14ac:dyDescent="0.25">
      <c r="D71" s="3" t="s">
        <v>301</v>
      </c>
    </row>
    <row r="72" spans="1:4" ht="14.25" customHeight="1" x14ac:dyDescent="0.25">
      <c r="B72" t="s">
        <v>8</v>
      </c>
      <c r="C72" t="s">
        <v>108</v>
      </c>
      <c r="D72" t="s">
        <v>109</v>
      </c>
    </row>
    <row r="73" spans="1:4" ht="30" x14ac:dyDescent="0.25">
      <c r="B73" t="s">
        <v>9</v>
      </c>
      <c r="C73" t="s">
        <v>270</v>
      </c>
      <c r="D73" s="7" t="s">
        <v>302</v>
      </c>
    </row>
    <row r="74" spans="1:4" x14ac:dyDescent="0.25">
      <c r="D74" t="s">
        <v>44</v>
      </c>
    </row>
    <row r="75" spans="1:4" ht="30" x14ac:dyDescent="0.25">
      <c r="D75" s="7" t="s">
        <v>271</v>
      </c>
    </row>
    <row r="76" spans="1:4" x14ac:dyDescent="0.25">
      <c r="D76" t="s">
        <v>45</v>
      </c>
    </row>
    <row r="77" spans="1:4" x14ac:dyDescent="0.25">
      <c r="D77" t="s">
        <v>232</v>
      </c>
    </row>
    <row r="78" spans="1:4" ht="30" x14ac:dyDescent="0.25">
      <c r="B78" t="s">
        <v>15</v>
      </c>
      <c r="C78" t="s">
        <v>107</v>
      </c>
      <c r="D78" s="7" t="s">
        <v>110</v>
      </c>
    </row>
    <row r="79" spans="1:4" ht="30" x14ac:dyDescent="0.25">
      <c r="D79" s="7" t="s">
        <v>111</v>
      </c>
    </row>
    <row r="80" spans="1:4" x14ac:dyDescent="0.25">
      <c r="B80" t="s">
        <v>49</v>
      </c>
      <c r="C80" t="s">
        <v>212</v>
      </c>
      <c r="D80" s="7" t="s">
        <v>229</v>
      </c>
    </row>
    <row r="81" spans="1:5" ht="30" x14ac:dyDescent="0.25">
      <c r="B81" t="s">
        <v>213</v>
      </c>
      <c r="C81" t="s">
        <v>126</v>
      </c>
      <c r="D81" s="7" t="s">
        <v>127</v>
      </c>
    </row>
    <row r="82" spans="1:5" x14ac:dyDescent="0.25">
      <c r="B82" t="s">
        <v>15</v>
      </c>
      <c r="C82" t="s">
        <v>384</v>
      </c>
      <c r="D82" s="3" t="s">
        <v>388</v>
      </c>
    </row>
    <row r="83" spans="1:5" x14ac:dyDescent="0.25">
      <c r="D83" s="3"/>
    </row>
    <row r="84" spans="1:5" x14ac:dyDescent="0.25">
      <c r="A84" s="9">
        <f>A66+1</f>
        <v>8</v>
      </c>
      <c r="B84" s="9" t="s">
        <v>266</v>
      </c>
      <c r="D84" s="7"/>
    </row>
    <row r="85" spans="1:5" ht="30" x14ac:dyDescent="0.25">
      <c r="B85" t="s">
        <v>235</v>
      </c>
      <c r="C85" t="s">
        <v>231</v>
      </c>
      <c r="D85" s="7" t="s">
        <v>240</v>
      </c>
    </row>
    <row r="86" spans="1:5" ht="30" x14ac:dyDescent="0.25">
      <c r="D86" s="7" t="s">
        <v>272</v>
      </c>
    </row>
    <row r="87" spans="1:5" x14ac:dyDescent="0.25">
      <c r="B87" t="s">
        <v>81</v>
      </c>
      <c r="C87" t="s">
        <v>35</v>
      </c>
      <c r="D87" s="7" t="s">
        <v>333</v>
      </c>
      <c r="E87" s="62">
        <f>'UI Format'!B75</f>
        <v>7</v>
      </c>
    </row>
    <row r="88" spans="1:5" ht="45" x14ac:dyDescent="0.25">
      <c r="B88" t="s">
        <v>84</v>
      </c>
      <c r="C88" t="s">
        <v>239</v>
      </c>
      <c r="D88" s="7" t="s">
        <v>241</v>
      </c>
    </row>
    <row r="89" spans="1:5" ht="30" x14ac:dyDescent="0.25">
      <c r="B89" t="s">
        <v>15</v>
      </c>
      <c r="C89" t="s">
        <v>267</v>
      </c>
      <c r="D89" s="7" t="s">
        <v>268</v>
      </c>
    </row>
    <row r="90" spans="1:5" ht="30" x14ac:dyDescent="0.25">
      <c r="D90" s="7" t="s">
        <v>305</v>
      </c>
    </row>
    <row r="91" spans="1:5" ht="30" x14ac:dyDescent="0.25">
      <c r="B91" t="s">
        <v>49</v>
      </c>
      <c r="C91" t="s">
        <v>384</v>
      </c>
      <c r="D91" s="3" t="s">
        <v>387</v>
      </c>
    </row>
    <row r="93" spans="1:5" x14ac:dyDescent="0.25">
      <c r="A93" s="9">
        <f>A84+1</f>
        <v>9</v>
      </c>
      <c r="B93" s="9" t="s">
        <v>35</v>
      </c>
    </row>
    <row r="94" spans="1:5" ht="30" x14ac:dyDescent="0.25">
      <c r="B94" t="s">
        <v>46</v>
      </c>
      <c r="C94" t="s">
        <v>47</v>
      </c>
      <c r="D94" s="7" t="s">
        <v>269</v>
      </c>
    </row>
    <row r="95" spans="1:5" ht="30" x14ac:dyDescent="0.25">
      <c r="B95" t="s">
        <v>8</v>
      </c>
      <c r="C95" t="s">
        <v>48</v>
      </c>
      <c r="D95" s="7" t="s">
        <v>64</v>
      </c>
    </row>
    <row r="96" spans="1:5" x14ac:dyDescent="0.25">
      <c r="B96" t="s">
        <v>9</v>
      </c>
      <c r="C96" t="s">
        <v>63</v>
      </c>
      <c r="D96" t="s">
        <v>65</v>
      </c>
    </row>
    <row r="97" spans="1:4" x14ac:dyDescent="0.25">
      <c r="B97" t="s">
        <v>70</v>
      </c>
      <c r="C97" t="s">
        <v>71</v>
      </c>
      <c r="D97" t="s">
        <v>72</v>
      </c>
    </row>
    <row r="98" spans="1:4" x14ac:dyDescent="0.25">
      <c r="B98" t="s">
        <v>73</v>
      </c>
      <c r="C98" t="s">
        <v>74</v>
      </c>
      <c r="D98" t="s">
        <v>75</v>
      </c>
    </row>
    <row r="99" spans="1:4" ht="60" x14ac:dyDescent="0.25">
      <c r="B99" s="10" t="s">
        <v>76</v>
      </c>
      <c r="C99" s="10" t="s">
        <v>77</v>
      </c>
      <c r="D99" s="7" t="s">
        <v>78</v>
      </c>
    </row>
    <row r="101" spans="1:4" x14ac:dyDescent="0.25">
      <c r="A101">
        <f>A93+1</f>
        <v>10</v>
      </c>
      <c r="B101" s="9" t="s">
        <v>79</v>
      </c>
    </row>
    <row r="102" spans="1:4" x14ac:dyDescent="0.25">
      <c r="B102" t="s">
        <v>46</v>
      </c>
      <c r="C102" t="s">
        <v>80</v>
      </c>
      <c r="D102" t="s">
        <v>83</v>
      </c>
    </row>
    <row r="103" spans="1:4" x14ac:dyDescent="0.25">
      <c r="B103" t="s">
        <v>81</v>
      </c>
      <c r="C103" t="s">
        <v>82</v>
      </c>
      <c r="D103" t="s">
        <v>87</v>
      </c>
    </row>
    <row r="104" spans="1:4" x14ac:dyDescent="0.25">
      <c r="B104" t="s">
        <v>84</v>
      </c>
      <c r="C104" t="s">
        <v>85</v>
      </c>
      <c r="D104" t="s">
        <v>86</v>
      </c>
    </row>
    <row r="106" spans="1:4" x14ac:dyDescent="0.25">
      <c r="A106" s="9">
        <f>A101+1</f>
        <v>11</v>
      </c>
      <c r="B106" t="s">
        <v>88</v>
      </c>
    </row>
    <row r="107" spans="1:4" x14ac:dyDescent="0.25">
      <c r="B107" t="s">
        <v>46</v>
      </c>
      <c r="C107" t="s">
        <v>89</v>
      </c>
      <c r="D107" t="s">
        <v>90</v>
      </c>
    </row>
    <row r="110" spans="1:4" x14ac:dyDescent="0.25">
      <c r="A110" s="9">
        <f>A106+1</f>
        <v>12</v>
      </c>
      <c r="B110" s="9" t="s">
        <v>95</v>
      </c>
      <c r="C110" s="9"/>
    </row>
    <row r="111" spans="1:4" x14ac:dyDescent="0.25">
      <c r="B111" t="s">
        <v>46</v>
      </c>
      <c r="C111" t="s">
        <v>96</v>
      </c>
    </row>
    <row r="112" spans="1:4" ht="30" x14ac:dyDescent="0.25">
      <c r="C112" t="s">
        <v>141</v>
      </c>
      <c r="D112" s="7" t="s">
        <v>142</v>
      </c>
    </row>
    <row r="113" spans="1:4" ht="30" x14ac:dyDescent="0.25">
      <c r="C113" t="s">
        <v>97</v>
      </c>
      <c r="D113" s="7" t="s">
        <v>140</v>
      </c>
    </row>
    <row r="114" spans="1:4" ht="30" x14ac:dyDescent="0.25">
      <c r="C114" t="s">
        <v>98</v>
      </c>
      <c r="D114" s="7" t="s">
        <v>104</v>
      </c>
    </row>
    <row r="115" spans="1:4" x14ac:dyDescent="0.25">
      <c r="C115" t="s">
        <v>100</v>
      </c>
      <c r="D115" t="s">
        <v>101</v>
      </c>
    </row>
    <row r="116" spans="1:4" x14ac:dyDescent="0.25">
      <c r="C116" t="s">
        <v>99</v>
      </c>
      <c r="D116" t="s">
        <v>101</v>
      </c>
    </row>
    <row r="117" spans="1:4" x14ac:dyDescent="0.25">
      <c r="C117" t="s">
        <v>102</v>
      </c>
      <c r="D117" t="s">
        <v>103</v>
      </c>
    </row>
    <row r="118" spans="1:4" x14ac:dyDescent="0.25">
      <c r="C118" t="s">
        <v>105</v>
      </c>
      <c r="D118" t="s">
        <v>106</v>
      </c>
    </row>
    <row r="119" spans="1:4" ht="30" x14ac:dyDescent="0.25">
      <c r="B119" t="s">
        <v>81</v>
      </c>
      <c r="C119" t="s">
        <v>138</v>
      </c>
      <c r="D119" s="7" t="s">
        <v>139</v>
      </c>
    </row>
    <row r="120" spans="1:4" x14ac:dyDescent="0.25">
      <c r="B120" t="s">
        <v>9</v>
      </c>
      <c r="C120" t="s">
        <v>246</v>
      </c>
      <c r="D120" s="7" t="s">
        <v>245</v>
      </c>
    </row>
    <row r="121" spans="1:4" x14ac:dyDescent="0.25">
      <c r="D121" s="7" t="s">
        <v>247</v>
      </c>
    </row>
    <row r="122" spans="1:4" x14ac:dyDescent="0.25">
      <c r="D122" s="7" t="s">
        <v>248</v>
      </c>
    </row>
    <row r="123" spans="1:4" x14ac:dyDescent="0.25">
      <c r="B123" t="s">
        <v>15</v>
      </c>
      <c r="C123" t="s">
        <v>331</v>
      </c>
      <c r="D123" s="7" t="s">
        <v>332</v>
      </c>
    </row>
    <row r="124" spans="1:4" x14ac:dyDescent="0.25">
      <c r="D124" s="7"/>
    </row>
    <row r="125" spans="1:4" x14ac:dyDescent="0.25">
      <c r="D125" s="7"/>
    </row>
    <row r="126" spans="1:4" x14ac:dyDescent="0.25">
      <c r="A126" s="9">
        <f>A110+1</f>
        <v>13</v>
      </c>
      <c r="B126" s="9" t="s">
        <v>276</v>
      </c>
      <c r="D126" s="7"/>
    </row>
    <row r="127" spans="1:4" ht="30" x14ac:dyDescent="0.25">
      <c r="B127" t="s">
        <v>7</v>
      </c>
      <c r="C127" t="s">
        <v>277</v>
      </c>
      <c r="D127" s="7" t="s">
        <v>278</v>
      </c>
    </row>
    <row r="128" spans="1:4" ht="45" x14ac:dyDescent="0.25">
      <c r="B128" t="s">
        <v>8</v>
      </c>
      <c r="C128" t="s">
        <v>279</v>
      </c>
      <c r="D128" s="7" t="s">
        <v>280</v>
      </c>
    </row>
    <row r="129" spans="1:4" x14ac:dyDescent="0.25">
      <c r="B129" t="s">
        <v>9</v>
      </c>
      <c r="C129" t="s">
        <v>294</v>
      </c>
      <c r="D129" s="7" t="s">
        <v>295</v>
      </c>
    </row>
    <row r="130" spans="1:4" ht="75" x14ac:dyDescent="0.25">
      <c r="D130" s="7" t="s">
        <v>298</v>
      </c>
    </row>
    <row r="131" spans="1:4" x14ac:dyDescent="0.25">
      <c r="D131" s="7" t="s">
        <v>299</v>
      </c>
    </row>
    <row r="132" spans="1:4" x14ac:dyDescent="0.25">
      <c r="B132" t="s">
        <v>15</v>
      </c>
      <c r="C132" t="s">
        <v>296</v>
      </c>
      <c r="D132" s="7" t="s">
        <v>297</v>
      </c>
    </row>
    <row r="133" spans="1:4" x14ac:dyDescent="0.25">
      <c r="D133" s="7"/>
    </row>
    <row r="134" spans="1:4" x14ac:dyDescent="0.25">
      <c r="A134" s="9">
        <f>A126+1</f>
        <v>14</v>
      </c>
      <c r="B134" s="9" t="s">
        <v>112</v>
      </c>
    </row>
    <row r="135" spans="1:4" ht="30" x14ac:dyDescent="0.25">
      <c r="B135" t="s">
        <v>7</v>
      </c>
      <c r="C135" t="s">
        <v>113</v>
      </c>
      <c r="D135" s="7" t="s">
        <v>116</v>
      </c>
    </row>
    <row r="136" spans="1:4" x14ac:dyDescent="0.25">
      <c r="B136" t="s">
        <v>8</v>
      </c>
      <c r="C136" t="s">
        <v>114</v>
      </c>
      <c r="D136" t="s">
        <v>115</v>
      </c>
    </row>
    <row r="137" spans="1:4" x14ac:dyDescent="0.25">
      <c r="B137" t="s">
        <v>9</v>
      </c>
      <c r="C137" t="s">
        <v>117</v>
      </c>
      <c r="D137" t="s">
        <v>118</v>
      </c>
    </row>
    <row r="138" spans="1:4" x14ac:dyDescent="0.25">
      <c r="B138" t="s">
        <v>15</v>
      </c>
      <c r="C138" t="s">
        <v>35</v>
      </c>
      <c r="D138" t="s">
        <v>119</v>
      </c>
    </row>
    <row r="140" spans="1:4" x14ac:dyDescent="0.25">
      <c r="A140">
        <f>A134+1</f>
        <v>15</v>
      </c>
      <c r="B140" s="9" t="s">
        <v>120</v>
      </c>
    </row>
    <row r="141" spans="1:4" x14ac:dyDescent="0.25">
      <c r="B141" t="s">
        <v>46</v>
      </c>
      <c r="C141" t="s">
        <v>35</v>
      </c>
      <c r="D141" t="s">
        <v>11</v>
      </c>
    </row>
    <row r="142" spans="1:4" x14ac:dyDescent="0.25">
      <c r="B142" t="s">
        <v>11</v>
      </c>
      <c r="C142" t="s">
        <v>128</v>
      </c>
      <c r="D142" t="s">
        <v>255</v>
      </c>
    </row>
    <row r="143" spans="1:4" x14ac:dyDescent="0.25">
      <c r="C143" t="s">
        <v>130</v>
      </c>
      <c r="D143" t="s">
        <v>220</v>
      </c>
    </row>
    <row r="144" spans="1:4" x14ac:dyDescent="0.25">
      <c r="C144" t="s">
        <v>131</v>
      </c>
    </row>
    <row r="145" spans="1:4" x14ac:dyDescent="0.25">
      <c r="C145" t="s">
        <v>129</v>
      </c>
      <c r="D145" t="s">
        <v>125</v>
      </c>
    </row>
    <row r="146" spans="1:4" x14ac:dyDescent="0.25">
      <c r="B146" t="s">
        <v>8</v>
      </c>
      <c r="C146" t="s">
        <v>249</v>
      </c>
      <c r="D146" t="s">
        <v>250</v>
      </c>
    </row>
    <row r="147" spans="1:4" x14ac:dyDescent="0.25">
      <c r="D147" t="s">
        <v>251</v>
      </c>
    </row>
    <row r="148" spans="1:4" x14ac:dyDescent="0.25">
      <c r="B148" t="s">
        <v>9</v>
      </c>
    </row>
    <row r="150" spans="1:4" x14ac:dyDescent="0.25">
      <c r="A150">
        <f>A140+1</f>
        <v>16</v>
      </c>
      <c r="B150" s="9" t="s">
        <v>121</v>
      </c>
    </row>
    <row r="151" spans="1:4" x14ac:dyDescent="0.25">
      <c r="B151" t="s">
        <v>46</v>
      </c>
      <c r="C151" t="s">
        <v>252</v>
      </c>
      <c r="D151" t="s">
        <v>122</v>
      </c>
    </row>
    <row r="152" spans="1:4" x14ac:dyDescent="0.25">
      <c r="B152" t="s">
        <v>81</v>
      </c>
      <c r="C152" t="s">
        <v>253</v>
      </c>
      <c r="D152" t="s">
        <v>254</v>
      </c>
    </row>
    <row r="155" spans="1:4" x14ac:dyDescent="0.25">
      <c r="A155">
        <f>A150+1</f>
        <v>17</v>
      </c>
      <c r="B155" s="9" t="s">
        <v>123</v>
      </c>
    </row>
    <row r="156" spans="1:4" x14ac:dyDescent="0.25">
      <c r="B156" t="s">
        <v>46</v>
      </c>
      <c r="C156" t="s">
        <v>108</v>
      </c>
      <c r="D156" t="s">
        <v>124</v>
      </c>
    </row>
    <row r="157" spans="1:4" x14ac:dyDescent="0.25">
      <c r="B157" t="s">
        <v>93</v>
      </c>
      <c r="C157" t="s">
        <v>257</v>
      </c>
      <c r="D157" s="1" t="s">
        <v>258</v>
      </c>
    </row>
    <row r="158" spans="1:4" x14ac:dyDescent="0.25">
      <c r="B158" t="s">
        <v>84</v>
      </c>
      <c r="C158" t="s">
        <v>284</v>
      </c>
      <c r="D158" s="1" t="s">
        <v>285</v>
      </c>
    </row>
    <row r="159" spans="1:4" x14ac:dyDescent="0.25">
      <c r="B159" t="s">
        <v>15</v>
      </c>
      <c r="C159" t="s">
        <v>286</v>
      </c>
      <c r="D159" s="1" t="s">
        <v>287</v>
      </c>
    </row>
    <row r="160" spans="1:4" x14ac:dyDescent="0.25">
      <c r="B160" t="s">
        <v>49</v>
      </c>
      <c r="C160" t="s">
        <v>35</v>
      </c>
      <c r="D160" s="1" t="s">
        <v>329</v>
      </c>
    </row>
    <row r="161" spans="1:5" x14ac:dyDescent="0.25">
      <c r="D161" s="1"/>
    </row>
    <row r="162" spans="1:5" x14ac:dyDescent="0.25">
      <c r="A162">
        <f>A155+1</f>
        <v>18</v>
      </c>
      <c r="B162" s="9" t="s">
        <v>260</v>
      </c>
      <c r="D162" s="1"/>
    </row>
    <row r="163" spans="1:5" x14ac:dyDescent="0.25">
      <c r="B163" t="s">
        <v>7</v>
      </c>
      <c r="C163" t="s">
        <v>261</v>
      </c>
      <c r="D163" t="s">
        <v>259</v>
      </c>
    </row>
    <row r="164" spans="1:5" x14ac:dyDescent="0.25">
      <c r="B164" t="s">
        <v>93</v>
      </c>
      <c r="C164" t="s">
        <v>262</v>
      </c>
      <c r="D164" t="s">
        <v>263</v>
      </c>
    </row>
    <row r="165" spans="1:5" ht="30" x14ac:dyDescent="0.25">
      <c r="B165" t="s">
        <v>84</v>
      </c>
      <c r="C165" t="s">
        <v>264</v>
      </c>
      <c r="D165" s="7" t="s">
        <v>265</v>
      </c>
      <c r="E165" s="62">
        <v>10</v>
      </c>
    </row>
    <row r="167" spans="1:5" x14ac:dyDescent="0.25">
      <c r="A167">
        <f>A162+1</f>
        <v>19</v>
      </c>
      <c r="B167" s="9" t="s">
        <v>216</v>
      </c>
    </row>
    <row r="168" spans="1:5" x14ac:dyDescent="0.25">
      <c r="B168" t="s">
        <v>46</v>
      </c>
      <c r="C168" t="s">
        <v>113</v>
      </c>
      <c r="D168" t="s">
        <v>217</v>
      </c>
    </row>
    <row r="170" spans="1:5" x14ac:dyDescent="0.25">
      <c r="A170">
        <f>A167+1</f>
        <v>20</v>
      </c>
      <c r="B170" s="9" t="s">
        <v>218</v>
      </c>
    </row>
    <row r="171" spans="1:5" ht="30" x14ac:dyDescent="0.25">
      <c r="B171" t="s">
        <v>144</v>
      </c>
      <c r="C171" t="s">
        <v>219</v>
      </c>
      <c r="D171" s="7" t="s">
        <v>226</v>
      </c>
    </row>
    <row r="172" spans="1:5" ht="30" x14ac:dyDescent="0.25">
      <c r="B172" t="s">
        <v>221</v>
      </c>
      <c r="C172" t="s">
        <v>222</v>
      </c>
      <c r="D172" s="7" t="s">
        <v>223</v>
      </c>
    </row>
    <row r="173" spans="1:5" x14ac:dyDescent="0.25">
      <c r="B173" t="s">
        <v>224</v>
      </c>
      <c r="C173" t="s">
        <v>225</v>
      </c>
    </row>
    <row r="176" spans="1:5" x14ac:dyDescent="0.25">
      <c r="A176">
        <f>A170+1</f>
        <v>21</v>
      </c>
      <c r="B176" s="9" t="s">
        <v>234</v>
      </c>
    </row>
    <row r="177" spans="1:4" x14ac:dyDescent="0.25">
      <c r="B177" t="s">
        <v>235</v>
      </c>
      <c r="C177" t="s">
        <v>165</v>
      </c>
      <c r="D177" t="s">
        <v>236</v>
      </c>
    </row>
    <row r="178" spans="1:4" x14ac:dyDescent="0.25">
      <c r="B178" t="s">
        <v>8</v>
      </c>
      <c r="C178" t="s">
        <v>211</v>
      </c>
      <c r="D178" t="s">
        <v>237</v>
      </c>
    </row>
    <row r="179" spans="1:4" x14ac:dyDescent="0.25">
      <c r="B179" t="s">
        <v>9</v>
      </c>
      <c r="C179" t="s">
        <v>238</v>
      </c>
      <c r="D179" t="s">
        <v>318</v>
      </c>
    </row>
    <row r="180" spans="1:4" x14ac:dyDescent="0.25">
      <c r="D180" t="s">
        <v>319</v>
      </c>
    </row>
    <row r="181" spans="1:4" x14ac:dyDescent="0.25">
      <c r="B181" t="s">
        <v>15</v>
      </c>
      <c r="C181" t="s">
        <v>317</v>
      </c>
      <c r="D181" t="s">
        <v>320</v>
      </c>
    </row>
    <row r="183" spans="1:4" x14ac:dyDescent="0.25">
      <c r="A183">
        <f>A176+1</f>
        <v>22</v>
      </c>
      <c r="B183" s="9" t="s">
        <v>242</v>
      </c>
    </row>
    <row r="184" spans="1:4" x14ac:dyDescent="0.25">
      <c r="B184" t="s">
        <v>7</v>
      </c>
      <c r="C184" t="s">
        <v>243</v>
      </c>
      <c r="D184" t="s">
        <v>244</v>
      </c>
    </row>
    <row r="186" spans="1:4" x14ac:dyDescent="0.25">
      <c r="A186">
        <f>A183+1</f>
        <v>23</v>
      </c>
      <c r="B186" s="9" t="s">
        <v>273</v>
      </c>
    </row>
    <row r="187" spans="1:4" x14ac:dyDescent="0.25">
      <c r="B187" t="s">
        <v>7</v>
      </c>
      <c r="C187" t="s">
        <v>243</v>
      </c>
      <c r="D187" t="s">
        <v>274</v>
      </c>
    </row>
    <row r="190" spans="1:4" x14ac:dyDescent="0.25">
      <c r="A190">
        <f>A186+1</f>
        <v>24</v>
      </c>
      <c r="B190" s="9" t="s">
        <v>303</v>
      </c>
    </row>
    <row r="191" spans="1:4" x14ac:dyDescent="0.25">
      <c r="B191" t="s">
        <v>7</v>
      </c>
      <c r="C191" t="s">
        <v>43</v>
      </c>
      <c r="D191" t="s">
        <v>304</v>
      </c>
    </row>
    <row r="194" spans="1:4" x14ac:dyDescent="0.25">
      <c r="A194">
        <f>A190+1</f>
        <v>25</v>
      </c>
      <c r="B194" s="9" t="s">
        <v>321</v>
      </c>
    </row>
    <row r="195" spans="1:4" ht="45" x14ac:dyDescent="0.25">
      <c r="B195" t="s">
        <v>7</v>
      </c>
      <c r="C195" t="s">
        <v>322</v>
      </c>
      <c r="D195" s="7" t="s">
        <v>323</v>
      </c>
    </row>
    <row r="198" spans="1:4" x14ac:dyDescent="0.25">
      <c r="A198" s="9">
        <f>A194+1</f>
        <v>26</v>
      </c>
      <c r="B198" s="9" t="s">
        <v>312</v>
      </c>
      <c r="C198" s="9"/>
    </row>
    <row r="199" spans="1:4" ht="30" x14ac:dyDescent="0.25">
      <c r="B199" t="s">
        <v>46</v>
      </c>
      <c r="C199" t="s">
        <v>324</v>
      </c>
      <c r="D199" s="7" t="s">
        <v>325</v>
      </c>
    </row>
    <row r="200" spans="1:4" x14ac:dyDescent="0.25">
      <c r="B200" t="s">
        <v>8</v>
      </c>
      <c r="C200" t="s">
        <v>35</v>
      </c>
      <c r="D200" t="s">
        <v>326</v>
      </c>
    </row>
    <row r="201" spans="1:4" x14ac:dyDescent="0.25">
      <c r="B201" t="s">
        <v>9</v>
      </c>
      <c r="C201" t="s">
        <v>327</v>
      </c>
      <c r="D201" t="s">
        <v>328</v>
      </c>
    </row>
    <row r="203" spans="1:4" x14ac:dyDescent="0.25">
      <c r="A203" s="9">
        <f>A198+1</f>
        <v>27</v>
      </c>
      <c r="B203" s="9" t="s">
        <v>401</v>
      </c>
      <c r="C203" s="9"/>
    </row>
    <row r="204" spans="1:4" x14ac:dyDescent="0.25">
      <c r="B204" t="s">
        <v>46</v>
      </c>
      <c r="C204" t="s">
        <v>312</v>
      </c>
      <c r="D204" t="s">
        <v>402</v>
      </c>
    </row>
    <row r="205" spans="1:4" x14ac:dyDescent="0.25">
      <c r="D205" t="s">
        <v>403</v>
      </c>
    </row>
    <row r="206" spans="1:4" x14ac:dyDescent="0.25">
      <c r="D206" t="s">
        <v>404</v>
      </c>
    </row>
  </sheetData>
  <pageMargins left="0.7" right="0.7" top="0.75" bottom="0.75" header="0.3" footer="0.3"/>
  <pageSetup scale="65" fitToWidth="0"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F081B-607C-4DCF-826D-4816787563E8}">
  <dimension ref="A2:P122"/>
  <sheetViews>
    <sheetView tabSelected="1" topLeftCell="A64" zoomScale="115" zoomScaleNormal="115" workbookViewId="0">
      <selection activeCell="C75" sqref="C75"/>
    </sheetView>
  </sheetViews>
  <sheetFormatPr defaultRowHeight="15" x14ac:dyDescent="0.25"/>
  <cols>
    <col min="2" max="2" width="4" customWidth="1"/>
    <col min="3" max="3" width="17" customWidth="1"/>
    <col min="4" max="4" width="14.42578125" customWidth="1"/>
    <col min="5" max="5" width="11.5703125" customWidth="1"/>
    <col min="6" max="6" width="15.5703125" style="35" bestFit="1" customWidth="1"/>
    <col min="7" max="7" width="20.140625" bestFit="1" customWidth="1"/>
    <col min="8" max="8" width="10.42578125" bestFit="1" customWidth="1"/>
    <col min="9" max="9" width="11.140625" bestFit="1" customWidth="1"/>
    <col min="10" max="10" width="20.28515625" bestFit="1" customWidth="1"/>
    <col min="11" max="11" width="11" bestFit="1" customWidth="1"/>
    <col min="12" max="12" width="12.42578125" bestFit="1" customWidth="1"/>
    <col min="13" max="13" width="12.28515625" bestFit="1" customWidth="1"/>
    <col min="14" max="14" width="10.42578125" bestFit="1" customWidth="1"/>
    <col min="15" max="15" width="10.5703125" bestFit="1" customWidth="1"/>
    <col min="16" max="16" width="11.140625" bestFit="1" customWidth="1"/>
  </cols>
  <sheetData>
    <row r="2" spans="1:8" x14ac:dyDescent="0.25">
      <c r="A2" s="44" t="s">
        <v>182</v>
      </c>
      <c r="B2" s="44">
        <v>1</v>
      </c>
    </row>
    <row r="3" spans="1:8" x14ac:dyDescent="0.25">
      <c r="B3" t="s">
        <v>43</v>
      </c>
      <c r="D3" s="32" t="s">
        <v>170</v>
      </c>
      <c r="E3" t="s">
        <v>161</v>
      </c>
      <c r="F3" s="34" t="s">
        <v>171</v>
      </c>
      <c r="G3" t="s">
        <v>165</v>
      </c>
      <c r="H3" s="32" t="s">
        <v>172</v>
      </c>
    </row>
    <row r="5" spans="1:8" x14ac:dyDescent="0.25">
      <c r="B5" s="16" t="s">
        <v>157</v>
      </c>
      <c r="C5" s="17"/>
      <c r="D5" s="36" t="s">
        <v>158</v>
      </c>
      <c r="E5" s="17"/>
      <c r="F5" s="38" t="s">
        <v>165</v>
      </c>
      <c r="G5" s="36" t="s">
        <v>166</v>
      </c>
    </row>
    <row r="6" spans="1:8" x14ac:dyDescent="0.25">
      <c r="B6" t="s">
        <v>159</v>
      </c>
      <c r="C6" t="s">
        <v>160</v>
      </c>
      <c r="D6" t="s">
        <v>161</v>
      </c>
      <c r="E6" t="s">
        <v>162</v>
      </c>
      <c r="F6" s="35" t="s">
        <v>152</v>
      </c>
      <c r="G6" t="s">
        <v>169</v>
      </c>
      <c r="H6" t="s">
        <v>174</v>
      </c>
    </row>
    <row r="7" spans="1:8" x14ac:dyDescent="0.25">
      <c r="B7">
        <v>1</v>
      </c>
      <c r="C7" t="s">
        <v>163</v>
      </c>
      <c r="D7" t="s">
        <v>167</v>
      </c>
      <c r="E7" s="33">
        <v>44207</v>
      </c>
      <c r="F7" s="35">
        <v>200000000</v>
      </c>
      <c r="G7" s="33">
        <v>44286</v>
      </c>
    </row>
    <row r="8" spans="1:8" x14ac:dyDescent="0.25">
      <c r="B8">
        <v>2</v>
      </c>
      <c r="C8" t="s">
        <v>164</v>
      </c>
      <c r="D8" t="s">
        <v>168</v>
      </c>
      <c r="E8" s="33">
        <v>44212</v>
      </c>
      <c r="F8" s="35">
        <v>300250000</v>
      </c>
      <c r="G8" s="33">
        <v>44286</v>
      </c>
    </row>
    <row r="9" spans="1:8" x14ac:dyDescent="0.25">
      <c r="B9">
        <v>3</v>
      </c>
    </row>
    <row r="11" spans="1:8" x14ac:dyDescent="0.25">
      <c r="B11">
        <v>10</v>
      </c>
    </row>
    <row r="12" spans="1:8" x14ac:dyDescent="0.25">
      <c r="E12" s="9" t="s">
        <v>61</v>
      </c>
      <c r="F12" s="37">
        <f>SUM(F7:F11)</f>
        <v>500250000</v>
      </c>
    </row>
    <row r="14" spans="1:8" x14ac:dyDescent="0.25">
      <c r="B14" t="s">
        <v>173</v>
      </c>
      <c r="D14" s="1" t="s">
        <v>175</v>
      </c>
    </row>
    <row r="15" spans="1:8" x14ac:dyDescent="0.25">
      <c r="B15" t="s">
        <v>176</v>
      </c>
      <c r="D15" t="s">
        <v>178</v>
      </c>
    </row>
    <row r="16" spans="1:8" x14ac:dyDescent="0.25">
      <c r="B16" t="s">
        <v>177</v>
      </c>
      <c r="D16" t="s">
        <v>179</v>
      </c>
    </row>
    <row r="18" spans="1:8" x14ac:dyDescent="0.25">
      <c r="A18" s="44" t="s">
        <v>182</v>
      </c>
      <c r="B18" s="44">
        <v>2</v>
      </c>
    </row>
    <row r="19" spans="1:8" x14ac:dyDescent="0.25">
      <c r="B19" t="s">
        <v>43</v>
      </c>
      <c r="D19" s="32" t="s">
        <v>170</v>
      </c>
      <c r="E19" t="s">
        <v>54</v>
      </c>
      <c r="F19" s="34" t="s">
        <v>171</v>
      </c>
      <c r="G19" t="s">
        <v>185</v>
      </c>
      <c r="H19" s="32" t="s">
        <v>172</v>
      </c>
    </row>
    <row r="21" spans="1:8" x14ac:dyDescent="0.25">
      <c r="B21" s="16" t="s">
        <v>180</v>
      </c>
      <c r="C21" s="17"/>
      <c r="D21" s="36" t="s">
        <v>184</v>
      </c>
      <c r="E21" s="17"/>
      <c r="F21" s="38" t="s">
        <v>165</v>
      </c>
      <c r="G21" s="36" t="s">
        <v>166</v>
      </c>
    </row>
    <row r="22" spans="1:8" x14ac:dyDescent="0.25">
      <c r="C22" t="s">
        <v>198</v>
      </c>
    </row>
    <row r="23" spans="1:8" x14ac:dyDescent="0.25">
      <c r="C23" t="s">
        <v>199</v>
      </c>
    </row>
    <row r="24" spans="1:8" x14ac:dyDescent="0.25">
      <c r="C24" t="s">
        <v>200</v>
      </c>
    </row>
    <row r="25" spans="1:8" x14ac:dyDescent="0.25">
      <c r="C25" t="s">
        <v>201</v>
      </c>
    </row>
    <row r="26" spans="1:8" x14ac:dyDescent="0.25">
      <c r="C26" t="s">
        <v>202</v>
      </c>
    </row>
    <row r="28" spans="1:8" x14ac:dyDescent="0.25">
      <c r="B28" t="s">
        <v>173</v>
      </c>
      <c r="D28" s="1" t="s">
        <v>181</v>
      </c>
    </row>
    <row r="29" spans="1:8" x14ac:dyDescent="0.25">
      <c r="B29" t="s">
        <v>176</v>
      </c>
      <c r="D29" t="s">
        <v>183</v>
      </c>
    </row>
    <row r="30" spans="1:8" x14ac:dyDescent="0.25">
      <c r="B30" t="s">
        <v>177</v>
      </c>
      <c r="D30" t="s">
        <v>186</v>
      </c>
    </row>
    <row r="32" spans="1:8" x14ac:dyDescent="0.25">
      <c r="A32" s="44" t="s">
        <v>182</v>
      </c>
      <c r="B32" s="44">
        <v>3</v>
      </c>
      <c r="C32" t="s">
        <v>203</v>
      </c>
    </row>
    <row r="33" spans="1:8" x14ac:dyDescent="0.25">
      <c r="B33" t="s">
        <v>187</v>
      </c>
      <c r="D33" s="32" t="s">
        <v>170</v>
      </c>
      <c r="F33" s="34"/>
      <c r="H33" s="32"/>
    </row>
    <row r="34" spans="1:8" x14ac:dyDescent="0.25">
      <c r="B34" t="s">
        <v>194</v>
      </c>
      <c r="D34" s="34" t="s">
        <v>171</v>
      </c>
    </row>
    <row r="35" spans="1:8" x14ac:dyDescent="0.25">
      <c r="B35" s="42" t="s">
        <v>196</v>
      </c>
      <c r="D35" s="41" t="s">
        <v>197</v>
      </c>
    </row>
    <row r="36" spans="1:8" x14ac:dyDescent="0.25">
      <c r="B36" t="s">
        <v>204</v>
      </c>
      <c r="D36" s="41" t="s">
        <v>197</v>
      </c>
    </row>
    <row r="37" spans="1:8" x14ac:dyDescent="0.25">
      <c r="B37" s="42" t="s">
        <v>188</v>
      </c>
      <c r="D37" s="41" t="s">
        <v>189</v>
      </c>
      <c r="E37" t="s">
        <v>206</v>
      </c>
    </row>
    <row r="38" spans="1:8" x14ac:dyDescent="0.25">
      <c r="B38" s="42" t="s">
        <v>208</v>
      </c>
      <c r="D38" s="34" t="s">
        <v>209</v>
      </c>
    </row>
    <row r="39" spans="1:8" x14ac:dyDescent="0.25">
      <c r="B39" s="42"/>
      <c r="D39" s="41"/>
    </row>
    <row r="40" spans="1:8" x14ac:dyDescent="0.25">
      <c r="B40" s="16" t="s">
        <v>191</v>
      </c>
      <c r="C40" s="17"/>
      <c r="D40" s="36" t="s">
        <v>193</v>
      </c>
      <c r="F40" s="66" t="s">
        <v>207</v>
      </c>
    </row>
    <row r="41" spans="1:8" x14ac:dyDescent="0.25">
      <c r="B41" s="40" t="s">
        <v>190</v>
      </c>
      <c r="C41" s="39"/>
      <c r="D41" s="41" t="s">
        <v>205</v>
      </c>
      <c r="F41" s="66"/>
    </row>
    <row r="43" spans="1:8" x14ac:dyDescent="0.25">
      <c r="B43" t="s">
        <v>173</v>
      </c>
      <c r="D43" s="1" t="s">
        <v>192</v>
      </c>
    </row>
    <row r="44" spans="1:8" x14ac:dyDescent="0.25">
      <c r="B44" t="s">
        <v>176</v>
      </c>
      <c r="D44" t="s">
        <v>195</v>
      </c>
    </row>
    <row r="45" spans="1:8" x14ac:dyDescent="0.25">
      <c r="B45" t="s">
        <v>177</v>
      </c>
      <c r="D45" t="s">
        <v>210</v>
      </c>
    </row>
    <row r="47" spans="1:8" x14ac:dyDescent="0.25">
      <c r="A47" s="44" t="s">
        <v>182</v>
      </c>
      <c r="B47" s="44">
        <v>4</v>
      </c>
    </row>
    <row r="50" spans="1:11" x14ac:dyDescent="0.25">
      <c r="A50" s="44" t="s">
        <v>182</v>
      </c>
      <c r="B50" s="44">
        <v>5</v>
      </c>
    </row>
    <row r="51" spans="1:11" x14ac:dyDescent="0.25">
      <c r="B51" s="16" t="s">
        <v>51</v>
      </c>
      <c r="C51" s="27"/>
      <c r="D51" s="14"/>
      <c r="E51" s="15" t="s">
        <v>1</v>
      </c>
      <c r="F51" s="15"/>
      <c r="G51" s="14"/>
      <c r="H51" s="15"/>
      <c r="I51" s="15"/>
      <c r="J51" s="14"/>
      <c r="K51" s="14"/>
    </row>
    <row r="52" spans="1:11" x14ac:dyDescent="0.25">
      <c r="B52" s="22" t="s">
        <v>151</v>
      </c>
      <c r="C52" s="23"/>
      <c r="D52" s="22"/>
      <c r="E52" s="24"/>
      <c r="F52" s="24"/>
      <c r="G52" s="22"/>
      <c r="H52" s="24"/>
      <c r="I52" s="24"/>
      <c r="J52" s="22"/>
      <c r="K52" s="22"/>
    </row>
    <row r="53" spans="1:11" x14ac:dyDescent="0.25">
      <c r="B53" s="28" t="s">
        <v>52</v>
      </c>
      <c r="C53" s="29"/>
      <c r="D53" s="29"/>
      <c r="E53" s="30" t="s">
        <v>1</v>
      </c>
      <c r="F53" s="30"/>
      <c r="G53" s="29" t="s">
        <v>152</v>
      </c>
      <c r="H53" s="30"/>
      <c r="I53" s="30"/>
      <c r="J53" s="29" t="s">
        <v>153</v>
      </c>
      <c r="K53" s="29"/>
    </row>
    <row r="54" spans="1:11" x14ac:dyDescent="0.25">
      <c r="B54" s="9" t="s">
        <v>52</v>
      </c>
      <c r="E54" s="24" t="s">
        <v>1</v>
      </c>
      <c r="F54" s="8"/>
      <c r="G54" t="s">
        <v>152</v>
      </c>
      <c r="H54" s="24"/>
      <c r="I54" s="24"/>
      <c r="J54" s="22" t="s">
        <v>153</v>
      </c>
      <c r="K54" s="22"/>
    </row>
    <row r="55" spans="1:11" x14ac:dyDescent="0.25">
      <c r="B55" s="28" t="s">
        <v>52</v>
      </c>
      <c r="C55" s="29"/>
      <c r="D55" s="29"/>
      <c r="E55" s="30" t="s">
        <v>1</v>
      </c>
      <c r="F55" s="30"/>
      <c r="G55" s="29" t="s">
        <v>152</v>
      </c>
      <c r="H55" s="30"/>
      <c r="I55" s="30"/>
      <c r="J55" s="29" t="s">
        <v>153</v>
      </c>
      <c r="K55" s="29"/>
    </row>
    <row r="56" spans="1:11" x14ac:dyDescent="0.25">
      <c r="B56" s="22" t="s">
        <v>154</v>
      </c>
      <c r="C56" s="23"/>
      <c r="D56" s="22"/>
      <c r="E56" s="24"/>
      <c r="F56" s="24"/>
      <c r="G56" s="22"/>
      <c r="H56" s="24"/>
      <c r="I56" s="24"/>
      <c r="J56" s="22"/>
      <c r="K56" s="22"/>
    </row>
    <row r="58" spans="1:11" x14ac:dyDescent="0.25">
      <c r="A58" s="44" t="s">
        <v>182</v>
      </c>
      <c r="B58" s="44">
        <v>6</v>
      </c>
    </row>
    <row r="59" spans="1:11" x14ac:dyDescent="0.25">
      <c r="B59" t="s">
        <v>123</v>
      </c>
    </row>
    <row r="75" spans="1:6" x14ac:dyDescent="0.25">
      <c r="A75" s="44" t="s">
        <v>182</v>
      </c>
      <c r="B75" s="44">
        <f>B58+1</f>
        <v>7</v>
      </c>
      <c r="C75" s="9" t="s">
        <v>266</v>
      </c>
    </row>
    <row r="76" spans="1:6" x14ac:dyDescent="0.25">
      <c r="C76" t="s">
        <v>345</v>
      </c>
      <c r="D76" s="63" t="s">
        <v>395</v>
      </c>
      <c r="E76" s="63"/>
    </row>
    <row r="77" spans="1:6" x14ac:dyDescent="0.25">
      <c r="C77" t="s">
        <v>344</v>
      </c>
      <c r="D77" s="63" t="s">
        <v>339</v>
      </c>
      <c r="E77" s="63"/>
    </row>
    <row r="78" spans="1:6" ht="15.75" thickBot="1" x14ac:dyDescent="0.3">
      <c r="C78" t="s">
        <v>346</v>
      </c>
      <c r="D78" s="52" t="s">
        <v>340</v>
      </c>
    </row>
    <row r="79" spans="1:6" x14ac:dyDescent="0.25">
      <c r="C79" t="s">
        <v>347</v>
      </c>
      <c r="D79" s="64" t="s">
        <v>341</v>
      </c>
      <c r="E79" s="64"/>
      <c r="F79" s="64"/>
    </row>
    <row r="80" spans="1:6" ht="15.75" thickBot="1" x14ac:dyDescent="0.3"/>
    <row r="81" spans="1:16" ht="27.75" thickBot="1" x14ac:dyDescent="0.3">
      <c r="C81" s="45" t="s">
        <v>334</v>
      </c>
      <c r="D81" s="45" t="s">
        <v>335</v>
      </c>
      <c r="E81" s="45" t="s">
        <v>336</v>
      </c>
      <c r="F81" s="45" t="s">
        <v>348</v>
      </c>
      <c r="G81" s="45" t="s">
        <v>337</v>
      </c>
      <c r="H81" s="45" t="s">
        <v>338</v>
      </c>
      <c r="I81" s="45" t="s">
        <v>350</v>
      </c>
      <c r="J81" s="45" t="s">
        <v>337</v>
      </c>
      <c r="K81" s="45" t="s">
        <v>338</v>
      </c>
      <c r="L81" s="45" t="s">
        <v>349</v>
      </c>
    </row>
    <row r="82" spans="1:16" ht="23.25" customHeight="1" thickBot="1" x14ac:dyDescent="0.3">
      <c r="C82" s="46">
        <v>1</v>
      </c>
      <c r="D82" s="54" t="s">
        <v>342</v>
      </c>
      <c r="E82" s="47" t="s">
        <v>343</v>
      </c>
      <c r="F82" s="48">
        <v>1</v>
      </c>
      <c r="G82" s="49">
        <v>5500000</v>
      </c>
      <c r="H82" s="49">
        <f>F82*G82</f>
        <v>5500000</v>
      </c>
      <c r="I82" s="48">
        <v>1</v>
      </c>
      <c r="J82" s="49">
        <v>2815540</v>
      </c>
      <c r="K82" s="49">
        <f>I82*J82</f>
        <v>2815540</v>
      </c>
      <c r="L82" s="56">
        <f>H82-K82</f>
        <v>2684460</v>
      </c>
    </row>
    <row r="83" spans="1:16" ht="15.75" thickBot="1" x14ac:dyDescent="0.3">
      <c r="C83" s="50"/>
      <c r="D83" s="53"/>
      <c r="F83"/>
    </row>
    <row r="84" spans="1:16" ht="15.75" thickBot="1" x14ac:dyDescent="0.3">
      <c r="A84" s="44" t="s">
        <v>182</v>
      </c>
      <c r="B84" s="44">
        <f>B75+1</f>
        <v>8</v>
      </c>
      <c r="C84" s="50" t="s">
        <v>390</v>
      </c>
      <c r="D84" s="55"/>
      <c r="E84" s="51" t="s">
        <v>359</v>
      </c>
      <c r="F84"/>
      <c r="G84" t="s">
        <v>364</v>
      </c>
    </row>
    <row r="85" spans="1:16" ht="15.75" thickBot="1" x14ac:dyDescent="0.3">
      <c r="C85" s="50" t="s">
        <v>389</v>
      </c>
      <c r="E85" t="s">
        <v>360</v>
      </c>
    </row>
    <row r="86" spans="1:16" x14ac:dyDescent="0.25">
      <c r="C86" s="57" t="s">
        <v>352</v>
      </c>
      <c r="E86" t="s">
        <v>351</v>
      </c>
      <c r="G86" t="s">
        <v>361</v>
      </c>
      <c r="I86" t="s">
        <v>364</v>
      </c>
      <c r="K86" t="s">
        <v>365</v>
      </c>
    </row>
    <row r="87" spans="1:16" x14ac:dyDescent="0.25">
      <c r="C87" s="57" t="s">
        <v>353</v>
      </c>
      <c r="E87" t="s">
        <v>351</v>
      </c>
      <c r="G87" t="s">
        <v>361</v>
      </c>
      <c r="I87" t="s">
        <v>364</v>
      </c>
      <c r="K87" t="s">
        <v>365</v>
      </c>
    </row>
    <row r="88" spans="1:16" ht="30" x14ac:dyDescent="0.25">
      <c r="C88" s="57" t="s">
        <v>354</v>
      </c>
      <c r="E88" t="s">
        <v>351</v>
      </c>
      <c r="G88" t="s">
        <v>361</v>
      </c>
      <c r="I88" t="s">
        <v>364</v>
      </c>
      <c r="K88" t="s">
        <v>365</v>
      </c>
    </row>
    <row r="89" spans="1:16" ht="30" x14ac:dyDescent="0.25">
      <c r="C89" s="57" t="s">
        <v>355</v>
      </c>
      <c r="E89" t="s">
        <v>351</v>
      </c>
      <c r="G89" t="s">
        <v>361</v>
      </c>
      <c r="I89" t="s">
        <v>364</v>
      </c>
      <c r="K89" t="s">
        <v>365</v>
      </c>
    </row>
    <row r="90" spans="1:16" x14ac:dyDescent="0.25">
      <c r="C90" s="57" t="s">
        <v>356</v>
      </c>
      <c r="E90" t="s">
        <v>351</v>
      </c>
      <c r="G90" t="s">
        <v>361</v>
      </c>
      <c r="I90" t="s">
        <v>364</v>
      </c>
      <c r="K90" t="s">
        <v>365</v>
      </c>
    </row>
    <row r="91" spans="1:16" ht="30" x14ac:dyDescent="0.25">
      <c r="C91" s="57" t="s">
        <v>357</v>
      </c>
      <c r="E91" t="s">
        <v>351</v>
      </c>
      <c r="G91" t="s">
        <v>361</v>
      </c>
      <c r="I91" t="s">
        <v>364</v>
      </c>
      <c r="K91" t="s">
        <v>365</v>
      </c>
    </row>
    <row r="92" spans="1:16" x14ac:dyDescent="0.25">
      <c r="G92" t="s">
        <v>363</v>
      </c>
      <c r="I92" t="s">
        <v>363</v>
      </c>
      <c r="K92" t="s">
        <v>363</v>
      </c>
    </row>
    <row r="93" spans="1:16" x14ac:dyDescent="0.25">
      <c r="C93" s="57" t="s">
        <v>358</v>
      </c>
      <c r="G93" t="s">
        <v>366</v>
      </c>
    </row>
    <row r="94" spans="1:16" ht="15.75" thickBot="1" x14ac:dyDescent="0.3"/>
    <row r="95" spans="1:16" ht="27.75" thickBot="1" x14ac:dyDescent="0.3">
      <c r="C95" s="45" t="s">
        <v>334</v>
      </c>
      <c r="D95" s="45" t="s">
        <v>367</v>
      </c>
      <c r="E95" s="45" t="s">
        <v>368</v>
      </c>
      <c r="F95" s="45" t="s">
        <v>369</v>
      </c>
      <c r="G95" s="45" t="s">
        <v>370</v>
      </c>
      <c r="H95" s="45" t="s">
        <v>336</v>
      </c>
      <c r="I95" s="45" t="s">
        <v>348</v>
      </c>
      <c r="J95" s="45" t="s">
        <v>380</v>
      </c>
      <c r="K95" s="45" t="s">
        <v>371</v>
      </c>
      <c r="L95" s="45" t="s">
        <v>337</v>
      </c>
      <c r="M95" s="45" t="s">
        <v>338</v>
      </c>
      <c r="N95" s="45" t="s">
        <v>350</v>
      </c>
      <c r="O95" s="45" t="s">
        <v>338</v>
      </c>
      <c r="P95" s="45" t="s">
        <v>362</v>
      </c>
    </row>
    <row r="96" spans="1:16" ht="23.25" thickBot="1" x14ac:dyDescent="0.3">
      <c r="C96">
        <v>1</v>
      </c>
      <c r="D96" s="54" t="s">
        <v>373</v>
      </c>
      <c r="E96" s="47">
        <v>1001</v>
      </c>
      <c r="F96" s="47">
        <v>313547</v>
      </c>
      <c r="G96" s="47" t="s">
        <v>374</v>
      </c>
      <c r="H96" s="47" t="s">
        <v>375</v>
      </c>
      <c r="I96" s="47">
        <v>200</v>
      </c>
      <c r="J96" s="48">
        <v>140</v>
      </c>
      <c r="K96" s="48" t="s">
        <v>372</v>
      </c>
      <c r="L96" s="49">
        <v>55000</v>
      </c>
      <c r="M96" s="49">
        <f>J96*L96</f>
        <v>7700000</v>
      </c>
      <c r="N96" s="48">
        <v>100</v>
      </c>
      <c r="O96" s="49">
        <f>N96*L96</f>
        <v>5500000</v>
      </c>
      <c r="P96" s="56">
        <f>M96-O96</f>
        <v>2200000</v>
      </c>
    </row>
    <row r="97" spans="1:16" ht="23.25" thickBot="1" x14ac:dyDescent="0.3">
      <c r="C97">
        <v>2</v>
      </c>
      <c r="D97" s="54" t="s">
        <v>373</v>
      </c>
      <c r="E97">
        <v>1007</v>
      </c>
      <c r="F97" s="47">
        <v>213268</v>
      </c>
      <c r="G97" t="s">
        <v>377</v>
      </c>
      <c r="H97" t="s">
        <v>378</v>
      </c>
      <c r="I97">
        <v>1000</v>
      </c>
      <c r="J97">
        <v>800</v>
      </c>
      <c r="K97" t="s">
        <v>379</v>
      </c>
      <c r="L97">
        <v>65000</v>
      </c>
      <c r="M97" s="49">
        <f>J97*L97</f>
        <v>52000000</v>
      </c>
      <c r="N97" s="48">
        <v>450</v>
      </c>
      <c r="O97" s="49">
        <f>N97*L97</f>
        <v>29250000</v>
      </c>
      <c r="P97" s="56">
        <f>M97-O97</f>
        <v>22750000</v>
      </c>
    </row>
    <row r="98" spans="1:16" x14ac:dyDescent="0.25">
      <c r="C98">
        <v>3</v>
      </c>
      <c r="D98" t="s">
        <v>376</v>
      </c>
    </row>
    <row r="99" spans="1:16" x14ac:dyDescent="0.25">
      <c r="K99" t="s">
        <v>382</v>
      </c>
      <c r="L99" s="56" t="s">
        <v>11</v>
      </c>
      <c r="M99" s="56" t="s">
        <v>11</v>
      </c>
      <c r="O99" s="56">
        <f>SUM(O96:O98)</f>
        <v>34750000</v>
      </c>
    </row>
    <row r="100" spans="1:16" x14ac:dyDescent="0.25">
      <c r="A100" s="44" t="s">
        <v>182</v>
      </c>
      <c r="B100" s="44">
        <v>9</v>
      </c>
      <c r="K100" t="s">
        <v>381</v>
      </c>
      <c r="O100" s="56">
        <f>O99*10%</f>
        <v>3475000</v>
      </c>
    </row>
    <row r="101" spans="1:16" x14ac:dyDescent="0.25">
      <c r="C101" s="16" t="s">
        <v>51</v>
      </c>
      <c r="D101" s="16" t="s">
        <v>58</v>
      </c>
      <c r="E101" s="17"/>
      <c r="F101" s="18"/>
      <c r="G101" s="18"/>
      <c r="H101" s="17"/>
      <c r="I101" s="18"/>
      <c r="J101" s="18"/>
      <c r="K101" s="17"/>
      <c r="L101" s="17"/>
      <c r="M101" s="17"/>
      <c r="O101" s="56">
        <f>-O99*3%</f>
        <v>-1042500</v>
      </c>
    </row>
    <row r="102" spans="1:16" x14ac:dyDescent="0.25">
      <c r="C102" s="9" t="s">
        <v>52</v>
      </c>
      <c r="D102" s="9">
        <v>3000</v>
      </c>
      <c r="F102" s="8"/>
      <c r="G102" s="8"/>
      <c r="I102" s="8"/>
      <c r="J102" s="8"/>
      <c r="O102" s="56">
        <f>SUM(O99:O101)</f>
        <v>37182500</v>
      </c>
    </row>
    <row r="103" spans="1:16" x14ac:dyDescent="0.25">
      <c r="C103" s="19"/>
      <c r="D103" s="19"/>
      <c r="E103" s="65" t="s">
        <v>57</v>
      </c>
      <c r="F103" s="65"/>
      <c r="G103" s="65"/>
      <c r="H103" s="65" t="s">
        <v>56</v>
      </c>
      <c r="I103" s="65"/>
      <c r="J103" s="65"/>
      <c r="K103" s="65" t="s">
        <v>68</v>
      </c>
      <c r="L103" s="65"/>
      <c r="M103" s="65"/>
    </row>
    <row r="104" spans="1:16" x14ac:dyDescent="0.25">
      <c r="C104" t="s">
        <v>53</v>
      </c>
      <c r="D104" t="s">
        <v>54</v>
      </c>
      <c r="E104" s="12" t="s">
        <v>55</v>
      </c>
      <c r="F104" s="13" t="s">
        <v>60</v>
      </c>
      <c r="G104" s="13" t="s">
        <v>61</v>
      </c>
      <c r="H104" s="12" t="s">
        <v>55</v>
      </c>
      <c r="I104" s="13" t="s">
        <v>60</v>
      </c>
      <c r="J104" s="13" t="s">
        <v>61</v>
      </c>
      <c r="K104" s="12" t="s">
        <v>55</v>
      </c>
      <c r="L104" s="13" t="s">
        <v>60</v>
      </c>
      <c r="M104" s="13" t="s">
        <v>61</v>
      </c>
    </row>
    <row r="105" spans="1:16" x14ac:dyDescent="0.25">
      <c r="C105" s="19">
        <v>111334</v>
      </c>
      <c r="D105" s="19" t="s">
        <v>59</v>
      </c>
      <c r="E105" s="20">
        <v>23</v>
      </c>
      <c r="F105" s="21">
        <v>2000000</v>
      </c>
      <c r="G105" s="21">
        <f>E105*F105</f>
        <v>46000000</v>
      </c>
      <c r="H105" s="20">
        <v>23</v>
      </c>
      <c r="I105" s="21">
        <v>1950000</v>
      </c>
      <c r="J105" s="21">
        <f>H105*I105</f>
        <v>44850000</v>
      </c>
      <c r="K105" s="20">
        <v>25</v>
      </c>
      <c r="L105" s="21">
        <v>1950000</v>
      </c>
      <c r="M105" s="21">
        <f>K105*L105</f>
        <v>48750000</v>
      </c>
    </row>
    <row r="106" spans="1:16" x14ac:dyDescent="0.25">
      <c r="C106">
        <v>129240</v>
      </c>
      <c r="D106" t="s">
        <v>62</v>
      </c>
      <c r="E106" s="12">
        <v>4</v>
      </c>
      <c r="F106" s="13">
        <v>312480</v>
      </c>
      <c r="G106" s="13">
        <f>E106*F106</f>
        <v>1249920</v>
      </c>
      <c r="H106" s="12">
        <v>6</v>
      </c>
      <c r="I106" s="13">
        <v>312480</v>
      </c>
      <c r="J106" s="13">
        <f>H106*I106</f>
        <v>1874880</v>
      </c>
      <c r="K106" s="12">
        <v>6</v>
      </c>
      <c r="L106" s="13">
        <v>312480</v>
      </c>
      <c r="M106" s="13">
        <f>K106*L106</f>
        <v>1874880</v>
      </c>
    </row>
    <row r="107" spans="1:16" x14ac:dyDescent="0.25">
      <c r="C107" s="19"/>
      <c r="D107" s="19"/>
      <c r="E107" s="20"/>
      <c r="F107" s="21" t="s">
        <v>61</v>
      </c>
      <c r="G107" s="21">
        <f>SUM(G105:G106)</f>
        <v>47249920</v>
      </c>
      <c r="H107" s="20"/>
      <c r="I107" s="21"/>
      <c r="J107" s="21">
        <f>SUM(J105:J106)</f>
        <v>46724880</v>
      </c>
      <c r="K107" s="20"/>
      <c r="L107" s="21"/>
      <c r="M107" s="21">
        <f>SUM(M105:M106)</f>
        <v>50624880</v>
      </c>
    </row>
    <row r="108" spans="1:16" x14ac:dyDescent="0.25">
      <c r="C108" t="s">
        <v>69</v>
      </c>
      <c r="F108" s="8"/>
      <c r="G108" s="8"/>
      <c r="I108" s="8"/>
      <c r="J108" s="8"/>
    </row>
    <row r="110" spans="1:16" x14ac:dyDescent="0.25">
      <c r="A110" s="44" t="s">
        <v>182</v>
      </c>
      <c r="B110" s="44">
        <f>B100+1</f>
        <v>10</v>
      </c>
      <c r="C110" t="s">
        <v>260</v>
      </c>
    </row>
    <row r="111" spans="1:16" x14ac:dyDescent="0.25">
      <c r="C111" t="s">
        <v>392</v>
      </c>
      <c r="D111" s="63" t="s">
        <v>394</v>
      </c>
      <c r="E111" s="63"/>
    </row>
    <row r="112" spans="1:16" x14ac:dyDescent="0.25">
      <c r="C112" t="s">
        <v>391</v>
      </c>
      <c r="D112" s="63" t="s">
        <v>393</v>
      </c>
      <c r="E112" s="63"/>
    </row>
    <row r="113" spans="3:12" ht="15.75" thickBot="1" x14ac:dyDescent="0.3">
      <c r="C113" t="s">
        <v>346</v>
      </c>
      <c r="D113" s="52" t="s">
        <v>340</v>
      </c>
    </row>
    <row r="114" spans="3:12" x14ac:dyDescent="0.25">
      <c r="C114" t="s">
        <v>347</v>
      </c>
      <c r="D114" s="64" t="s">
        <v>341</v>
      </c>
      <c r="E114" s="64"/>
      <c r="F114" s="64"/>
    </row>
    <row r="115" spans="3:12" ht="15.75" thickBot="1" x14ac:dyDescent="0.3"/>
    <row r="116" spans="3:12" ht="27.75" thickBot="1" x14ac:dyDescent="0.3">
      <c r="C116" s="45" t="s">
        <v>334</v>
      </c>
      <c r="D116" s="45" t="s">
        <v>335</v>
      </c>
      <c r="E116" s="45" t="s">
        <v>336</v>
      </c>
      <c r="F116" s="45" t="s">
        <v>348</v>
      </c>
      <c r="G116" s="45" t="s">
        <v>337</v>
      </c>
      <c r="H116" s="45" t="s">
        <v>338</v>
      </c>
      <c r="I116" s="45" t="s">
        <v>350</v>
      </c>
      <c r="J116" s="45" t="s">
        <v>337</v>
      </c>
      <c r="K116" s="45" t="s">
        <v>338</v>
      </c>
      <c r="L116" s="45" t="s">
        <v>349</v>
      </c>
    </row>
    <row r="117" spans="3:12" ht="23.25" customHeight="1" thickBot="1" x14ac:dyDescent="0.3">
      <c r="C117" s="46">
        <v>1</v>
      </c>
      <c r="D117" s="54" t="s">
        <v>396</v>
      </c>
      <c r="E117" s="47" t="s">
        <v>343</v>
      </c>
      <c r="F117" s="48">
        <v>1</v>
      </c>
      <c r="G117" s="49">
        <v>5500000</v>
      </c>
      <c r="H117" s="49">
        <f>F117*G117</f>
        <v>5500000</v>
      </c>
      <c r="I117" s="48">
        <v>1</v>
      </c>
      <c r="J117" s="49">
        <v>2815540</v>
      </c>
      <c r="K117" s="49">
        <f>I117*J117</f>
        <v>2815540</v>
      </c>
      <c r="L117" s="56">
        <f>H117-K117</f>
        <v>2684460</v>
      </c>
    </row>
    <row r="118" spans="3:12" ht="23.25" thickBot="1" x14ac:dyDescent="0.3">
      <c r="C118" s="46">
        <f>1+1</f>
        <v>2</v>
      </c>
      <c r="D118" s="54" t="s">
        <v>397</v>
      </c>
      <c r="E118" s="35"/>
      <c r="F118"/>
    </row>
    <row r="119" spans="3:12" ht="23.25" thickBot="1" x14ac:dyDescent="0.3">
      <c r="C119" s="46">
        <f>C118+1</f>
        <v>3</v>
      </c>
      <c r="D119" s="54" t="s">
        <v>398</v>
      </c>
      <c r="E119" s="35"/>
      <c r="F119"/>
    </row>
    <row r="120" spans="3:12" ht="23.25" thickBot="1" x14ac:dyDescent="0.3">
      <c r="C120" s="46">
        <f>C119+1</f>
        <v>4</v>
      </c>
      <c r="D120" s="54" t="s">
        <v>399</v>
      </c>
      <c r="E120" s="35"/>
      <c r="F120"/>
    </row>
    <row r="121" spans="3:12" ht="15.75" thickBot="1" x14ac:dyDescent="0.3">
      <c r="C121" s="46" t="s">
        <v>11</v>
      </c>
    </row>
    <row r="122" spans="3:12" ht="15.75" thickBot="1" x14ac:dyDescent="0.3">
      <c r="C122" s="46" t="s">
        <v>11</v>
      </c>
    </row>
  </sheetData>
  <mergeCells count="10">
    <mergeCell ref="K103:M103"/>
    <mergeCell ref="F40:F41"/>
    <mergeCell ref="D77:E77"/>
    <mergeCell ref="D76:E76"/>
    <mergeCell ref="D79:F79"/>
    <mergeCell ref="D112:E112"/>
    <mergeCell ref="D111:E111"/>
    <mergeCell ref="D114:F114"/>
    <mergeCell ref="E103:G103"/>
    <mergeCell ref="H103:J103"/>
  </mergeCells>
  <phoneticPr fontId="10" type="noConversion"/>
  <conditionalFormatting sqref="D102">
    <cfRule type="colorScale" priority="1">
      <colorScale>
        <cfvo type="min"/>
        <cfvo type="percentile" val="50"/>
        <cfvo type="max"/>
        <color rgb="FFF8696B"/>
        <color rgb="FFFCFCFF"/>
        <color rgb="FF63BE7B"/>
      </colorScale>
    </cfRule>
  </conditionalFormatting>
  <hyperlinks>
    <hyperlink ref="D77" r:id="rId1" display="http://erp.qdc.co.id/index/menu" xr:uid="{5794C00A-1A13-4526-9B56-2A12D7930EB2}"/>
    <hyperlink ref="D76" r:id="rId2" display="http://erp.qdc.co.id/index/menu" xr:uid="{841C84DB-2211-425C-95D0-0D15EFF0B2F4}"/>
    <hyperlink ref="D112" r:id="rId3" display="http://erp.qdc.co.id/index/menu" xr:uid="{35D921BB-494E-42AE-B459-D98A664DF6A7}"/>
    <hyperlink ref="D111" r:id="rId4" display="http://erp.qdc.co.id/index/menu" xr:uid="{C31B5545-541A-4937-AC4D-E6F087179857}"/>
  </hyperlinks>
  <pageMargins left="0.7" right="0.7" top="0.75" bottom="0.75" header="0.3" footer="0.3"/>
  <pageSetup orientation="portrait" horizontalDpi="1200" verticalDpi="120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8EF39-97FC-41E5-A485-3D0B884C1748}">
  <dimension ref="A1"/>
  <sheetViews>
    <sheetView topLeftCell="A28" workbookViewId="0">
      <selection activeCell="P52" sqref="P52"/>
    </sheetView>
  </sheetViews>
  <sheetFormatPr defaultRowHeight="15" x14ac:dyDescent="0.25"/>
  <sheetData/>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1AFB7-9703-4B6A-B129-7B4B1E326D74}">
  <dimension ref="D3:I11"/>
  <sheetViews>
    <sheetView topLeftCell="D1" zoomScale="190" zoomScaleNormal="190" workbookViewId="0">
      <selection activeCell="G6" sqref="G6"/>
    </sheetView>
  </sheetViews>
  <sheetFormatPr defaultRowHeight="15" x14ac:dyDescent="0.25"/>
  <cols>
    <col min="7" max="7" width="35.42578125" bestFit="1" customWidth="1"/>
  </cols>
  <sheetData>
    <row r="3" spans="4:9" x14ac:dyDescent="0.25">
      <c r="G3" t="s">
        <v>306</v>
      </c>
      <c r="H3" t="s">
        <v>308</v>
      </c>
      <c r="I3" t="s">
        <v>309</v>
      </c>
    </row>
    <row r="4" spans="4:9" x14ac:dyDescent="0.25">
      <c r="F4" t="s">
        <v>310</v>
      </c>
      <c r="G4" t="s">
        <v>307</v>
      </c>
    </row>
    <row r="6" spans="4:9" x14ac:dyDescent="0.25">
      <c r="G6" t="s">
        <v>311</v>
      </c>
    </row>
    <row r="9" spans="4:9" x14ac:dyDescent="0.25">
      <c r="E9" t="s">
        <v>312</v>
      </c>
    </row>
    <row r="10" spans="4:9" x14ac:dyDescent="0.25">
      <c r="D10" t="s">
        <v>316</v>
      </c>
      <c r="E10" t="s">
        <v>309</v>
      </c>
      <c r="F10" t="s">
        <v>313</v>
      </c>
    </row>
    <row r="11" spans="4:9" x14ac:dyDescent="0.25">
      <c r="D11" t="s">
        <v>315</v>
      </c>
      <c r="E11" t="s">
        <v>180</v>
      </c>
      <c r="F11" t="s">
        <v>314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feature</vt:lpstr>
      <vt:lpstr>perbaikan</vt:lpstr>
      <vt:lpstr>UI Format</vt:lpstr>
      <vt:lpstr>upload</vt:lpstr>
      <vt:lpstr>Sheet1</vt:lpstr>
      <vt:lpstr>perbaikan!Print_Area</vt:lpstr>
      <vt:lpstr>perbaikan!Print_Titles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redi</dc:creator>
  <cp:lastModifiedBy>Redi Subekti</cp:lastModifiedBy>
  <cp:lastPrinted>2022-03-14T08:22:19Z</cp:lastPrinted>
  <dcterms:created xsi:type="dcterms:W3CDTF">2019-09-20T12:47:43Z</dcterms:created>
  <dcterms:modified xsi:type="dcterms:W3CDTF">2022-03-14T08:25:05Z</dcterms:modified>
</cp:coreProperties>
</file>