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3600"/>
  </bookViews>
  <sheets>
    <sheet name="MAIN DATA" sheetId="6" r:id="rId1"/>
    <sheet name="COA Baru" sheetId="5" r:id="rId2"/>
    <sheet name="QDC COA" sheetId="2" r:id="rId3"/>
    <sheet name="Auto Link" sheetId="3" r:id="rId4"/>
    <sheet name="Sheet2" sheetId="4" r:id="rId5"/>
  </sheets>
  <calcPr calcId="152511"/>
  <fileRecoveryPr repairLoad="1"/>
</workbook>
</file>

<file path=xl/calcChain.xml><?xml version="1.0" encoding="utf-8"?>
<calcChain xmlns="http://schemas.openxmlformats.org/spreadsheetml/2006/main">
  <c r="AU7" i="6" l="1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188" i="6"/>
  <c r="AU189" i="6"/>
  <c r="AU190" i="6"/>
  <c r="AU191" i="6"/>
  <c r="AU192" i="6"/>
  <c r="AU193" i="6"/>
  <c r="AU194" i="6"/>
  <c r="AU195" i="6"/>
  <c r="AU196" i="6"/>
  <c r="AU197" i="6"/>
  <c r="AU198" i="6"/>
  <c r="AU199" i="6"/>
  <c r="AU200" i="6"/>
  <c r="AU201" i="6"/>
  <c r="AU202" i="6"/>
  <c r="AU203" i="6"/>
  <c r="AU204" i="6"/>
  <c r="AU205" i="6"/>
  <c r="AU206" i="6"/>
  <c r="AU207" i="6"/>
  <c r="AU208" i="6"/>
  <c r="AU209" i="6"/>
  <c r="AU210" i="6"/>
  <c r="AU211" i="6"/>
  <c r="AU212" i="6"/>
  <c r="AU213" i="6"/>
  <c r="AU214" i="6"/>
  <c r="AU215" i="6"/>
  <c r="AU216" i="6"/>
  <c r="AU217" i="6"/>
  <c r="AU218" i="6"/>
  <c r="AU219" i="6"/>
  <c r="AU220" i="6"/>
  <c r="AU221" i="6"/>
  <c r="AU222" i="6"/>
  <c r="AU223" i="6"/>
  <c r="AU224" i="6"/>
  <c r="AU225" i="6"/>
  <c r="AU226" i="6"/>
  <c r="AU227" i="6"/>
  <c r="AU228" i="6"/>
  <c r="AU229" i="6"/>
  <c r="AU230" i="6"/>
  <c r="AU231" i="6"/>
  <c r="AU232" i="6"/>
  <c r="AU233" i="6"/>
  <c r="AU234" i="6"/>
  <c r="AU235" i="6"/>
  <c r="AU236" i="6"/>
  <c r="AU237" i="6"/>
  <c r="AU238" i="6"/>
  <c r="AU239" i="6"/>
  <c r="AU240" i="6"/>
  <c r="AU241" i="6"/>
  <c r="AU242" i="6"/>
  <c r="AU243" i="6"/>
  <c r="AU244" i="6"/>
  <c r="AU245" i="6"/>
  <c r="AU246" i="6"/>
  <c r="AU247" i="6"/>
  <c r="AU248" i="6"/>
  <c r="AU249" i="6"/>
  <c r="AU250" i="6"/>
  <c r="AU251" i="6"/>
  <c r="AU252" i="6"/>
  <c r="AU253" i="6"/>
  <c r="AU254" i="6"/>
  <c r="AU255" i="6"/>
  <c r="AU256" i="6"/>
  <c r="AU257" i="6"/>
  <c r="AU258" i="6"/>
  <c r="AU259" i="6"/>
  <c r="AU260" i="6"/>
  <c r="AU261" i="6"/>
  <c r="AU262" i="6"/>
  <c r="AU263" i="6"/>
  <c r="AU264" i="6"/>
  <c r="AU265" i="6"/>
  <c r="AU266" i="6"/>
  <c r="AU267" i="6"/>
  <c r="AU268" i="6"/>
  <c r="AU269" i="6"/>
  <c r="AU270" i="6"/>
  <c r="AU271" i="6"/>
  <c r="AU272" i="6"/>
  <c r="AU273" i="6"/>
  <c r="AU274" i="6"/>
  <c r="AU275" i="6"/>
  <c r="AU276" i="6"/>
  <c r="AU277" i="6"/>
  <c r="AU278" i="6"/>
  <c r="AU279" i="6"/>
  <c r="AU280" i="6"/>
  <c r="AU281" i="6"/>
  <c r="AU282" i="6"/>
  <c r="AU283" i="6"/>
  <c r="AU284" i="6"/>
  <c r="AU285" i="6"/>
  <c r="AU286" i="6"/>
  <c r="AU287" i="6"/>
  <c r="AU288" i="6"/>
  <c r="AU289" i="6"/>
  <c r="AU290" i="6"/>
  <c r="AU291" i="6"/>
  <c r="AU292" i="6"/>
  <c r="AU293" i="6"/>
  <c r="AU294" i="6"/>
  <c r="AU295" i="6"/>
  <c r="AU296" i="6"/>
  <c r="AU297" i="6"/>
  <c r="AU298" i="6"/>
  <c r="AU299" i="6"/>
  <c r="AU300" i="6"/>
  <c r="AU301" i="6"/>
  <c r="AU302" i="6"/>
  <c r="AU303" i="6"/>
  <c r="AU304" i="6"/>
  <c r="AU305" i="6"/>
  <c r="AU306" i="6"/>
  <c r="AU307" i="6"/>
  <c r="AU308" i="6"/>
  <c r="AU309" i="6"/>
  <c r="AU310" i="6"/>
  <c r="AU311" i="6"/>
  <c r="AU312" i="6"/>
  <c r="AU313" i="6"/>
  <c r="AU314" i="6"/>
  <c r="AU315" i="6"/>
  <c r="AU316" i="6"/>
  <c r="AU317" i="6"/>
  <c r="AU318" i="6"/>
  <c r="AU319" i="6"/>
  <c r="AU320" i="6"/>
  <c r="AU321" i="6"/>
  <c r="AU322" i="6"/>
  <c r="AU323" i="6"/>
  <c r="AU324" i="6"/>
  <c r="AU325" i="6"/>
  <c r="AU326" i="6"/>
  <c r="AU327" i="6"/>
  <c r="AU328" i="6"/>
  <c r="AU329" i="6"/>
  <c r="AU330" i="6"/>
  <c r="AU331" i="6"/>
  <c r="AU332" i="6"/>
  <c r="AU333" i="6"/>
  <c r="AU334" i="6"/>
  <c r="AU335" i="6"/>
  <c r="AU336" i="6"/>
  <c r="AU337" i="6"/>
  <c r="AU338" i="6"/>
  <c r="AU339" i="6"/>
  <c r="AU340" i="6"/>
  <c r="AU341" i="6"/>
  <c r="AU342" i="6"/>
  <c r="AU343" i="6"/>
  <c r="AU344" i="6"/>
  <c r="AU345" i="6"/>
  <c r="AU346" i="6"/>
  <c r="AU347" i="6"/>
  <c r="AU348" i="6"/>
  <c r="AU349" i="6"/>
  <c r="AU350" i="6"/>
  <c r="AU351" i="6"/>
  <c r="AU352" i="6"/>
  <c r="AU353" i="6"/>
  <c r="AU354" i="6"/>
  <c r="AU355" i="6"/>
  <c r="AU356" i="6"/>
  <c r="AU357" i="6"/>
  <c r="AU358" i="6"/>
  <c r="AU359" i="6"/>
  <c r="AU360" i="6"/>
  <c r="AU361" i="6"/>
  <c r="AU362" i="6"/>
  <c r="AU363" i="6"/>
  <c r="AU364" i="6"/>
  <c r="AU365" i="6"/>
  <c r="AU366" i="6"/>
  <c r="AU367" i="6"/>
  <c r="AU368" i="6"/>
  <c r="AU369" i="6"/>
  <c r="AU370" i="6"/>
  <c r="AU371" i="6"/>
  <c r="AU372" i="6"/>
  <c r="AU373" i="6"/>
  <c r="AU374" i="6"/>
  <c r="AU375" i="6"/>
  <c r="AU376" i="6"/>
  <c r="AU377" i="6"/>
  <c r="AU378" i="6"/>
  <c r="AU379" i="6"/>
  <c r="AU380" i="6"/>
  <c r="AU381" i="6"/>
  <c r="AU382" i="6"/>
  <c r="AU383" i="6"/>
  <c r="AU384" i="6"/>
  <c r="AU385" i="6"/>
  <c r="AU386" i="6"/>
  <c r="AU387" i="6"/>
  <c r="AU388" i="6"/>
  <c r="AU389" i="6"/>
  <c r="AU390" i="6"/>
  <c r="AU391" i="6"/>
  <c r="AU392" i="6"/>
  <c r="AU393" i="6"/>
  <c r="AU394" i="6"/>
  <c r="AU395" i="6"/>
  <c r="AU396" i="6"/>
  <c r="AU397" i="6"/>
  <c r="AU398" i="6"/>
  <c r="AU399" i="6"/>
  <c r="AU400" i="6"/>
  <c r="AU401" i="6"/>
  <c r="AU402" i="6"/>
  <c r="AU403" i="6"/>
  <c r="AU404" i="6"/>
  <c r="AU405" i="6"/>
  <c r="AU406" i="6"/>
  <c r="AU407" i="6"/>
  <c r="AU408" i="6"/>
  <c r="AU409" i="6"/>
  <c r="AU410" i="6"/>
  <c r="AU411" i="6"/>
  <c r="AU412" i="6"/>
  <c r="AU413" i="6"/>
  <c r="AU414" i="6"/>
  <c r="AU415" i="6"/>
  <c r="AU416" i="6"/>
  <c r="AU417" i="6"/>
  <c r="AU418" i="6"/>
  <c r="AU419" i="6"/>
  <c r="AU420" i="6"/>
  <c r="AU421" i="6"/>
  <c r="AU422" i="6"/>
  <c r="AU423" i="6"/>
  <c r="AU424" i="6"/>
  <c r="AU425" i="6"/>
  <c r="AU426" i="6"/>
  <c r="AU427" i="6"/>
  <c r="AU428" i="6"/>
  <c r="AU429" i="6"/>
  <c r="AU430" i="6"/>
  <c r="AU431" i="6"/>
  <c r="AU432" i="6"/>
  <c r="AU433" i="6"/>
  <c r="AU434" i="6"/>
  <c r="AU435" i="6"/>
  <c r="AU436" i="6"/>
  <c r="AU437" i="6"/>
  <c r="AU438" i="6"/>
  <c r="AU439" i="6"/>
  <c r="AU440" i="6"/>
  <c r="AU441" i="6"/>
  <c r="AU442" i="6"/>
  <c r="AU443" i="6"/>
  <c r="AU444" i="6"/>
  <c r="AU445" i="6"/>
  <c r="AU446" i="6"/>
  <c r="AU447" i="6"/>
  <c r="AU448" i="6"/>
  <c r="AU449" i="6"/>
  <c r="AU450" i="6"/>
  <c r="AU451" i="6"/>
  <c r="AU452" i="6"/>
  <c r="AU453" i="6"/>
  <c r="AU454" i="6"/>
  <c r="AU455" i="6"/>
  <c r="AU456" i="6"/>
  <c r="AU457" i="6"/>
  <c r="AU458" i="6"/>
  <c r="AU459" i="6"/>
  <c r="AU460" i="6"/>
  <c r="AU461" i="6"/>
  <c r="AU462" i="6"/>
  <c r="AU463" i="6"/>
  <c r="AU464" i="6"/>
  <c r="AU465" i="6"/>
  <c r="AU466" i="6"/>
  <c r="AU467" i="6"/>
  <c r="AU468" i="6"/>
  <c r="AU469" i="6"/>
  <c r="AU470" i="6"/>
  <c r="AU471" i="6"/>
  <c r="AU472" i="6"/>
  <c r="AU473" i="6"/>
  <c r="AU474" i="6"/>
  <c r="AU475" i="6"/>
  <c r="AU476" i="6"/>
  <c r="AU477" i="6"/>
  <c r="AU478" i="6"/>
  <c r="AU479" i="6"/>
  <c r="AU480" i="6"/>
  <c r="AU481" i="6"/>
  <c r="AU482" i="6"/>
  <c r="AU483" i="6"/>
  <c r="AU484" i="6"/>
  <c r="AU485" i="6"/>
  <c r="AU486" i="6"/>
  <c r="AU487" i="6"/>
  <c r="AU488" i="6"/>
  <c r="AU489" i="6"/>
  <c r="AU490" i="6"/>
  <c r="AU491" i="6"/>
  <c r="AU492" i="6"/>
  <c r="AU493" i="6"/>
  <c r="AU494" i="6"/>
  <c r="AU495" i="6"/>
  <c r="AU496" i="6"/>
  <c r="AU497" i="6"/>
  <c r="AU498" i="6"/>
  <c r="AU499" i="6"/>
  <c r="AU500" i="6"/>
  <c r="AU501" i="6"/>
  <c r="AU502" i="6"/>
  <c r="AU503" i="6"/>
  <c r="AU504" i="6"/>
  <c r="AU505" i="6"/>
  <c r="AU506" i="6"/>
  <c r="AU507" i="6"/>
  <c r="AU508" i="6"/>
  <c r="AU509" i="6"/>
  <c r="AU510" i="6"/>
  <c r="AU511" i="6"/>
  <c r="AU512" i="6"/>
  <c r="AU513" i="6"/>
  <c r="AU514" i="6"/>
  <c r="AU515" i="6"/>
  <c r="AU516" i="6"/>
  <c r="AU517" i="6"/>
  <c r="AU518" i="6"/>
  <c r="AU519" i="6"/>
  <c r="AU520" i="6"/>
  <c r="AU521" i="6"/>
  <c r="AU522" i="6"/>
  <c r="AU523" i="6"/>
  <c r="AU524" i="6"/>
  <c r="AU525" i="6"/>
  <c r="AU526" i="6"/>
  <c r="AU527" i="6"/>
  <c r="AU528" i="6"/>
  <c r="AU529" i="6"/>
  <c r="AU530" i="6"/>
  <c r="AU531" i="6"/>
  <c r="AU532" i="6"/>
  <c r="AU533" i="6"/>
  <c r="AU534" i="6"/>
  <c r="AU535" i="6"/>
  <c r="AU536" i="6"/>
  <c r="AU537" i="6"/>
  <c r="AU538" i="6"/>
  <c r="AU539" i="6"/>
  <c r="AU540" i="6"/>
  <c r="AU541" i="6"/>
  <c r="AU542" i="6"/>
  <c r="AU543" i="6"/>
  <c r="AU544" i="6"/>
  <c r="AU545" i="6"/>
  <c r="AU6" i="6"/>
  <c r="AW6" i="6"/>
  <c r="AU5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8" i="6"/>
  <c r="AW179" i="6"/>
  <c r="AW180" i="6"/>
  <c r="AW181" i="6"/>
  <c r="AW182" i="6"/>
  <c r="AW183" i="6"/>
  <c r="AW184" i="6"/>
  <c r="AW185" i="6"/>
  <c r="AW186" i="6"/>
  <c r="AW187" i="6"/>
  <c r="AW188" i="6"/>
  <c r="AW189" i="6"/>
  <c r="AW190" i="6"/>
  <c r="AW191" i="6"/>
  <c r="AW192" i="6"/>
  <c r="AW193" i="6"/>
  <c r="AW194" i="6"/>
  <c r="AW195" i="6"/>
  <c r="AW196" i="6"/>
  <c r="AW197" i="6"/>
  <c r="AW198" i="6"/>
  <c r="AW199" i="6"/>
  <c r="AW200" i="6"/>
  <c r="AW201" i="6"/>
  <c r="AW202" i="6"/>
  <c r="AW203" i="6"/>
  <c r="AW204" i="6"/>
  <c r="AW205" i="6"/>
  <c r="AW206" i="6"/>
  <c r="AW207" i="6"/>
  <c r="AW208" i="6"/>
  <c r="AW209" i="6"/>
  <c r="AW210" i="6"/>
  <c r="AW211" i="6"/>
  <c r="AW212" i="6"/>
  <c r="AW213" i="6"/>
  <c r="AW214" i="6"/>
  <c r="AW215" i="6"/>
  <c r="AW216" i="6"/>
  <c r="AW217" i="6"/>
  <c r="AW218" i="6"/>
  <c r="AW219" i="6"/>
  <c r="AW220" i="6"/>
  <c r="AW221" i="6"/>
  <c r="AW222" i="6"/>
  <c r="AW223" i="6"/>
  <c r="AW224" i="6"/>
  <c r="AW225" i="6"/>
  <c r="AW226" i="6"/>
  <c r="AW227" i="6"/>
  <c r="AW228" i="6"/>
  <c r="AW229" i="6"/>
  <c r="AW230" i="6"/>
  <c r="AW231" i="6"/>
  <c r="AW232" i="6"/>
  <c r="AW233" i="6"/>
  <c r="AW234" i="6"/>
  <c r="AW235" i="6"/>
  <c r="AW236" i="6"/>
  <c r="AW237" i="6"/>
  <c r="AW238" i="6"/>
  <c r="AW239" i="6"/>
  <c r="AW240" i="6"/>
  <c r="AW241" i="6"/>
  <c r="AW242" i="6"/>
  <c r="AW243" i="6"/>
  <c r="AW244" i="6"/>
  <c r="AW245" i="6"/>
  <c r="AW246" i="6"/>
  <c r="AW247" i="6"/>
  <c r="AW248" i="6"/>
  <c r="AW249" i="6"/>
  <c r="AW250" i="6"/>
  <c r="AW251" i="6"/>
  <c r="AW252" i="6"/>
  <c r="AW253" i="6"/>
  <c r="AW254" i="6"/>
  <c r="AW255" i="6"/>
  <c r="AW256" i="6"/>
  <c r="AW257" i="6"/>
  <c r="AW258" i="6"/>
  <c r="AW259" i="6"/>
  <c r="AW260" i="6"/>
  <c r="AW261" i="6"/>
  <c r="AW262" i="6"/>
  <c r="AW263" i="6"/>
  <c r="AW264" i="6"/>
  <c r="AW265" i="6"/>
  <c r="AW266" i="6"/>
  <c r="AW267" i="6"/>
  <c r="AW268" i="6"/>
  <c r="AW269" i="6"/>
  <c r="AW270" i="6"/>
  <c r="AW271" i="6"/>
  <c r="AW272" i="6"/>
  <c r="AW273" i="6"/>
  <c r="AW274" i="6"/>
  <c r="AW275" i="6"/>
  <c r="AW276" i="6"/>
  <c r="AW277" i="6"/>
  <c r="AW278" i="6"/>
  <c r="AW279" i="6"/>
  <c r="AW280" i="6"/>
  <c r="AW281" i="6"/>
  <c r="AW282" i="6"/>
  <c r="AW283" i="6"/>
  <c r="AW284" i="6"/>
  <c r="AW285" i="6"/>
  <c r="AW286" i="6"/>
  <c r="AW287" i="6"/>
  <c r="AW288" i="6"/>
  <c r="AW289" i="6"/>
  <c r="AW290" i="6"/>
  <c r="AW291" i="6"/>
  <c r="AW292" i="6"/>
  <c r="AW293" i="6"/>
  <c r="AW294" i="6"/>
  <c r="AW295" i="6"/>
  <c r="AW296" i="6"/>
  <c r="AW297" i="6"/>
  <c r="AW298" i="6"/>
  <c r="AW299" i="6"/>
  <c r="AW300" i="6"/>
  <c r="AW301" i="6"/>
  <c r="AW302" i="6"/>
  <c r="AW303" i="6"/>
  <c r="AW304" i="6"/>
  <c r="AW305" i="6"/>
  <c r="AW306" i="6"/>
  <c r="AW307" i="6"/>
  <c r="AW308" i="6"/>
  <c r="AW309" i="6"/>
  <c r="AW310" i="6"/>
  <c r="AW311" i="6"/>
  <c r="AW312" i="6"/>
  <c r="AW313" i="6"/>
  <c r="AW314" i="6"/>
  <c r="AW315" i="6"/>
  <c r="AW316" i="6"/>
  <c r="AW317" i="6"/>
  <c r="AW318" i="6"/>
  <c r="AW319" i="6"/>
  <c r="AW320" i="6"/>
  <c r="AW321" i="6"/>
  <c r="AW322" i="6"/>
  <c r="AW323" i="6"/>
  <c r="AW324" i="6"/>
  <c r="AW325" i="6"/>
  <c r="AW326" i="6"/>
  <c r="AW327" i="6"/>
  <c r="AW328" i="6"/>
  <c r="AW329" i="6"/>
  <c r="AW330" i="6"/>
  <c r="AW331" i="6"/>
  <c r="AW332" i="6"/>
  <c r="AW333" i="6"/>
  <c r="AW334" i="6"/>
  <c r="AW335" i="6"/>
  <c r="AW336" i="6"/>
  <c r="AW337" i="6"/>
  <c r="AW338" i="6"/>
  <c r="AW339" i="6"/>
  <c r="AW340" i="6"/>
  <c r="AW341" i="6"/>
  <c r="AW342" i="6"/>
  <c r="AW343" i="6"/>
  <c r="AW344" i="6"/>
  <c r="AW345" i="6"/>
  <c r="AW346" i="6"/>
  <c r="AW347" i="6"/>
  <c r="AW348" i="6"/>
  <c r="AW349" i="6"/>
  <c r="AW350" i="6"/>
  <c r="AW351" i="6"/>
  <c r="AW352" i="6"/>
  <c r="AW353" i="6"/>
  <c r="AW354" i="6"/>
  <c r="AW355" i="6"/>
  <c r="AW356" i="6"/>
  <c r="AW357" i="6"/>
  <c r="AW358" i="6"/>
  <c r="AW359" i="6"/>
  <c r="AW360" i="6"/>
  <c r="AW361" i="6"/>
  <c r="AW362" i="6"/>
  <c r="AW363" i="6"/>
  <c r="AW364" i="6"/>
  <c r="AW365" i="6"/>
  <c r="AW366" i="6"/>
  <c r="AW367" i="6"/>
  <c r="AW368" i="6"/>
  <c r="AW369" i="6"/>
  <c r="AW370" i="6"/>
  <c r="AW371" i="6"/>
  <c r="AW372" i="6"/>
  <c r="AW373" i="6"/>
  <c r="AW374" i="6"/>
  <c r="AW375" i="6"/>
  <c r="AW376" i="6"/>
  <c r="AW377" i="6"/>
  <c r="AW378" i="6"/>
  <c r="AW379" i="6"/>
  <c r="AW380" i="6"/>
  <c r="AW381" i="6"/>
  <c r="AW382" i="6"/>
  <c r="AW383" i="6"/>
  <c r="AW384" i="6"/>
  <c r="AW385" i="6"/>
  <c r="AW386" i="6"/>
  <c r="AW387" i="6"/>
  <c r="AW388" i="6"/>
  <c r="AW389" i="6"/>
  <c r="AW390" i="6"/>
  <c r="AW391" i="6"/>
  <c r="AW392" i="6"/>
  <c r="AW393" i="6"/>
  <c r="AW394" i="6"/>
  <c r="AW395" i="6"/>
  <c r="AW396" i="6"/>
  <c r="AW397" i="6"/>
  <c r="AW398" i="6"/>
  <c r="AW399" i="6"/>
  <c r="AW400" i="6"/>
  <c r="AW401" i="6"/>
  <c r="AW402" i="6"/>
  <c r="AW403" i="6"/>
  <c r="AW404" i="6"/>
  <c r="AW405" i="6"/>
  <c r="AW406" i="6"/>
  <c r="AW407" i="6"/>
  <c r="AW408" i="6"/>
  <c r="AW409" i="6"/>
  <c r="AW410" i="6"/>
  <c r="AW411" i="6"/>
  <c r="AW412" i="6"/>
  <c r="AW413" i="6"/>
  <c r="AW414" i="6"/>
  <c r="AW415" i="6"/>
  <c r="AW416" i="6"/>
  <c r="AW417" i="6"/>
  <c r="AW418" i="6"/>
  <c r="AW419" i="6"/>
  <c r="AW420" i="6"/>
  <c r="AW421" i="6"/>
  <c r="AW422" i="6"/>
  <c r="AW423" i="6"/>
  <c r="AW424" i="6"/>
  <c r="AW425" i="6"/>
  <c r="AW426" i="6"/>
  <c r="AW427" i="6"/>
  <c r="AW428" i="6"/>
  <c r="AW429" i="6"/>
  <c r="AW430" i="6"/>
  <c r="AW431" i="6"/>
  <c r="AW432" i="6"/>
  <c r="AW433" i="6"/>
  <c r="AW434" i="6"/>
  <c r="AW435" i="6"/>
  <c r="AW436" i="6"/>
  <c r="AW437" i="6"/>
  <c r="AW438" i="6"/>
  <c r="AW439" i="6"/>
  <c r="AW440" i="6"/>
  <c r="AW441" i="6"/>
  <c r="AW442" i="6"/>
  <c r="AW443" i="6"/>
  <c r="AW444" i="6"/>
  <c r="AW445" i="6"/>
  <c r="AW446" i="6"/>
  <c r="AW447" i="6"/>
  <c r="AW448" i="6"/>
  <c r="AW449" i="6"/>
  <c r="AW450" i="6"/>
  <c r="AW451" i="6"/>
  <c r="AW452" i="6"/>
  <c r="AW453" i="6"/>
  <c r="AW454" i="6"/>
  <c r="AW455" i="6"/>
  <c r="AW456" i="6"/>
  <c r="AW457" i="6"/>
  <c r="AW458" i="6"/>
  <c r="AW459" i="6"/>
  <c r="AW460" i="6"/>
  <c r="AW461" i="6"/>
  <c r="AW462" i="6"/>
  <c r="AW463" i="6"/>
  <c r="AW464" i="6"/>
  <c r="AW465" i="6"/>
  <c r="AW466" i="6"/>
  <c r="AW467" i="6"/>
  <c r="AW468" i="6"/>
  <c r="AW469" i="6"/>
  <c r="AW470" i="6"/>
  <c r="AW471" i="6"/>
  <c r="AW472" i="6"/>
  <c r="AW473" i="6"/>
  <c r="AW474" i="6"/>
  <c r="AW475" i="6"/>
  <c r="AW476" i="6"/>
  <c r="AW477" i="6"/>
  <c r="AW478" i="6"/>
  <c r="AW479" i="6"/>
  <c r="AW480" i="6"/>
  <c r="AW481" i="6"/>
  <c r="AW482" i="6"/>
  <c r="AW483" i="6"/>
  <c r="AW484" i="6"/>
  <c r="AW485" i="6"/>
  <c r="AW486" i="6"/>
  <c r="AW487" i="6"/>
  <c r="AW488" i="6"/>
  <c r="AW489" i="6"/>
  <c r="AW490" i="6"/>
  <c r="AW491" i="6"/>
  <c r="AW492" i="6"/>
  <c r="AW493" i="6"/>
  <c r="AW494" i="6"/>
  <c r="AW495" i="6"/>
  <c r="AW496" i="6"/>
  <c r="AW497" i="6"/>
  <c r="AW498" i="6"/>
  <c r="AW499" i="6"/>
  <c r="AW500" i="6"/>
  <c r="AW501" i="6"/>
  <c r="AW502" i="6"/>
  <c r="AW503" i="6"/>
  <c r="AW504" i="6"/>
  <c r="AW505" i="6"/>
  <c r="AW506" i="6"/>
  <c r="AW507" i="6"/>
  <c r="AW508" i="6"/>
  <c r="AW509" i="6"/>
  <c r="AW510" i="6"/>
  <c r="AW511" i="6"/>
  <c r="AW512" i="6"/>
  <c r="AW513" i="6"/>
  <c r="AW514" i="6"/>
  <c r="AW515" i="6"/>
  <c r="AW516" i="6"/>
  <c r="AW517" i="6"/>
  <c r="AW518" i="6"/>
  <c r="AW519" i="6"/>
  <c r="AW520" i="6"/>
  <c r="AW521" i="6"/>
  <c r="AW522" i="6"/>
  <c r="AW523" i="6"/>
  <c r="AW524" i="6"/>
  <c r="AW525" i="6"/>
  <c r="AW526" i="6"/>
  <c r="AW527" i="6"/>
  <c r="AW528" i="6"/>
  <c r="AW529" i="6"/>
  <c r="AW530" i="6"/>
  <c r="AW531" i="6"/>
  <c r="AW532" i="6"/>
  <c r="AW533" i="6"/>
  <c r="AW534" i="6"/>
  <c r="AW535" i="6"/>
  <c r="AW536" i="6"/>
  <c r="AW537" i="6"/>
  <c r="AW538" i="6"/>
  <c r="AW539" i="6"/>
  <c r="AW540" i="6"/>
  <c r="AW541" i="6"/>
  <c r="AW542" i="6"/>
  <c r="AW543" i="6"/>
  <c r="AW544" i="6"/>
  <c r="AW545" i="6"/>
  <c r="AW5" i="6"/>
  <c r="AQ5" i="6"/>
  <c r="AP5" i="6"/>
  <c r="AO5" i="6"/>
  <c r="AN5" i="6"/>
  <c r="Q7" i="6" l="1"/>
  <c r="Q8" i="6"/>
  <c r="R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Q50" i="6"/>
  <c r="R50" i="6"/>
  <c r="S50" i="6"/>
  <c r="Q51" i="6"/>
  <c r="R51" i="6"/>
  <c r="S51" i="6"/>
  <c r="Q52" i="6"/>
  <c r="R52" i="6"/>
  <c r="S52" i="6"/>
  <c r="Q53" i="6"/>
  <c r="R53" i="6"/>
  <c r="S53" i="6"/>
  <c r="Q54" i="6"/>
  <c r="R54" i="6"/>
  <c r="S54" i="6"/>
  <c r="Q55" i="6"/>
  <c r="R55" i="6"/>
  <c r="S55" i="6"/>
  <c r="Q56" i="6"/>
  <c r="R56" i="6"/>
  <c r="S56" i="6"/>
  <c r="P57" i="6"/>
  <c r="Q57" i="6"/>
  <c r="R57" i="6"/>
  <c r="S57" i="6"/>
  <c r="P58" i="6"/>
  <c r="Q58" i="6"/>
  <c r="R58" i="6"/>
  <c r="S58" i="6"/>
  <c r="P59" i="6"/>
  <c r="Q59" i="6"/>
  <c r="R59" i="6"/>
  <c r="S59" i="6"/>
  <c r="P60" i="6"/>
  <c r="Q60" i="6"/>
  <c r="R60" i="6"/>
  <c r="S60" i="6"/>
  <c r="P61" i="6"/>
  <c r="Q61" i="6"/>
  <c r="R61" i="6"/>
  <c r="S61" i="6"/>
  <c r="P62" i="6"/>
  <c r="Q62" i="6"/>
  <c r="R62" i="6"/>
  <c r="S62" i="6"/>
  <c r="P63" i="6"/>
  <c r="Q63" i="6"/>
  <c r="R63" i="6"/>
  <c r="S63" i="6"/>
  <c r="P64" i="6"/>
  <c r="Q64" i="6"/>
  <c r="R64" i="6"/>
  <c r="S64" i="6"/>
  <c r="P65" i="6"/>
  <c r="Q65" i="6"/>
  <c r="R65" i="6"/>
  <c r="S65" i="6"/>
  <c r="P66" i="6"/>
  <c r="Q66" i="6"/>
  <c r="R66" i="6"/>
  <c r="S66" i="6"/>
  <c r="P67" i="6"/>
  <c r="Q67" i="6"/>
  <c r="R67" i="6"/>
  <c r="S67" i="6"/>
  <c r="P68" i="6"/>
  <c r="Q68" i="6"/>
  <c r="R68" i="6"/>
  <c r="S68" i="6"/>
  <c r="P69" i="6"/>
  <c r="Q69" i="6"/>
  <c r="R69" i="6"/>
  <c r="S69" i="6"/>
  <c r="P70" i="6"/>
  <c r="Q70" i="6"/>
  <c r="R70" i="6"/>
  <c r="S70" i="6"/>
  <c r="P71" i="6"/>
  <c r="Q71" i="6"/>
  <c r="R71" i="6"/>
  <c r="S71" i="6"/>
  <c r="P72" i="6"/>
  <c r="Q72" i="6"/>
  <c r="R72" i="6"/>
  <c r="S72" i="6"/>
  <c r="P73" i="6"/>
  <c r="Q73" i="6"/>
  <c r="R73" i="6"/>
  <c r="S73" i="6"/>
  <c r="P74" i="6"/>
  <c r="Q74" i="6"/>
  <c r="R74" i="6"/>
  <c r="S74" i="6"/>
  <c r="P75" i="6"/>
  <c r="Q75" i="6"/>
  <c r="R75" i="6"/>
  <c r="S75" i="6"/>
  <c r="P76" i="6"/>
  <c r="Q76" i="6"/>
  <c r="R76" i="6"/>
  <c r="S76" i="6"/>
  <c r="P77" i="6"/>
  <c r="Q77" i="6"/>
  <c r="R77" i="6"/>
  <c r="S77" i="6"/>
  <c r="P78" i="6"/>
  <c r="Q78" i="6"/>
  <c r="R78" i="6"/>
  <c r="S78" i="6"/>
  <c r="P79" i="6"/>
  <c r="Q79" i="6"/>
  <c r="R79" i="6"/>
  <c r="S79" i="6"/>
  <c r="P80" i="6"/>
  <c r="Q80" i="6"/>
  <c r="R80" i="6"/>
  <c r="S80" i="6"/>
  <c r="P81" i="6"/>
  <c r="Q81" i="6"/>
  <c r="R81" i="6"/>
  <c r="S81" i="6"/>
  <c r="P82" i="6"/>
  <c r="Q82" i="6"/>
  <c r="R82" i="6"/>
  <c r="S82" i="6"/>
  <c r="P83" i="6"/>
  <c r="Q83" i="6"/>
  <c r="R83" i="6"/>
  <c r="S83" i="6"/>
  <c r="P84" i="6"/>
  <c r="Q84" i="6"/>
  <c r="R84" i="6"/>
  <c r="S84" i="6"/>
  <c r="P85" i="6"/>
  <c r="Q85" i="6"/>
  <c r="R85" i="6"/>
  <c r="S85" i="6"/>
  <c r="P86" i="6"/>
  <c r="Q86" i="6"/>
  <c r="R86" i="6"/>
  <c r="S86" i="6"/>
  <c r="P87" i="6"/>
  <c r="Q87" i="6"/>
  <c r="R87" i="6"/>
  <c r="S87" i="6"/>
  <c r="P88" i="6"/>
  <c r="Q88" i="6"/>
  <c r="R88" i="6"/>
  <c r="S88" i="6"/>
  <c r="P89" i="6"/>
  <c r="Q89" i="6"/>
  <c r="R89" i="6"/>
  <c r="S89" i="6"/>
  <c r="P90" i="6"/>
  <c r="Q90" i="6"/>
  <c r="R90" i="6"/>
  <c r="S90" i="6"/>
  <c r="P91" i="6"/>
  <c r="Q91" i="6"/>
  <c r="R91" i="6"/>
  <c r="S91" i="6"/>
  <c r="P92" i="6"/>
  <c r="Q92" i="6"/>
  <c r="R92" i="6"/>
  <c r="S92" i="6"/>
  <c r="P93" i="6"/>
  <c r="Q93" i="6"/>
  <c r="R93" i="6"/>
  <c r="S93" i="6"/>
  <c r="P94" i="6"/>
  <c r="Q94" i="6"/>
  <c r="R94" i="6"/>
  <c r="S94" i="6"/>
  <c r="P95" i="6"/>
  <c r="Q95" i="6"/>
  <c r="R95" i="6"/>
  <c r="S95" i="6"/>
  <c r="P96" i="6"/>
  <c r="Q96" i="6"/>
  <c r="R96" i="6"/>
  <c r="S96" i="6"/>
  <c r="P97" i="6"/>
  <c r="Q97" i="6"/>
  <c r="R97" i="6"/>
  <c r="S97" i="6"/>
  <c r="P98" i="6"/>
  <c r="Q98" i="6"/>
  <c r="R98" i="6"/>
  <c r="S98" i="6"/>
  <c r="P99" i="6"/>
  <c r="Q99" i="6"/>
  <c r="R99" i="6"/>
  <c r="S99" i="6"/>
  <c r="P100" i="6"/>
  <c r="Q100" i="6"/>
  <c r="R100" i="6"/>
  <c r="S100" i="6"/>
  <c r="P101" i="6"/>
  <c r="Q101" i="6"/>
  <c r="R101" i="6"/>
  <c r="S101" i="6"/>
  <c r="P102" i="6"/>
  <c r="Q102" i="6"/>
  <c r="R102" i="6"/>
  <c r="S102" i="6"/>
  <c r="P103" i="6"/>
  <c r="Q103" i="6"/>
  <c r="R103" i="6"/>
  <c r="S103" i="6"/>
  <c r="P104" i="6"/>
  <c r="Q104" i="6"/>
  <c r="R104" i="6"/>
  <c r="S104" i="6"/>
  <c r="P105" i="6"/>
  <c r="Q105" i="6"/>
  <c r="R105" i="6"/>
  <c r="S105" i="6"/>
  <c r="AV105" i="6"/>
  <c r="AY105" i="6"/>
  <c r="P106" i="6"/>
  <c r="Q106" i="6"/>
  <c r="R106" i="6"/>
  <c r="S106" i="6"/>
  <c r="P107" i="6"/>
  <c r="Q107" i="6"/>
  <c r="R107" i="6"/>
  <c r="S107" i="6"/>
  <c r="P108" i="6"/>
  <c r="Q108" i="6"/>
  <c r="R108" i="6"/>
  <c r="S108" i="6"/>
  <c r="P109" i="6"/>
  <c r="Q109" i="6"/>
  <c r="R109" i="6"/>
  <c r="S109" i="6"/>
  <c r="P110" i="6"/>
  <c r="Q110" i="6"/>
  <c r="R110" i="6"/>
  <c r="S110" i="6"/>
  <c r="P111" i="6"/>
  <c r="Q111" i="6"/>
  <c r="R111" i="6"/>
  <c r="S111" i="6"/>
  <c r="P112" i="6"/>
  <c r="Q112" i="6"/>
  <c r="R112" i="6"/>
  <c r="S112" i="6"/>
  <c r="P113" i="6"/>
  <c r="Q113" i="6"/>
  <c r="R113" i="6"/>
  <c r="S113" i="6"/>
  <c r="P114" i="6"/>
  <c r="Q114" i="6"/>
  <c r="R114" i="6"/>
  <c r="S114" i="6"/>
  <c r="P115" i="6"/>
  <c r="Q115" i="6"/>
  <c r="R115" i="6"/>
  <c r="S115" i="6"/>
  <c r="P116" i="6"/>
  <c r="Q116" i="6"/>
  <c r="R116" i="6"/>
  <c r="S116" i="6"/>
  <c r="AV116" i="6"/>
  <c r="AY116" i="6"/>
  <c r="O117" i="6"/>
  <c r="P117" i="6"/>
  <c r="Q117" i="6"/>
  <c r="R117" i="6"/>
  <c r="S117" i="6"/>
  <c r="AY117" i="6"/>
  <c r="O118" i="6"/>
  <c r="P118" i="6"/>
  <c r="Q118" i="6"/>
  <c r="R118" i="6"/>
  <c r="S118" i="6"/>
  <c r="O119" i="6"/>
  <c r="P119" i="6"/>
  <c r="Q119" i="6"/>
  <c r="R119" i="6"/>
  <c r="S119" i="6"/>
  <c r="O120" i="6"/>
  <c r="P120" i="6"/>
  <c r="Q120" i="6"/>
  <c r="R120" i="6"/>
  <c r="S120" i="6"/>
  <c r="O121" i="6"/>
  <c r="P121" i="6"/>
  <c r="Q121" i="6"/>
  <c r="R121" i="6"/>
  <c r="S121" i="6"/>
  <c r="O122" i="6"/>
  <c r="P122" i="6"/>
  <c r="Q122" i="6"/>
  <c r="R122" i="6"/>
  <c r="S122" i="6"/>
  <c r="O123" i="6"/>
  <c r="P123" i="6"/>
  <c r="Q123" i="6"/>
  <c r="R123" i="6"/>
  <c r="S123" i="6"/>
  <c r="O124" i="6"/>
  <c r="P124" i="6"/>
  <c r="Q124" i="6"/>
  <c r="R124" i="6"/>
  <c r="S124" i="6"/>
  <c r="O125" i="6"/>
  <c r="P125" i="6"/>
  <c r="Q125" i="6"/>
  <c r="R125" i="6"/>
  <c r="S125" i="6"/>
  <c r="O126" i="6"/>
  <c r="P126" i="6"/>
  <c r="Q126" i="6"/>
  <c r="R126" i="6"/>
  <c r="S126" i="6"/>
  <c r="O127" i="6"/>
  <c r="P127" i="6"/>
  <c r="Q127" i="6"/>
  <c r="R127" i="6"/>
  <c r="S127" i="6"/>
  <c r="O128" i="6"/>
  <c r="P128" i="6"/>
  <c r="Q128" i="6"/>
  <c r="R128" i="6"/>
  <c r="S128" i="6"/>
  <c r="O129" i="6"/>
  <c r="P129" i="6"/>
  <c r="Q129" i="6"/>
  <c r="R129" i="6"/>
  <c r="S129" i="6"/>
  <c r="O130" i="6"/>
  <c r="P130" i="6"/>
  <c r="Q130" i="6"/>
  <c r="R130" i="6"/>
  <c r="S130" i="6"/>
  <c r="O131" i="6"/>
  <c r="P131" i="6"/>
  <c r="Q131" i="6"/>
  <c r="R131" i="6"/>
  <c r="S131" i="6"/>
  <c r="O132" i="6"/>
  <c r="P132" i="6"/>
  <c r="Q132" i="6"/>
  <c r="R132" i="6"/>
  <c r="S132" i="6"/>
  <c r="O133" i="6"/>
  <c r="P133" i="6"/>
  <c r="Q133" i="6"/>
  <c r="R133" i="6"/>
  <c r="S133" i="6"/>
  <c r="O134" i="6"/>
  <c r="P134" i="6"/>
  <c r="Q134" i="6"/>
  <c r="R134" i="6"/>
  <c r="S134" i="6"/>
  <c r="O135" i="6"/>
  <c r="P135" i="6"/>
  <c r="Q135" i="6"/>
  <c r="R135" i="6"/>
  <c r="S135" i="6"/>
  <c r="O136" i="6"/>
  <c r="P136" i="6"/>
  <c r="Q136" i="6"/>
  <c r="R136" i="6"/>
  <c r="S136" i="6"/>
  <c r="O137" i="6"/>
  <c r="P137" i="6"/>
  <c r="Q137" i="6"/>
  <c r="R137" i="6"/>
  <c r="S137" i="6"/>
  <c r="O138" i="6"/>
  <c r="P138" i="6"/>
  <c r="Q138" i="6"/>
  <c r="R138" i="6"/>
  <c r="S138" i="6"/>
  <c r="O139" i="6"/>
  <c r="P139" i="6"/>
  <c r="Q139" i="6"/>
  <c r="R139" i="6"/>
  <c r="S139" i="6"/>
  <c r="O140" i="6"/>
  <c r="P140" i="6"/>
  <c r="Q140" i="6"/>
  <c r="R140" i="6"/>
  <c r="S140" i="6"/>
  <c r="O141" i="6"/>
  <c r="P141" i="6"/>
  <c r="Q141" i="6"/>
  <c r="R141" i="6"/>
  <c r="S141" i="6"/>
  <c r="O142" i="6"/>
  <c r="P142" i="6"/>
  <c r="Q142" i="6"/>
  <c r="R142" i="6"/>
  <c r="S142" i="6"/>
  <c r="O143" i="6"/>
  <c r="P143" i="6"/>
  <c r="Q143" i="6"/>
  <c r="R143" i="6"/>
  <c r="S143" i="6"/>
  <c r="O144" i="6"/>
  <c r="P144" i="6"/>
  <c r="Q144" i="6"/>
  <c r="R144" i="6"/>
  <c r="S144" i="6"/>
  <c r="O145" i="6"/>
  <c r="P145" i="6"/>
  <c r="Q145" i="6"/>
  <c r="R145" i="6"/>
  <c r="S145" i="6"/>
  <c r="O146" i="6"/>
  <c r="P146" i="6"/>
  <c r="Q146" i="6"/>
  <c r="R146" i="6"/>
  <c r="S146" i="6"/>
  <c r="O147" i="6"/>
  <c r="P147" i="6"/>
  <c r="Q147" i="6"/>
  <c r="R147" i="6"/>
  <c r="S147" i="6"/>
  <c r="O148" i="6"/>
  <c r="P148" i="6"/>
  <c r="Q148" i="6"/>
  <c r="R148" i="6"/>
  <c r="S148" i="6"/>
  <c r="O149" i="6"/>
  <c r="P149" i="6"/>
  <c r="Q149" i="6"/>
  <c r="R149" i="6"/>
  <c r="S149" i="6"/>
  <c r="O150" i="6"/>
  <c r="P150" i="6"/>
  <c r="Q150" i="6"/>
  <c r="R150" i="6"/>
  <c r="S150" i="6"/>
  <c r="O151" i="6"/>
  <c r="P151" i="6"/>
  <c r="Q151" i="6"/>
  <c r="R151" i="6"/>
  <c r="S151" i="6"/>
  <c r="O152" i="6"/>
  <c r="P152" i="6"/>
  <c r="Q152" i="6"/>
  <c r="R152" i="6"/>
  <c r="S152" i="6"/>
  <c r="O153" i="6"/>
  <c r="P153" i="6"/>
  <c r="Q153" i="6"/>
  <c r="R153" i="6"/>
  <c r="S153" i="6"/>
  <c r="O154" i="6"/>
  <c r="P154" i="6"/>
  <c r="Q154" i="6"/>
  <c r="R154" i="6"/>
  <c r="S154" i="6"/>
  <c r="O155" i="6"/>
  <c r="P155" i="6"/>
  <c r="Q155" i="6"/>
  <c r="R155" i="6"/>
  <c r="S155" i="6"/>
  <c r="O156" i="6"/>
  <c r="P156" i="6"/>
  <c r="Q156" i="6"/>
  <c r="R156" i="6"/>
  <c r="S156" i="6"/>
  <c r="O157" i="6"/>
  <c r="P157" i="6"/>
  <c r="Q157" i="6"/>
  <c r="R157" i="6"/>
  <c r="S157" i="6"/>
  <c r="O158" i="6"/>
  <c r="P158" i="6"/>
  <c r="Q158" i="6"/>
  <c r="R158" i="6"/>
  <c r="S158" i="6"/>
  <c r="O159" i="6"/>
  <c r="P159" i="6"/>
  <c r="Q159" i="6"/>
  <c r="R159" i="6"/>
  <c r="S159" i="6"/>
  <c r="O160" i="6"/>
  <c r="P160" i="6"/>
  <c r="Q160" i="6"/>
  <c r="R160" i="6"/>
  <c r="S160" i="6"/>
  <c r="AV160" i="6"/>
  <c r="AY160" i="6"/>
  <c r="O161" i="6"/>
  <c r="P161" i="6"/>
  <c r="Q161" i="6"/>
  <c r="R161" i="6"/>
  <c r="S161" i="6"/>
  <c r="O162" i="6"/>
  <c r="P162" i="6"/>
  <c r="Q162" i="6"/>
  <c r="R162" i="6"/>
  <c r="S162" i="6"/>
  <c r="O163" i="6"/>
  <c r="P163" i="6"/>
  <c r="Q163" i="6"/>
  <c r="R163" i="6"/>
  <c r="S163" i="6"/>
  <c r="O164" i="6"/>
  <c r="P164" i="6"/>
  <c r="Q164" i="6"/>
  <c r="R164" i="6"/>
  <c r="S164" i="6"/>
  <c r="O165" i="6"/>
  <c r="P165" i="6"/>
  <c r="Q165" i="6"/>
  <c r="R165" i="6"/>
  <c r="S165" i="6"/>
  <c r="AV165" i="6"/>
  <c r="AY165" i="6"/>
  <c r="O166" i="6"/>
  <c r="P166" i="6"/>
  <c r="Q166" i="6"/>
  <c r="R166" i="6"/>
  <c r="S166" i="6"/>
  <c r="AY166" i="6"/>
  <c r="O167" i="6"/>
  <c r="P167" i="6"/>
  <c r="Q167" i="6"/>
  <c r="R167" i="6"/>
  <c r="S167" i="6"/>
  <c r="O168" i="6"/>
  <c r="P168" i="6"/>
  <c r="Q168" i="6"/>
  <c r="R168" i="6"/>
  <c r="S168" i="6"/>
  <c r="O169" i="6"/>
  <c r="P169" i="6"/>
  <c r="Q169" i="6"/>
  <c r="R169" i="6"/>
  <c r="S169" i="6"/>
  <c r="O170" i="6"/>
  <c r="P170" i="6"/>
  <c r="Q170" i="6"/>
  <c r="R170" i="6"/>
  <c r="S170" i="6"/>
  <c r="O171" i="6"/>
  <c r="P171" i="6"/>
  <c r="Q171" i="6"/>
  <c r="R171" i="6"/>
  <c r="S171" i="6"/>
  <c r="O172" i="6"/>
  <c r="P172" i="6"/>
  <c r="Q172" i="6"/>
  <c r="R172" i="6"/>
  <c r="S172" i="6"/>
  <c r="O173" i="6"/>
  <c r="P173" i="6"/>
  <c r="Q173" i="6"/>
  <c r="R173" i="6"/>
  <c r="S173" i="6"/>
  <c r="O174" i="6"/>
  <c r="P174" i="6"/>
  <c r="Q174" i="6"/>
  <c r="R174" i="6"/>
  <c r="S174" i="6"/>
  <c r="O175" i="6"/>
  <c r="P175" i="6"/>
  <c r="Q175" i="6"/>
  <c r="R175" i="6"/>
  <c r="S175" i="6"/>
  <c r="AV175" i="6"/>
  <c r="AY175" i="6"/>
  <c r="O176" i="6"/>
  <c r="P176" i="6"/>
  <c r="Q176" i="6"/>
  <c r="R176" i="6"/>
  <c r="S176" i="6"/>
  <c r="AY176" i="6"/>
  <c r="O177" i="6"/>
  <c r="P177" i="6"/>
  <c r="Q177" i="6"/>
  <c r="R177" i="6"/>
  <c r="S177" i="6"/>
  <c r="O178" i="6"/>
  <c r="P178" i="6"/>
  <c r="Q178" i="6"/>
  <c r="R178" i="6"/>
  <c r="S178" i="6"/>
  <c r="O179" i="6"/>
  <c r="P179" i="6"/>
  <c r="Q179" i="6"/>
  <c r="R179" i="6"/>
  <c r="S179" i="6"/>
  <c r="O180" i="6"/>
  <c r="P180" i="6"/>
  <c r="Q180" i="6"/>
  <c r="R180" i="6"/>
  <c r="S180" i="6"/>
  <c r="O181" i="6"/>
  <c r="P181" i="6"/>
  <c r="Q181" i="6"/>
  <c r="R181" i="6"/>
  <c r="S181" i="6"/>
  <c r="O182" i="6"/>
  <c r="P182" i="6"/>
  <c r="Q182" i="6"/>
  <c r="R182" i="6"/>
  <c r="S182" i="6"/>
  <c r="O183" i="6"/>
  <c r="P183" i="6"/>
  <c r="Q183" i="6"/>
  <c r="R183" i="6"/>
  <c r="S183" i="6"/>
  <c r="O184" i="6"/>
  <c r="P184" i="6"/>
  <c r="Q184" i="6"/>
  <c r="R184" i="6"/>
  <c r="S184" i="6"/>
  <c r="O185" i="6"/>
  <c r="P185" i="6"/>
  <c r="Q185" i="6"/>
  <c r="R185" i="6"/>
  <c r="S185" i="6"/>
  <c r="O186" i="6"/>
  <c r="P186" i="6"/>
  <c r="Q186" i="6"/>
  <c r="R186" i="6"/>
  <c r="S186" i="6"/>
  <c r="O187" i="6"/>
  <c r="P187" i="6"/>
  <c r="Q187" i="6"/>
  <c r="R187" i="6"/>
  <c r="S187" i="6"/>
  <c r="O188" i="6"/>
  <c r="P188" i="6"/>
  <c r="Q188" i="6"/>
  <c r="R188" i="6"/>
  <c r="S188" i="6"/>
  <c r="O189" i="6"/>
  <c r="P189" i="6"/>
  <c r="Q189" i="6"/>
  <c r="R189" i="6"/>
  <c r="S189" i="6"/>
  <c r="O190" i="6"/>
  <c r="P190" i="6"/>
  <c r="Q190" i="6"/>
  <c r="R190" i="6"/>
  <c r="S190" i="6"/>
  <c r="O191" i="6"/>
  <c r="P191" i="6"/>
  <c r="Q191" i="6"/>
  <c r="R191" i="6"/>
  <c r="S191" i="6"/>
  <c r="O192" i="6"/>
  <c r="P192" i="6"/>
  <c r="Q192" i="6"/>
  <c r="R192" i="6"/>
  <c r="S192" i="6"/>
  <c r="O193" i="6"/>
  <c r="P193" i="6"/>
  <c r="Q193" i="6"/>
  <c r="R193" i="6"/>
  <c r="S193" i="6"/>
  <c r="O194" i="6"/>
  <c r="P194" i="6"/>
  <c r="Q194" i="6"/>
  <c r="R194" i="6"/>
  <c r="S194" i="6"/>
  <c r="O195" i="6"/>
  <c r="P195" i="6"/>
  <c r="Q195" i="6"/>
  <c r="R195" i="6"/>
  <c r="S195" i="6"/>
  <c r="AV195" i="6"/>
  <c r="AY195" i="6"/>
  <c r="O196" i="6"/>
  <c r="P196" i="6"/>
  <c r="Q196" i="6"/>
  <c r="R196" i="6"/>
  <c r="S196" i="6"/>
  <c r="AY196" i="6"/>
  <c r="O197" i="6"/>
  <c r="P197" i="6"/>
  <c r="Q197" i="6"/>
  <c r="R197" i="6"/>
  <c r="S197" i="6"/>
  <c r="O198" i="6"/>
  <c r="P198" i="6"/>
  <c r="Q198" i="6"/>
  <c r="R198" i="6"/>
  <c r="S198" i="6"/>
  <c r="O199" i="6"/>
  <c r="P199" i="6"/>
  <c r="Q199" i="6"/>
  <c r="R199" i="6"/>
  <c r="S199" i="6"/>
  <c r="O200" i="6"/>
  <c r="P200" i="6"/>
  <c r="Q200" i="6"/>
  <c r="R200" i="6"/>
  <c r="S200" i="6"/>
  <c r="O201" i="6"/>
  <c r="P201" i="6"/>
  <c r="Q201" i="6"/>
  <c r="R201" i="6"/>
  <c r="S201" i="6"/>
  <c r="O202" i="6"/>
  <c r="P202" i="6"/>
  <c r="Q202" i="6"/>
  <c r="R202" i="6"/>
  <c r="S202" i="6"/>
  <c r="O203" i="6"/>
  <c r="P203" i="6"/>
  <c r="Q203" i="6"/>
  <c r="R203" i="6"/>
  <c r="S203" i="6"/>
  <c r="O204" i="6"/>
  <c r="P204" i="6"/>
  <c r="Q204" i="6"/>
  <c r="R204" i="6"/>
  <c r="S204" i="6"/>
  <c r="O205" i="6"/>
  <c r="P205" i="6"/>
  <c r="Q205" i="6"/>
  <c r="R205" i="6"/>
  <c r="S205" i="6"/>
  <c r="O206" i="6"/>
  <c r="P206" i="6"/>
  <c r="Q206" i="6"/>
  <c r="R206" i="6"/>
  <c r="S206" i="6"/>
  <c r="O207" i="6"/>
  <c r="P207" i="6"/>
  <c r="Q207" i="6"/>
  <c r="R207" i="6"/>
  <c r="S207" i="6"/>
  <c r="O208" i="6"/>
  <c r="P208" i="6"/>
  <c r="Q208" i="6"/>
  <c r="R208" i="6"/>
  <c r="S208" i="6"/>
  <c r="O209" i="6"/>
  <c r="P209" i="6"/>
  <c r="Q209" i="6"/>
  <c r="R209" i="6"/>
  <c r="S209" i="6"/>
  <c r="O210" i="6"/>
  <c r="P210" i="6"/>
  <c r="Q210" i="6"/>
  <c r="R210" i="6"/>
  <c r="S210" i="6"/>
  <c r="O211" i="6"/>
  <c r="P211" i="6"/>
  <c r="Q211" i="6"/>
  <c r="R211" i="6"/>
  <c r="S211" i="6"/>
  <c r="O212" i="6"/>
  <c r="P212" i="6"/>
  <c r="Q212" i="6"/>
  <c r="R212" i="6"/>
  <c r="S212" i="6"/>
  <c r="O213" i="6"/>
  <c r="P213" i="6"/>
  <c r="Q213" i="6"/>
  <c r="R213" i="6"/>
  <c r="S213" i="6"/>
  <c r="O214" i="6"/>
  <c r="P214" i="6"/>
  <c r="Q214" i="6"/>
  <c r="R214" i="6"/>
  <c r="S214" i="6"/>
  <c r="O215" i="6"/>
  <c r="P215" i="6"/>
  <c r="Q215" i="6"/>
  <c r="R215" i="6"/>
  <c r="S215" i="6"/>
  <c r="O216" i="6"/>
  <c r="P216" i="6"/>
  <c r="Q216" i="6"/>
  <c r="R216" i="6"/>
  <c r="S216" i="6"/>
  <c r="O217" i="6"/>
  <c r="P217" i="6"/>
  <c r="Q217" i="6"/>
  <c r="R217" i="6"/>
  <c r="S217" i="6"/>
  <c r="O218" i="6"/>
  <c r="P218" i="6"/>
  <c r="Q218" i="6"/>
  <c r="R218" i="6"/>
  <c r="S218" i="6"/>
  <c r="O219" i="6"/>
  <c r="P219" i="6"/>
  <c r="Q219" i="6"/>
  <c r="R219" i="6"/>
  <c r="S219" i="6"/>
  <c r="O220" i="6"/>
  <c r="P220" i="6"/>
  <c r="Q220" i="6"/>
  <c r="R220" i="6"/>
  <c r="S220" i="6"/>
  <c r="O221" i="6"/>
  <c r="P221" i="6"/>
  <c r="Q221" i="6"/>
  <c r="R221" i="6"/>
  <c r="S221" i="6"/>
  <c r="O222" i="6"/>
  <c r="P222" i="6"/>
  <c r="Q222" i="6"/>
  <c r="R222" i="6"/>
  <c r="S222" i="6"/>
  <c r="O223" i="6"/>
  <c r="P223" i="6"/>
  <c r="Q223" i="6"/>
  <c r="R223" i="6"/>
  <c r="S223" i="6"/>
  <c r="O224" i="6"/>
  <c r="P224" i="6"/>
  <c r="Q224" i="6"/>
  <c r="R224" i="6"/>
  <c r="S224" i="6"/>
  <c r="O225" i="6"/>
  <c r="P225" i="6"/>
  <c r="Q225" i="6"/>
  <c r="R225" i="6"/>
  <c r="S225" i="6"/>
  <c r="O226" i="6"/>
  <c r="P226" i="6"/>
  <c r="Q226" i="6"/>
  <c r="R226" i="6"/>
  <c r="S226" i="6"/>
  <c r="O227" i="6"/>
  <c r="P227" i="6"/>
  <c r="Q227" i="6"/>
  <c r="R227" i="6"/>
  <c r="S227" i="6"/>
  <c r="O228" i="6"/>
  <c r="P228" i="6"/>
  <c r="Q228" i="6"/>
  <c r="R228" i="6"/>
  <c r="S228" i="6"/>
  <c r="O229" i="6"/>
  <c r="P229" i="6"/>
  <c r="Q229" i="6"/>
  <c r="R229" i="6"/>
  <c r="S229" i="6"/>
  <c r="O230" i="6"/>
  <c r="P230" i="6"/>
  <c r="Q230" i="6"/>
  <c r="R230" i="6"/>
  <c r="S230" i="6"/>
  <c r="O231" i="6"/>
  <c r="P231" i="6"/>
  <c r="Q231" i="6"/>
  <c r="R231" i="6"/>
  <c r="S231" i="6"/>
  <c r="O232" i="6"/>
  <c r="P232" i="6"/>
  <c r="Q232" i="6"/>
  <c r="R232" i="6"/>
  <c r="S232" i="6"/>
  <c r="O233" i="6"/>
  <c r="P233" i="6"/>
  <c r="Q233" i="6"/>
  <c r="R233" i="6"/>
  <c r="S233" i="6"/>
  <c r="O234" i="6"/>
  <c r="P234" i="6"/>
  <c r="Q234" i="6"/>
  <c r="R234" i="6"/>
  <c r="S234" i="6"/>
  <c r="O235" i="6"/>
  <c r="P235" i="6"/>
  <c r="Q235" i="6"/>
  <c r="R235" i="6"/>
  <c r="S235" i="6"/>
  <c r="O236" i="6"/>
  <c r="P236" i="6"/>
  <c r="Q236" i="6"/>
  <c r="R236" i="6"/>
  <c r="S236" i="6"/>
  <c r="O237" i="6"/>
  <c r="P237" i="6"/>
  <c r="Q237" i="6"/>
  <c r="R237" i="6"/>
  <c r="S237" i="6"/>
  <c r="O238" i="6"/>
  <c r="P238" i="6"/>
  <c r="Q238" i="6"/>
  <c r="R238" i="6"/>
  <c r="S238" i="6"/>
  <c r="O239" i="6"/>
  <c r="P239" i="6"/>
  <c r="Q239" i="6"/>
  <c r="R239" i="6"/>
  <c r="S239" i="6"/>
  <c r="O240" i="6"/>
  <c r="P240" i="6"/>
  <c r="Q240" i="6"/>
  <c r="R240" i="6"/>
  <c r="S240" i="6"/>
  <c r="O241" i="6"/>
  <c r="P241" i="6"/>
  <c r="Q241" i="6"/>
  <c r="R241" i="6"/>
  <c r="S241" i="6"/>
  <c r="O242" i="6"/>
  <c r="P242" i="6"/>
  <c r="Q242" i="6"/>
  <c r="R242" i="6"/>
  <c r="S242" i="6"/>
  <c r="O243" i="6"/>
  <c r="P243" i="6"/>
  <c r="Q243" i="6"/>
  <c r="R243" i="6"/>
  <c r="S243" i="6"/>
  <c r="O244" i="6"/>
  <c r="P244" i="6"/>
  <c r="Q244" i="6"/>
  <c r="R244" i="6"/>
  <c r="S244" i="6"/>
  <c r="O245" i="6"/>
  <c r="P245" i="6"/>
  <c r="Q245" i="6"/>
  <c r="R245" i="6"/>
  <c r="S245" i="6"/>
  <c r="O246" i="6"/>
  <c r="P246" i="6"/>
  <c r="Q246" i="6"/>
  <c r="R246" i="6"/>
  <c r="S246" i="6"/>
  <c r="O247" i="6"/>
  <c r="P247" i="6"/>
  <c r="Q247" i="6"/>
  <c r="R247" i="6"/>
  <c r="S247" i="6"/>
  <c r="O248" i="6"/>
  <c r="P248" i="6"/>
  <c r="Q248" i="6"/>
  <c r="R248" i="6"/>
  <c r="S248" i="6"/>
  <c r="O249" i="6"/>
  <c r="P249" i="6"/>
  <c r="Q249" i="6"/>
  <c r="R249" i="6"/>
  <c r="S249" i="6"/>
  <c r="O250" i="6"/>
  <c r="P250" i="6"/>
  <c r="Q250" i="6"/>
  <c r="R250" i="6"/>
  <c r="S250" i="6"/>
  <c r="O251" i="6"/>
  <c r="P251" i="6"/>
  <c r="Q251" i="6"/>
  <c r="R251" i="6"/>
  <c r="S251" i="6"/>
  <c r="O252" i="6"/>
  <c r="P252" i="6"/>
  <c r="Q252" i="6"/>
  <c r="R252" i="6"/>
  <c r="S252" i="6"/>
  <c r="O253" i="6"/>
  <c r="P253" i="6"/>
  <c r="Q253" i="6"/>
  <c r="R253" i="6"/>
  <c r="S253" i="6"/>
  <c r="O254" i="6"/>
  <c r="P254" i="6"/>
  <c r="Q254" i="6"/>
  <c r="R254" i="6"/>
  <c r="S254" i="6"/>
  <c r="O255" i="6"/>
  <c r="P255" i="6"/>
  <c r="Q255" i="6"/>
  <c r="R255" i="6"/>
  <c r="S255" i="6"/>
  <c r="O256" i="6"/>
  <c r="P256" i="6"/>
  <c r="Q256" i="6"/>
  <c r="R256" i="6"/>
  <c r="S256" i="6"/>
  <c r="O257" i="6"/>
  <c r="P257" i="6"/>
  <c r="Q257" i="6"/>
  <c r="R257" i="6"/>
  <c r="S257" i="6"/>
  <c r="O258" i="6"/>
  <c r="P258" i="6"/>
  <c r="Q258" i="6"/>
  <c r="R258" i="6"/>
  <c r="S258" i="6"/>
  <c r="O259" i="6"/>
  <c r="P259" i="6"/>
  <c r="Q259" i="6"/>
  <c r="R259" i="6"/>
  <c r="S259" i="6"/>
  <c r="O260" i="6"/>
  <c r="P260" i="6"/>
  <c r="Q260" i="6"/>
  <c r="R260" i="6"/>
  <c r="S260" i="6"/>
  <c r="O261" i="6"/>
  <c r="P261" i="6"/>
  <c r="Q261" i="6"/>
  <c r="R261" i="6"/>
  <c r="S261" i="6"/>
  <c r="O262" i="6"/>
  <c r="P262" i="6"/>
  <c r="Q262" i="6"/>
  <c r="R262" i="6"/>
  <c r="S262" i="6"/>
  <c r="O263" i="6"/>
  <c r="P263" i="6"/>
  <c r="Q263" i="6"/>
  <c r="R263" i="6"/>
  <c r="S263" i="6"/>
  <c r="O264" i="6"/>
  <c r="P264" i="6"/>
  <c r="Q264" i="6"/>
  <c r="R264" i="6"/>
  <c r="S264" i="6"/>
  <c r="O265" i="6"/>
  <c r="P265" i="6"/>
  <c r="Q265" i="6"/>
  <c r="R265" i="6"/>
  <c r="S265" i="6"/>
  <c r="O266" i="6"/>
  <c r="P266" i="6"/>
  <c r="Q266" i="6"/>
  <c r="R266" i="6"/>
  <c r="S266" i="6"/>
  <c r="O267" i="6"/>
  <c r="P267" i="6"/>
  <c r="Q267" i="6"/>
  <c r="R267" i="6"/>
  <c r="S267" i="6"/>
  <c r="O268" i="6"/>
  <c r="P268" i="6"/>
  <c r="Q268" i="6"/>
  <c r="R268" i="6"/>
  <c r="S268" i="6"/>
  <c r="O269" i="6"/>
  <c r="P269" i="6"/>
  <c r="Q269" i="6"/>
  <c r="R269" i="6"/>
  <c r="S269" i="6"/>
  <c r="O270" i="6"/>
  <c r="P270" i="6"/>
  <c r="Q270" i="6"/>
  <c r="R270" i="6"/>
  <c r="S270" i="6"/>
  <c r="O271" i="6"/>
  <c r="P271" i="6"/>
  <c r="Q271" i="6"/>
  <c r="R271" i="6"/>
  <c r="S271" i="6"/>
  <c r="O272" i="6"/>
  <c r="P272" i="6"/>
  <c r="Q272" i="6"/>
  <c r="R272" i="6"/>
  <c r="S272" i="6"/>
  <c r="O273" i="6"/>
  <c r="P273" i="6"/>
  <c r="Q273" i="6"/>
  <c r="R273" i="6"/>
  <c r="S273" i="6"/>
  <c r="O274" i="6"/>
  <c r="P274" i="6"/>
  <c r="Q274" i="6"/>
  <c r="R274" i="6"/>
  <c r="S274" i="6"/>
  <c r="O275" i="6"/>
  <c r="P275" i="6"/>
  <c r="Q275" i="6"/>
  <c r="R275" i="6"/>
  <c r="S275" i="6"/>
  <c r="O276" i="6"/>
  <c r="P276" i="6"/>
  <c r="Q276" i="6"/>
  <c r="R276" i="6"/>
  <c r="S276" i="6"/>
  <c r="O277" i="6"/>
  <c r="P277" i="6"/>
  <c r="Q277" i="6"/>
  <c r="R277" i="6"/>
  <c r="S277" i="6"/>
  <c r="O278" i="6"/>
  <c r="P278" i="6"/>
  <c r="Q278" i="6"/>
  <c r="R278" i="6"/>
  <c r="S278" i="6"/>
  <c r="O279" i="6"/>
  <c r="P279" i="6"/>
  <c r="Q279" i="6"/>
  <c r="R279" i="6"/>
  <c r="S279" i="6"/>
  <c r="O280" i="6"/>
  <c r="P280" i="6"/>
  <c r="Q280" i="6"/>
  <c r="R280" i="6"/>
  <c r="S280" i="6"/>
  <c r="O281" i="6"/>
  <c r="P281" i="6"/>
  <c r="Q281" i="6"/>
  <c r="R281" i="6"/>
  <c r="S281" i="6"/>
  <c r="O282" i="6"/>
  <c r="P282" i="6"/>
  <c r="Q282" i="6"/>
  <c r="R282" i="6"/>
  <c r="S282" i="6"/>
  <c r="O283" i="6"/>
  <c r="P283" i="6"/>
  <c r="Q283" i="6"/>
  <c r="R283" i="6"/>
  <c r="S283" i="6"/>
  <c r="O284" i="6"/>
  <c r="P284" i="6"/>
  <c r="Q284" i="6"/>
  <c r="R284" i="6"/>
  <c r="S284" i="6"/>
  <c r="O285" i="6"/>
  <c r="P285" i="6"/>
  <c r="Q285" i="6"/>
  <c r="R285" i="6"/>
  <c r="S285" i="6"/>
  <c r="O286" i="6"/>
  <c r="P286" i="6"/>
  <c r="Q286" i="6"/>
  <c r="R286" i="6"/>
  <c r="S286" i="6"/>
  <c r="O287" i="6"/>
  <c r="P287" i="6"/>
  <c r="Q287" i="6"/>
  <c r="R287" i="6"/>
  <c r="S287" i="6"/>
  <c r="O288" i="6"/>
  <c r="P288" i="6"/>
  <c r="Q288" i="6"/>
  <c r="R288" i="6"/>
  <c r="S288" i="6"/>
  <c r="O289" i="6"/>
  <c r="P289" i="6"/>
  <c r="Q289" i="6"/>
  <c r="R289" i="6"/>
  <c r="S289" i="6"/>
  <c r="O290" i="6"/>
  <c r="P290" i="6"/>
  <c r="Q290" i="6"/>
  <c r="R290" i="6"/>
  <c r="S290" i="6"/>
  <c r="O291" i="6"/>
  <c r="P291" i="6"/>
  <c r="Q291" i="6"/>
  <c r="R291" i="6"/>
  <c r="S291" i="6"/>
  <c r="O292" i="6"/>
  <c r="P292" i="6"/>
  <c r="Q292" i="6"/>
  <c r="R292" i="6"/>
  <c r="S292" i="6"/>
  <c r="O293" i="6"/>
  <c r="P293" i="6"/>
  <c r="Q293" i="6"/>
  <c r="R293" i="6"/>
  <c r="S293" i="6"/>
  <c r="O294" i="6"/>
  <c r="P294" i="6"/>
  <c r="Q294" i="6"/>
  <c r="R294" i="6"/>
  <c r="S294" i="6"/>
  <c r="O295" i="6"/>
  <c r="P295" i="6"/>
  <c r="Q295" i="6"/>
  <c r="R295" i="6"/>
  <c r="S295" i="6"/>
  <c r="O296" i="6"/>
  <c r="P296" i="6"/>
  <c r="Q296" i="6"/>
  <c r="R296" i="6"/>
  <c r="S296" i="6"/>
  <c r="O297" i="6"/>
  <c r="P297" i="6"/>
  <c r="Q297" i="6"/>
  <c r="R297" i="6"/>
  <c r="S297" i="6"/>
  <c r="O298" i="6"/>
  <c r="P298" i="6"/>
  <c r="Q298" i="6"/>
  <c r="R298" i="6"/>
  <c r="S298" i="6"/>
  <c r="O299" i="6"/>
  <c r="P299" i="6"/>
  <c r="Q299" i="6"/>
  <c r="R299" i="6"/>
  <c r="S299" i="6"/>
  <c r="O300" i="6"/>
  <c r="P300" i="6"/>
  <c r="Q300" i="6"/>
  <c r="R300" i="6"/>
  <c r="S300" i="6"/>
  <c r="O301" i="6"/>
  <c r="P301" i="6"/>
  <c r="Q301" i="6"/>
  <c r="R301" i="6"/>
  <c r="S301" i="6"/>
  <c r="O302" i="6"/>
  <c r="P302" i="6"/>
  <c r="Q302" i="6"/>
  <c r="R302" i="6"/>
  <c r="S302" i="6"/>
  <c r="O303" i="6"/>
  <c r="P303" i="6"/>
  <c r="Q303" i="6"/>
  <c r="R303" i="6"/>
  <c r="S303" i="6"/>
  <c r="O304" i="6"/>
  <c r="P304" i="6"/>
  <c r="Q304" i="6"/>
  <c r="R304" i="6"/>
  <c r="S304" i="6"/>
  <c r="O305" i="6"/>
  <c r="P305" i="6"/>
  <c r="Q305" i="6"/>
  <c r="R305" i="6"/>
  <c r="S305" i="6"/>
  <c r="O306" i="6"/>
  <c r="P306" i="6"/>
  <c r="Q306" i="6"/>
  <c r="R306" i="6"/>
  <c r="S306" i="6"/>
  <c r="O307" i="6"/>
  <c r="P307" i="6"/>
  <c r="Q307" i="6"/>
  <c r="R307" i="6"/>
  <c r="S307" i="6"/>
  <c r="O308" i="6"/>
  <c r="P308" i="6"/>
  <c r="Q308" i="6"/>
  <c r="R308" i="6"/>
  <c r="S308" i="6"/>
  <c r="O309" i="6"/>
  <c r="P309" i="6"/>
  <c r="Q309" i="6"/>
  <c r="R309" i="6"/>
  <c r="S309" i="6"/>
  <c r="O310" i="6"/>
  <c r="P310" i="6"/>
  <c r="Q310" i="6"/>
  <c r="R310" i="6"/>
  <c r="S310" i="6"/>
  <c r="O311" i="6"/>
  <c r="P311" i="6"/>
  <c r="Q311" i="6"/>
  <c r="R311" i="6"/>
  <c r="S311" i="6"/>
  <c r="O312" i="6"/>
  <c r="P312" i="6"/>
  <c r="Q312" i="6"/>
  <c r="R312" i="6"/>
  <c r="S312" i="6"/>
  <c r="O313" i="6"/>
  <c r="P313" i="6"/>
  <c r="Q313" i="6"/>
  <c r="R313" i="6"/>
  <c r="S313" i="6"/>
  <c r="O314" i="6"/>
  <c r="P314" i="6"/>
  <c r="Q314" i="6"/>
  <c r="R314" i="6"/>
  <c r="S314" i="6"/>
  <c r="O315" i="6"/>
  <c r="P315" i="6"/>
  <c r="Q315" i="6"/>
  <c r="R315" i="6"/>
  <c r="S315" i="6"/>
  <c r="O316" i="6"/>
  <c r="P316" i="6"/>
  <c r="Q316" i="6"/>
  <c r="R316" i="6"/>
  <c r="S316" i="6"/>
  <c r="O317" i="6"/>
  <c r="P317" i="6"/>
  <c r="Q317" i="6"/>
  <c r="R317" i="6"/>
  <c r="S317" i="6"/>
  <c r="O318" i="6"/>
  <c r="P318" i="6"/>
  <c r="Q318" i="6"/>
  <c r="R318" i="6"/>
  <c r="S318" i="6"/>
  <c r="O319" i="6"/>
  <c r="P319" i="6"/>
  <c r="Q319" i="6"/>
  <c r="R319" i="6"/>
  <c r="S319" i="6"/>
  <c r="O320" i="6"/>
  <c r="P320" i="6"/>
  <c r="Q320" i="6"/>
  <c r="R320" i="6"/>
  <c r="S320" i="6"/>
  <c r="O321" i="6"/>
  <c r="P321" i="6"/>
  <c r="Q321" i="6"/>
  <c r="R321" i="6"/>
  <c r="S321" i="6"/>
  <c r="O322" i="6"/>
  <c r="P322" i="6"/>
  <c r="Q322" i="6"/>
  <c r="R322" i="6"/>
  <c r="S322" i="6"/>
  <c r="O323" i="6"/>
  <c r="P323" i="6"/>
  <c r="Q323" i="6"/>
  <c r="R323" i="6"/>
  <c r="S323" i="6"/>
  <c r="O324" i="6"/>
  <c r="P324" i="6"/>
  <c r="Q324" i="6"/>
  <c r="R324" i="6"/>
  <c r="S324" i="6"/>
  <c r="O325" i="6"/>
  <c r="P325" i="6"/>
  <c r="Q325" i="6"/>
  <c r="R325" i="6"/>
  <c r="S325" i="6"/>
  <c r="O326" i="6"/>
  <c r="P326" i="6"/>
  <c r="Q326" i="6"/>
  <c r="R326" i="6"/>
  <c r="S326" i="6"/>
  <c r="O327" i="6"/>
  <c r="P327" i="6"/>
  <c r="Q327" i="6"/>
  <c r="R327" i="6"/>
  <c r="S327" i="6"/>
  <c r="O328" i="6"/>
  <c r="P328" i="6"/>
  <c r="Q328" i="6"/>
  <c r="R328" i="6"/>
  <c r="S328" i="6"/>
  <c r="O329" i="6"/>
  <c r="P329" i="6"/>
  <c r="Q329" i="6"/>
  <c r="R329" i="6"/>
  <c r="S329" i="6"/>
  <c r="O330" i="6"/>
  <c r="P330" i="6"/>
  <c r="Q330" i="6"/>
  <c r="R330" i="6"/>
  <c r="S330" i="6"/>
  <c r="O331" i="6"/>
  <c r="P331" i="6"/>
  <c r="Q331" i="6"/>
  <c r="R331" i="6"/>
  <c r="S331" i="6"/>
  <c r="O332" i="6"/>
  <c r="P332" i="6"/>
  <c r="Q332" i="6"/>
  <c r="R332" i="6"/>
  <c r="S332" i="6"/>
  <c r="O333" i="6"/>
  <c r="P333" i="6"/>
  <c r="Q333" i="6"/>
  <c r="R333" i="6"/>
  <c r="S333" i="6"/>
  <c r="O334" i="6"/>
  <c r="P334" i="6"/>
  <c r="Q334" i="6"/>
  <c r="R334" i="6"/>
  <c r="S334" i="6"/>
  <c r="O335" i="6"/>
  <c r="P335" i="6"/>
  <c r="Q335" i="6"/>
  <c r="R335" i="6"/>
  <c r="S335" i="6"/>
  <c r="O336" i="6"/>
  <c r="P336" i="6"/>
  <c r="Q336" i="6"/>
  <c r="R336" i="6"/>
  <c r="S336" i="6"/>
  <c r="O337" i="6"/>
  <c r="P337" i="6"/>
  <c r="Q337" i="6"/>
  <c r="R337" i="6"/>
  <c r="S337" i="6"/>
  <c r="O338" i="6"/>
  <c r="P338" i="6"/>
  <c r="Q338" i="6"/>
  <c r="R338" i="6"/>
  <c r="S338" i="6"/>
  <c r="O339" i="6"/>
  <c r="P339" i="6"/>
  <c r="Q339" i="6"/>
  <c r="R339" i="6"/>
  <c r="S339" i="6"/>
  <c r="O340" i="6"/>
  <c r="P340" i="6"/>
  <c r="Q340" i="6"/>
  <c r="R340" i="6"/>
  <c r="S340" i="6"/>
  <c r="O341" i="6"/>
  <c r="P341" i="6"/>
  <c r="Q341" i="6"/>
  <c r="R341" i="6"/>
  <c r="S341" i="6"/>
  <c r="O342" i="6"/>
  <c r="P342" i="6"/>
  <c r="Q342" i="6"/>
  <c r="R342" i="6"/>
  <c r="S342" i="6"/>
  <c r="O343" i="6"/>
  <c r="P343" i="6"/>
  <c r="Q343" i="6"/>
  <c r="R343" i="6"/>
  <c r="S343" i="6"/>
  <c r="O344" i="6"/>
  <c r="P344" i="6"/>
  <c r="Q344" i="6"/>
  <c r="R344" i="6"/>
  <c r="S344" i="6"/>
  <c r="O345" i="6"/>
  <c r="P345" i="6"/>
  <c r="Q345" i="6"/>
  <c r="R345" i="6"/>
  <c r="S345" i="6"/>
  <c r="O346" i="6"/>
  <c r="P346" i="6"/>
  <c r="Q346" i="6"/>
  <c r="R346" i="6"/>
  <c r="S346" i="6"/>
  <c r="O347" i="6"/>
  <c r="P347" i="6"/>
  <c r="Q347" i="6"/>
  <c r="R347" i="6"/>
  <c r="S347" i="6"/>
  <c r="O348" i="6"/>
  <c r="P348" i="6"/>
  <c r="Q348" i="6"/>
  <c r="R348" i="6"/>
  <c r="S348" i="6"/>
  <c r="O349" i="6"/>
  <c r="P349" i="6"/>
  <c r="Q349" i="6"/>
  <c r="R349" i="6"/>
  <c r="S349" i="6"/>
  <c r="O350" i="6"/>
  <c r="P350" i="6"/>
  <c r="Q350" i="6"/>
  <c r="R350" i="6"/>
  <c r="S350" i="6"/>
  <c r="O351" i="6"/>
  <c r="P351" i="6"/>
  <c r="Q351" i="6"/>
  <c r="R351" i="6"/>
  <c r="S351" i="6"/>
  <c r="O352" i="6"/>
  <c r="P352" i="6"/>
  <c r="Q352" i="6"/>
  <c r="R352" i="6"/>
  <c r="S352" i="6"/>
  <c r="O353" i="6"/>
  <c r="P353" i="6"/>
  <c r="Q353" i="6"/>
  <c r="R353" i="6"/>
  <c r="S353" i="6"/>
  <c r="O354" i="6"/>
  <c r="P354" i="6"/>
  <c r="Q354" i="6"/>
  <c r="R354" i="6"/>
  <c r="S354" i="6"/>
  <c r="O355" i="6"/>
  <c r="P355" i="6"/>
  <c r="Q355" i="6"/>
  <c r="R355" i="6"/>
  <c r="S355" i="6"/>
  <c r="O356" i="6"/>
  <c r="P356" i="6"/>
  <c r="Q356" i="6"/>
  <c r="R356" i="6"/>
  <c r="S356" i="6"/>
  <c r="O357" i="6"/>
  <c r="P357" i="6"/>
  <c r="Q357" i="6"/>
  <c r="R357" i="6"/>
  <c r="S357" i="6"/>
  <c r="O358" i="6"/>
  <c r="P358" i="6"/>
  <c r="Q358" i="6"/>
  <c r="R358" i="6"/>
  <c r="S358" i="6"/>
  <c r="O359" i="6"/>
  <c r="P359" i="6"/>
  <c r="Q359" i="6"/>
  <c r="R359" i="6"/>
  <c r="S359" i="6"/>
  <c r="O360" i="6"/>
  <c r="P360" i="6"/>
  <c r="Q360" i="6"/>
  <c r="R360" i="6"/>
  <c r="S360" i="6"/>
  <c r="AY360" i="6"/>
  <c r="O361" i="6"/>
  <c r="P361" i="6"/>
  <c r="Q361" i="6"/>
  <c r="R361" i="6"/>
  <c r="S361" i="6"/>
  <c r="O362" i="6"/>
  <c r="P362" i="6"/>
  <c r="Q362" i="6"/>
  <c r="R362" i="6"/>
  <c r="S362" i="6"/>
  <c r="O363" i="6"/>
  <c r="P363" i="6"/>
  <c r="Q363" i="6"/>
  <c r="R363" i="6"/>
  <c r="S363" i="6"/>
  <c r="O364" i="6"/>
  <c r="P364" i="6"/>
  <c r="Q364" i="6"/>
  <c r="R364" i="6"/>
  <c r="S364" i="6"/>
  <c r="O365" i="6"/>
  <c r="P365" i="6"/>
  <c r="Q365" i="6"/>
  <c r="R365" i="6"/>
  <c r="S365" i="6"/>
  <c r="O366" i="6"/>
  <c r="P366" i="6"/>
  <c r="Q366" i="6"/>
  <c r="R366" i="6"/>
  <c r="S366" i="6"/>
  <c r="O367" i="6"/>
  <c r="P367" i="6"/>
  <c r="Q367" i="6"/>
  <c r="R367" i="6"/>
  <c r="S367" i="6"/>
  <c r="O368" i="6"/>
  <c r="P368" i="6"/>
  <c r="Q368" i="6"/>
  <c r="R368" i="6"/>
  <c r="S368" i="6"/>
  <c r="O369" i="6"/>
  <c r="P369" i="6"/>
  <c r="Q369" i="6"/>
  <c r="R369" i="6"/>
  <c r="S369" i="6"/>
  <c r="O370" i="6"/>
  <c r="P370" i="6"/>
  <c r="Q370" i="6"/>
  <c r="R370" i="6"/>
  <c r="S370" i="6"/>
  <c r="O371" i="6"/>
  <c r="P371" i="6"/>
  <c r="Q371" i="6"/>
  <c r="R371" i="6"/>
  <c r="S371" i="6"/>
  <c r="O372" i="6"/>
  <c r="P372" i="6"/>
  <c r="Q372" i="6"/>
  <c r="R372" i="6"/>
  <c r="S372" i="6"/>
  <c r="O373" i="6"/>
  <c r="P373" i="6"/>
  <c r="Q373" i="6"/>
  <c r="R373" i="6"/>
  <c r="S373" i="6"/>
  <c r="O374" i="6"/>
  <c r="P374" i="6"/>
  <c r="Q374" i="6"/>
  <c r="R374" i="6"/>
  <c r="S374" i="6"/>
  <c r="O375" i="6"/>
  <c r="P375" i="6"/>
  <c r="Q375" i="6"/>
  <c r="R375" i="6"/>
  <c r="S375" i="6"/>
  <c r="O376" i="6"/>
  <c r="P376" i="6"/>
  <c r="Q376" i="6"/>
  <c r="R376" i="6"/>
  <c r="S376" i="6"/>
  <c r="O377" i="6"/>
  <c r="P377" i="6"/>
  <c r="Q377" i="6"/>
  <c r="R377" i="6"/>
  <c r="S377" i="6"/>
  <c r="O378" i="6"/>
  <c r="P378" i="6"/>
  <c r="Q378" i="6"/>
  <c r="R378" i="6"/>
  <c r="S378" i="6"/>
  <c r="O379" i="6"/>
  <c r="P379" i="6"/>
  <c r="Q379" i="6"/>
  <c r="R379" i="6"/>
  <c r="S379" i="6"/>
  <c r="O380" i="6"/>
  <c r="P380" i="6"/>
  <c r="Q380" i="6"/>
  <c r="R380" i="6"/>
  <c r="S380" i="6"/>
  <c r="O381" i="6"/>
  <c r="P381" i="6"/>
  <c r="Q381" i="6"/>
  <c r="R381" i="6"/>
  <c r="S381" i="6"/>
  <c r="O382" i="6"/>
  <c r="P382" i="6"/>
  <c r="Q382" i="6"/>
  <c r="R382" i="6"/>
  <c r="S382" i="6"/>
  <c r="O383" i="6"/>
  <c r="P383" i="6"/>
  <c r="Q383" i="6"/>
  <c r="R383" i="6"/>
  <c r="S383" i="6"/>
  <c r="O384" i="6"/>
  <c r="P384" i="6"/>
  <c r="Q384" i="6"/>
  <c r="R384" i="6"/>
  <c r="S384" i="6"/>
  <c r="O385" i="6"/>
  <c r="P385" i="6"/>
  <c r="Q385" i="6"/>
  <c r="R385" i="6"/>
  <c r="S385" i="6"/>
  <c r="O386" i="6"/>
  <c r="P386" i="6"/>
  <c r="Q386" i="6"/>
  <c r="R386" i="6"/>
  <c r="S386" i="6"/>
  <c r="O387" i="6"/>
  <c r="P387" i="6"/>
  <c r="Q387" i="6"/>
  <c r="R387" i="6"/>
  <c r="S387" i="6"/>
  <c r="O388" i="6"/>
  <c r="P388" i="6"/>
  <c r="Q388" i="6"/>
  <c r="R388" i="6"/>
  <c r="S388" i="6"/>
  <c r="O389" i="6"/>
  <c r="P389" i="6"/>
  <c r="Q389" i="6"/>
  <c r="R389" i="6"/>
  <c r="S389" i="6"/>
  <c r="O390" i="6"/>
  <c r="P390" i="6"/>
  <c r="Q390" i="6"/>
  <c r="R390" i="6"/>
  <c r="S390" i="6"/>
  <c r="O391" i="6"/>
  <c r="P391" i="6"/>
  <c r="Q391" i="6"/>
  <c r="R391" i="6"/>
  <c r="S391" i="6"/>
  <c r="O392" i="6"/>
  <c r="P392" i="6"/>
  <c r="Q392" i="6"/>
  <c r="R392" i="6"/>
  <c r="S392" i="6"/>
  <c r="O393" i="6"/>
  <c r="P393" i="6"/>
  <c r="Q393" i="6"/>
  <c r="R393" i="6"/>
  <c r="S393" i="6"/>
  <c r="O394" i="6"/>
  <c r="P394" i="6"/>
  <c r="Q394" i="6"/>
  <c r="R394" i="6"/>
  <c r="S394" i="6"/>
  <c r="O395" i="6"/>
  <c r="P395" i="6"/>
  <c r="Q395" i="6"/>
  <c r="R395" i="6"/>
  <c r="S395" i="6"/>
  <c r="O396" i="6"/>
  <c r="P396" i="6"/>
  <c r="Q396" i="6"/>
  <c r="R396" i="6"/>
  <c r="S396" i="6"/>
  <c r="O397" i="6"/>
  <c r="P397" i="6"/>
  <c r="Q397" i="6"/>
  <c r="R397" i="6"/>
  <c r="S397" i="6"/>
  <c r="O398" i="6"/>
  <c r="P398" i="6"/>
  <c r="Q398" i="6"/>
  <c r="R398" i="6"/>
  <c r="S398" i="6"/>
  <c r="O399" i="6"/>
  <c r="P399" i="6"/>
  <c r="Q399" i="6"/>
  <c r="R399" i="6"/>
  <c r="S399" i="6"/>
  <c r="O400" i="6"/>
  <c r="P400" i="6"/>
  <c r="Q400" i="6"/>
  <c r="R400" i="6"/>
  <c r="S400" i="6"/>
  <c r="O401" i="6"/>
  <c r="P401" i="6"/>
  <c r="Q401" i="6"/>
  <c r="R401" i="6"/>
  <c r="S401" i="6"/>
  <c r="O402" i="6"/>
  <c r="P402" i="6"/>
  <c r="Q402" i="6"/>
  <c r="R402" i="6"/>
  <c r="S402" i="6"/>
  <c r="O403" i="6"/>
  <c r="P403" i="6"/>
  <c r="Q403" i="6"/>
  <c r="R403" i="6"/>
  <c r="S403" i="6"/>
  <c r="O404" i="6"/>
  <c r="P404" i="6"/>
  <c r="Q404" i="6"/>
  <c r="R404" i="6"/>
  <c r="S404" i="6"/>
  <c r="O405" i="6"/>
  <c r="P405" i="6"/>
  <c r="Q405" i="6"/>
  <c r="R405" i="6"/>
  <c r="S405" i="6"/>
  <c r="O406" i="6"/>
  <c r="P406" i="6"/>
  <c r="Q406" i="6"/>
  <c r="R406" i="6"/>
  <c r="S406" i="6"/>
  <c r="O407" i="6"/>
  <c r="P407" i="6"/>
  <c r="Q407" i="6"/>
  <c r="R407" i="6"/>
  <c r="S407" i="6"/>
  <c r="O408" i="6"/>
  <c r="P408" i="6"/>
  <c r="Q408" i="6"/>
  <c r="R408" i="6"/>
  <c r="S408" i="6"/>
  <c r="O409" i="6"/>
  <c r="P409" i="6"/>
  <c r="Q409" i="6"/>
  <c r="R409" i="6"/>
  <c r="S409" i="6"/>
  <c r="O410" i="6"/>
  <c r="P410" i="6"/>
  <c r="Q410" i="6"/>
  <c r="R410" i="6"/>
  <c r="S410" i="6"/>
  <c r="O411" i="6"/>
  <c r="P411" i="6"/>
  <c r="Q411" i="6"/>
  <c r="R411" i="6"/>
  <c r="S411" i="6"/>
  <c r="O412" i="6"/>
  <c r="P412" i="6"/>
  <c r="Q412" i="6"/>
  <c r="R412" i="6"/>
  <c r="S412" i="6"/>
  <c r="O413" i="6"/>
  <c r="P413" i="6"/>
  <c r="Q413" i="6"/>
  <c r="R413" i="6"/>
  <c r="S413" i="6"/>
  <c r="O414" i="6"/>
  <c r="P414" i="6"/>
  <c r="Q414" i="6"/>
  <c r="R414" i="6"/>
  <c r="S414" i="6"/>
  <c r="O415" i="6"/>
  <c r="P415" i="6"/>
  <c r="Q415" i="6"/>
  <c r="R415" i="6"/>
  <c r="S415" i="6"/>
  <c r="O416" i="6"/>
  <c r="P416" i="6"/>
  <c r="Q416" i="6"/>
  <c r="R416" i="6"/>
  <c r="S416" i="6"/>
  <c r="O417" i="6"/>
  <c r="P417" i="6"/>
  <c r="Q417" i="6"/>
  <c r="R417" i="6"/>
  <c r="S417" i="6"/>
  <c r="O418" i="6"/>
  <c r="P418" i="6"/>
  <c r="Q418" i="6"/>
  <c r="R418" i="6"/>
  <c r="S418" i="6"/>
  <c r="O419" i="6"/>
  <c r="P419" i="6"/>
  <c r="Q419" i="6"/>
  <c r="R419" i="6"/>
  <c r="S419" i="6"/>
  <c r="O420" i="6"/>
  <c r="P420" i="6"/>
  <c r="Q420" i="6"/>
  <c r="R420" i="6"/>
  <c r="S420" i="6"/>
  <c r="O421" i="6"/>
  <c r="P421" i="6"/>
  <c r="Q421" i="6"/>
  <c r="R421" i="6"/>
  <c r="S421" i="6"/>
  <c r="O422" i="6"/>
  <c r="P422" i="6"/>
  <c r="Q422" i="6"/>
  <c r="R422" i="6"/>
  <c r="S422" i="6"/>
  <c r="O423" i="6"/>
  <c r="P423" i="6"/>
  <c r="Q423" i="6"/>
  <c r="R423" i="6"/>
  <c r="S423" i="6"/>
  <c r="O424" i="6"/>
  <c r="P424" i="6"/>
  <c r="Q424" i="6"/>
  <c r="R424" i="6"/>
  <c r="S424" i="6"/>
  <c r="O425" i="6"/>
  <c r="P425" i="6"/>
  <c r="Q425" i="6"/>
  <c r="R425" i="6"/>
  <c r="S425" i="6"/>
  <c r="O426" i="6"/>
  <c r="P426" i="6"/>
  <c r="Q426" i="6"/>
  <c r="R426" i="6"/>
  <c r="S426" i="6"/>
  <c r="O427" i="6"/>
  <c r="P427" i="6"/>
  <c r="Q427" i="6"/>
  <c r="R427" i="6"/>
  <c r="S427" i="6"/>
  <c r="O428" i="6"/>
  <c r="P428" i="6"/>
  <c r="Q428" i="6"/>
  <c r="R428" i="6"/>
  <c r="S428" i="6"/>
  <c r="O429" i="6"/>
  <c r="P429" i="6"/>
  <c r="Q429" i="6"/>
  <c r="R429" i="6"/>
  <c r="S429" i="6"/>
  <c r="O430" i="6"/>
  <c r="P430" i="6"/>
  <c r="Q430" i="6"/>
  <c r="R430" i="6"/>
  <c r="S430" i="6"/>
  <c r="O431" i="6"/>
  <c r="P431" i="6"/>
  <c r="Q431" i="6"/>
  <c r="R431" i="6"/>
  <c r="S431" i="6"/>
  <c r="O432" i="6"/>
  <c r="P432" i="6"/>
  <c r="Q432" i="6"/>
  <c r="R432" i="6"/>
  <c r="S432" i="6"/>
  <c r="O433" i="6"/>
  <c r="P433" i="6"/>
  <c r="Q433" i="6"/>
  <c r="R433" i="6"/>
  <c r="S433" i="6"/>
  <c r="O434" i="6"/>
  <c r="P434" i="6"/>
  <c r="Q434" i="6"/>
  <c r="R434" i="6"/>
  <c r="S434" i="6"/>
  <c r="O435" i="6"/>
  <c r="P435" i="6"/>
  <c r="Q435" i="6"/>
  <c r="R435" i="6"/>
  <c r="S435" i="6"/>
  <c r="O436" i="6"/>
  <c r="P436" i="6"/>
  <c r="Q436" i="6"/>
  <c r="R436" i="6"/>
  <c r="S436" i="6"/>
  <c r="O437" i="6"/>
  <c r="P437" i="6"/>
  <c r="Q437" i="6"/>
  <c r="R437" i="6"/>
  <c r="S437" i="6"/>
  <c r="O438" i="6"/>
  <c r="P438" i="6"/>
  <c r="Q438" i="6"/>
  <c r="R438" i="6"/>
  <c r="S438" i="6"/>
  <c r="O439" i="6"/>
  <c r="P439" i="6"/>
  <c r="Q439" i="6"/>
  <c r="R439" i="6"/>
  <c r="S439" i="6"/>
  <c r="O440" i="6"/>
  <c r="P440" i="6"/>
  <c r="Q440" i="6"/>
  <c r="R440" i="6"/>
  <c r="S440" i="6"/>
  <c r="O441" i="6"/>
  <c r="P441" i="6"/>
  <c r="Q441" i="6"/>
  <c r="R441" i="6"/>
  <c r="S441" i="6"/>
  <c r="O442" i="6"/>
  <c r="P442" i="6"/>
  <c r="Q442" i="6"/>
  <c r="R442" i="6"/>
  <c r="S442" i="6"/>
  <c r="O443" i="6"/>
  <c r="P443" i="6"/>
  <c r="Q443" i="6"/>
  <c r="R443" i="6"/>
  <c r="S443" i="6"/>
  <c r="O444" i="6"/>
  <c r="P444" i="6"/>
  <c r="Q444" i="6"/>
  <c r="R444" i="6"/>
  <c r="S444" i="6"/>
  <c r="O445" i="6"/>
  <c r="P445" i="6"/>
  <c r="Q445" i="6"/>
  <c r="R445" i="6"/>
  <c r="S445" i="6"/>
  <c r="O446" i="6"/>
  <c r="P446" i="6"/>
  <c r="Q446" i="6"/>
  <c r="R446" i="6"/>
  <c r="S446" i="6"/>
  <c r="O447" i="6"/>
  <c r="P447" i="6"/>
  <c r="Q447" i="6"/>
  <c r="R447" i="6"/>
  <c r="S447" i="6"/>
  <c r="O448" i="6"/>
  <c r="P448" i="6"/>
  <c r="Q448" i="6"/>
  <c r="R448" i="6"/>
  <c r="S448" i="6"/>
  <c r="O449" i="6"/>
  <c r="P449" i="6"/>
  <c r="Q449" i="6"/>
  <c r="R449" i="6"/>
  <c r="S449" i="6"/>
  <c r="O450" i="6"/>
  <c r="P450" i="6"/>
  <c r="Q450" i="6"/>
  <c r="R450" i="6"/>
  <c r="S450" i="6"/>
  <c r="O451" i="6"/>
  <c r="P451" i="6"/>
  <c r="Q451" i="6"/>
  <c r="R451" i="6"/>
  <c r="S451" i="6"/>
  <c r="O452" i="6"/>
  <c r="P452" i="6"/>
  <c r="Q452" i="6"/>
  <c r="R452" i="6"/>
  <c r="S452" i="6"/>
  <c r="O453" i="6"/>
  <c r="P453" i="6"/>
  <c r="Q453" i="6"/>
  <c r="R453" i="6"/>
  <c r="S453" i="6"/>
  <c r="O454" i="6"/>
  <c r="P454" i="6"/>
  <c r="Q454" i="6"/>
  <c r="R454" i="6"/>
  <c r="S454" i="6"/>
  <c r="O455" i="6"/>
  <c r="P455" i="6"/>
  <c r="Q455" i="6"/>
  <c r="R455" i="6"/>
  <c r="S455" i="6"/>
  <c r="O456" i="6"/>
  <c r="P456" i="6"/>
  <c r="Q456" i="6"/>
  <c r="R456" i="6"/>
  <c r="S456" i="6"/>
  <c r="O457" i="6"/>
  <c r="P457" i="6"/>
  <c r="Q457" i="6"/>
  <c r="R457" i="6"/>
  <c r="S457" i="6"/>
  <c r="O458" i="6"/>
  <c r="P458" i="6"/>
  <c r="Q458" i="6"/>
  <c r="R458" i="6"/>
  <c r="S458" i="6"/>
  <c r="O459" i="6"/>
  <c r="P459" i="6"/>
  <c r="Q459" i="6"/>
  <c r="R459" i="6"/>
  <c r="S459" i="6"/>
  <c r="O460" i="6"/>
  <c r="P460" i="6"/>
  <c r="Q460" i="6"/>
  <c r="R460" i="6"/>
  <c r="S460" i="6"/>
  <c r="O461" i="6"/>
  <c r="P461" i="6"/>
  <c r="Q461" i="6"/>
  <c r="R461" i="6"/>
  <c r="S461" i="6"/>
  <c r="O462" i="6"/>
  <c r="P462" i="6"/>
  <c r="Q462" i="6"/>
  <c r="R462" i="6"/>
  <c r="S462" i="6"/>
  <c r="O463" i="6"/>
  <c r="P463" i="6"/>
  <c r="Q463" i="6"/>
  <c r="R463" i="6"/>
  <c r="S463" i="6"/>
  <c r="O464" i="6"/>
  <c r="P464" i="6"/>
  <c r="Q464" i="6"/>
  <c r="R464" i="6"/>
  <c r="S464" i="6"/>
  <c r="O465" i="6"/>
  <c r="P465" i="6"/>
  <c r="Q465" i="6"/>
  <c r="R465" i="6"/>
  <c r="S465" i="6"/>
  <c r="O466" i="6"/>
  <c r="P466" i="6"/>
  <c r="Q466" i="6"/>
  <c r="R466" i="6"/>
  <c r="S466" i="6"/>
  <c r="O467" i="6"/>
  <c r="P467" i="6"/>
  <c r="Q467" i="6"/>
  <c r="R467" i="6"/>
  <c r="S467" i="6"/>
  <c r="O468" i="6"/>
  <c r="P468" i="6"/>
  <c r="Q468" i="6"/>
  <c r="R468" i="6"/>
  <c r="S468" i="6"/>
  <c r="O469" i="6"/>
  <c r="P469" i="6"/>
  <c r="Q469" i="6"/>
  <c r="R469" i="6"/>
  <c r="S469" i="6"/>
  <c r="O470" i="6"/>
  <c r="P470" i="6"/>
  <c r="Q470" i="6"/>
  <c r="R470" i="6"/>
  <c r="S470" i="6"/>
  <c r="O471" i="6"/>
  <c r="P471" i="6"/>
  <c r="Q471" i="6"/>
  <c r="R471" i="6"/>
  <c r="S471" i="6"/>
  <c r="O472" i="6"/>
  <c r="P472" i="6"/>
  <c r="Q472" i="6"/>
  <c r="R472" i="6"/>
  <c r="S472" i="6"/>
  <c r="O473" i="6"/>
  <c r="P473" i="6"/>
  <c r="Q473" i="6"/>
  <c r="R473" i="6"/>
  <c r="S473" i="6"/>
  <c r="O474" i="6"/>
  <c r="P474" i="6"/>
  <c r="Q474" i="6"/>
  <c r="R474" i="6"/>
  <c r="S474" i="6"/>
  <c r="O475" i="6"/>
  <c r="P475" i="6"/>
  <c r="Q475" i="6"/>
  <c r="R475" i="6"/>
  <c r="S475" i="6"/>
  <c r="O476" i="6"/>
  <c r="P476" i="6"/>
  <c r="Q476" i="6"/>
  <c r="R476" i="6"/>
  <c r="S476" i="6"/>
  <c r="O477" i="6"/>
  <c r="P477" i="6"/>
  <c r="Q477" i="6"/>
  <c r="R477" i="6"/>
  <c r="S477" i="6"/>
  <c r="O478" i="6"/>
  <c r="P478" i="6"/>
  <c r="Q478" i="6"/>
  <c r="R478" i="6"/>
  <c r="S478" i="6"/>
  <c r="O479" i="6"/>
  <c r="P479" i="6"/>
  <c r="Q479" i="6"/>
  <c r="R479" i="6"/>
  <c r="S479" i="6"/>
  <c r="O480" i="6"/>
  <c r="P480" i="6"/>
  <c r="Q480" i="6"/>
  <c r="R480" i="6"/>
  <c r="S480" i="6"/>
  <c r="O481" i="6"/>
  <c r="P481" i="6"/>
  <c r="Q481" i="6"/>
  <c r="R481" i="6"/>
  <c r="S481" i="6"/>
  <c r="O482" i="6"/>
  <c r="P482" i="6"/>
  <c r="Q482" i="6"/>
  <c r="R482" i="6"/>
  <c r="S482" i="6"/>
  <c r="O483" i="6"/>
  <c r="P483" i="6"/>
  <c r="Q483" i="6"/>
  <c r="R483" i="6"/>
  <c r="S483" i="6"/>
  <c r="O484" i="6"/>
  <c r="P484" i="6"/>
  <c r="Q484" i="6"/>
  <c r="R484" i="6"/>
  <c r="S484" i="6"/>
  <c r="O485" i="6"/>
  <c r="P485" i="6"/>
  <c r="Q485" i="6"/>
  <c r="R485" i="6"/>
  <c r="S485" i="6"/>
  <c r="O486" i="6"/>
  <c r="P486" i="6"/>
  <c r="Q486" i="6"/>
  <c r="R486" i="6"/>
  <c r="S486" i="6"/>
  <c r="O487" i="6"/>
  <c r="P487" i="6"/>
  <c r="Q487" i="6"/>
  <c r="R487" i="6"/>
  <c r="S487" i="6"/>
  <c r="O488" i="6"/>
  <c r="P488" i="6"/>
  <c r="Q488" i="6"/>
  <c r="R488" i="6"/>
  <c r="S488" i="6"/>
  <c r="O489" i="6"/>
  <c r="P489" i="6"/>
  <c r="Q489" i="6"/>
  <c r="R489" i="6"/>
  <c r="S489" i="6"/>
  <c r="O490" i="6"/>
  <c r="P490" i="6"/>
  <c r="Q490" i="6"/>
  <c r="R490" i="6"/>
  <c r="S490" i="6"/>
  <c r="O491" i="6"/>
  <c r="P491" i="6"/>
  <c r="Q491" i="6"/>
  <c r="R491" i="6"/>
  <c r="S491" i="6"/>
  <c r="O492" i="6"/>
  <c r="P492" i="6"/>
  <c r="Q492" i="6"/>
  <c r="R492" i="6"/>
  <c r="S492" i="6"/>
  <c r="O493" i="6"/>
  <c r="P493" i="6"/>
  <c r="Q493" i="6"/>
  <c r="R493" i="6"/>
  <c r="S493" i="6"/>
  <c r="O494" i="6"/>
  <c r="P494" i="6"/>
  <c r="Q494" i="6"/>
  <c r="R494" i="6"/>
  <c r="S494" i="6"/>
  <c r="O495" i="6"/>
  <c r="P495" i="6"/>
  <c r="Q495" i="6"/>
  <c r="R495" i="6"/>
  <c r="S495" i="6"/>
  <c r="O496" i="6"/>
  <c r="P496" i="6"/>
  <c r="Q496" i="6"/>
  <c r="R496" i="6"/>
  <c r="S496" i="6"/>
  <c r="O497" i="6"/>
  <c r="P497" i="6"/>
  <c r="Q497" i="6"/>
  <c r="R497" i="6"/>
  <c r="S497" i="6"/>
  <c r="O498" i="6"/>
  <c r="P498" i="6"/>
  <c r="Q498" i="6"/>
  <c r="R498" i="6"/>
  <c r="S498" i="6"/>
  <c r="O499" i="6"/>
  <c r="P499" i="6"/>
  <c r="Q499" i="6"/>
  <c r="R499" i="6"/>
  <c r="S499" i="6"/>
  <c r="O500" i="6"/>
  <c r="P500" i="6"/>
  <c r="Q500" i="6"/>
  <c r="R500" i="6"/>
  <c r="S500" i="6"/>
  <c r="O501" i="6"/>
  <c r="P501" i="6"/>
  <c r="Q501" i="6"/>
  <c r="R501" i="6"/>
  <c r="S501" i="6"/>
  <c r="O502" i="6"/>
  <c r="P502" i="6"/>
  <c r="Q502" i="6"/>
  <c r="R502" i="6"/>
  <c r="S502" i="6"/>
  <c r="O503" i="6"/>
  <c r="P503" i="6"/>
  <c r="Q503" i="6"/>
  <c r="R503" i="6"/>
  <c r="S503" i="6"/>
  <c r="O504" i="6"/>
  <c r="P504" i="6"/>
  <c r="Q504" i="6"/>
  <c r="R504" i="6"/>
  <c r="S504" i="6"/>
  <c r="O505" i="6"/>
  <c r="P505" i="6"/>
  <c r="Q505" i="6"/>
  <c r="R505" i="6"/>
  <c r="S505" i="6"/>
  <c r="O506" i="6"/>
  <c r="P506" i="6"/>
  <c r="Q506" i="6"/>
  <c r="R506" i="6"/>
  <c r="S506" i="6"/>
  <c r="O507" i="6"/>
  <c r="P507" i="6"/>
  <c r="Q507" i="6"/>
  <c r="R507" i="6"/>
  <c r="S507" i="6"/>
  <c r="O508" i="6"/>
  <c r="P508" i="6"/>
  <c r="Q508" i="6"/>
  <c r="R508" i="6"/>
  <c r="S508" i="6"/>
  <c r="O509" i="6"/>
  <c r="P509" i="6"/>
  <c r="Q509" i="6"/>
  <c r="R509" i="6"/>
  <c r="S509" i="6"/>
  <c r="O510" i="6"/>
  <c r="P510" i="6"/>
  <c r="Q510" i="6"/>
  <c r="R510" i="6"/>
  <c r="S510" i="6"/>
  <c r="AY510" i="6"/>
  <c r="O511" i="6"/>
  <c r="P511" i="6"/>
  <c r="Q511" i="6"/>
  <c r="R511" i="6"/>
  <c r="S511" i="6"/>
  <c r="O512" i="6"/>
  <c r="P512" i="6"/>
  <c r="Q512" i="6"/>
  <c r="R512" i="6"/>
  <c r="S512" i="6"/>
  <c r="O513" i="6"/>
  <c r="P513" i="6"/>
  <c r="Q513" i="6"/>
  <c r="R513" i="6"/>
  <c r="S513" i="6"/>
  <c r="O514" i="6"/>
  <c r="P514" i="6"/>
  <c r="Q514" i="6"/>
  <c r="R514" i="6"/>
  <c r="S514" i="6"/>
  <c r="O515" i="6"/>
  <c r="P515" i="6"/>
  <c r="Q515" i="6"/>
  <c r="R515" i="6"/>
  <c r="S515" i="6"/>
  <c r="O516" i="6"/>
  <c r="P516" i="6"/>
  <c r="Q516" i="6"/>
  <c r="R516" i="6"/>
  <c r="S516" i="6"/>
  <c r="O517" i="6"/>
  <c r="P517" i="6"/>
  <c r="Q517" i="6"/>
  <c r="R517" i="6"/>
  <c r="S517" i="6"/>
  <c r="O518" i="6"/>
  <c r="P518" i="6"/>
  <c r="Q518" i="6"/>
  <c r="R518" i="6"/>
  <c r="S518" i="6"/>
  <c r="O519" i="6"/>
  <c r="P519" i="6"/>
  <c r="Q519" i="6"/>
  <c r="R519" i="6"/>
  <c r="S519" i="6"/>
  <c r="O520" i="6"/>
  <c r="P520" i="6"/>
  <c r="Q520" i="6"/>
  <c r="R520" i="6"/>
  <c r="S520" i="6"/>
  <c r="O521" i="6"/>
  <c r="P521" i="6"/>
  <c r="Q521" i="6"/>
  <c r="R521" i="6"/>
  <c r="S521" i="6"/>
  <c r="O522" i="6"/>
  <c r="P522" i="6"/>
  <c r="Q522" i="6"/>
  <c r="R522" i="6"/>
  <c r="S522" i="6"/>
  <c r="O523" i="6"/>
  <c r="P523" i="6"/>
  <c r="Q523" i="6"/>
  <c r="R523" i="6"/>
  <c r="S523" i="6"/>
  <c r="O524" i="6"/>
  <c r="P524" i="6"/>
  <c r="Q524" i="6"/>
  <c r="R524" i="6"/>
  <c r="S524" i="6"/>
  <c r="O525" i="6"/>
  <c r="P525" i="6"/>
  <c r="Q525" i="6"/>
  <c r="R525" i="6"/>
  <c r="S525" i="6"/>
  <c r="O526" i="6"/>
  <c r="P526" i="6"/>
  <c r="Q526" i="6"/>
  <c r="R526" i="6"/>
  <c r="S526" i="6"/>
  <c r="O527" i="6"/>
  <c r="P527" i="6"/>
  <c r="Q527" i="6"/>
  <c r="R527" i="6"/>
  <c r="S527" i="6"/>
  <c r="O528" i="6"/>
  <c r="P528" i="6"/>
  <c r="Q528" i="6"/>
  <c r="R528" i="6"/>
  <c r="S528" i="6"/>
  <c r="O529" i="6"/>
  <c r="P529" i="6"/>
  <c r="Q529" i="6"/>
  <c r="R529" i="6"/>
  <c r="S529" i="6"/>
  <c r="O530" i="6"/>
  <c r="P530" i="6"/>
  <c r="Q530" i="6"/>
  <c r="R530" i="6"/>
  <c r="S530" i="6"/>
  <c r="O531" i="6"/>
  <c r="P531" i="6"/>
  <c r="Q531" i="6"/>
  <c r="R531" i="6"/>
  <c r="S531" i="6"/>
  <c r="AY531" i="6"/>
  <c r="O532" i="6"/>
  <c r="P532" i="6"/>
  <c r="Q532" i="6"/>
  <c r="R532" i="6"/>
  <c r="S532" i="6"/>
  <c r="O533" i="6"/>
  <c r="P533" i="6"/>
  <c r="Q533" i="6"/>
  <c r="R533" i="6"/>
  <c r="S533" i="6"/>
  <c r="O534" i="6"/>
  <c r="P534" i="6"/>
  <c r="Q534" i="6"/>
  <c r="R534" i="6"/>
  <c r="S534" i="6"/>
  <c r="O535" i="6"/>
  <c r="P535" i="6"/>
  <c r="Q535" i="6"/>
  <c r="R535" i="6"/>
  <c r="S535" i="6"/>
  <c r="O536" i="6"/>
  <c r="P536" i="6"/>
  <c r="Q536" i="6"/>
  <c r="R536" i="6"/>
  <c r="S536" i="6"/>
  <c r="O537" i="6"/>
  <c r="P537" i="6"/>
  <c r="Q537" i="6"/>
  <c r="R537" i="6"/>
  <c r="S537" i="6"/>
  <c r="O538" i="6"/>
  <c r="P538" i="6"/>
  <c r="Q538" i="6"/>
  <c r="R538" i="6"/>
  <c r="S538" i="6"/>
  <c r="O539" i="6"/>
  <c r="P539" i="6"/>
  <c r="Q539" i="6"/>
  <c r="R539" i="6"/>
  <c r="S539" i="6"/>
  <c r="O540" i="6"/>
  <c r="P540" i="6"/>
  <c r="Q540" i="6"/>
  <c r="R540" i="6"/>
  <c r="S540" i="6"/>
  <c r="O541" i="6"/>
  <c r="P541" i="6"/>
  <c r="Q541" i="6"/>
  <c r="R541" i="6"/>
  <c r="S541" i="6"/>
  <c r="O542" i="6"/>
  <c r="P542" i="6"/>
  <c r="Q542" i="6"/>
  <c r="R542" i="6"/>
  <c r="S542" i="6"/>
  <c r="O543" i="6"/>
  <c r="P543" i="6"/>
  <c r="Q543" i="6"/>
  <c r="R543" i="6"/>
  <c r="S543" i="6"/>
  <c r="O544" i="6"/>
  <c r="P544" i="6"/>
  <c r="Q544" i="6"/>
  <c r="R544" i="6"/>
  <c r="S544" i="6"/>
  <c r="O545" i="6"/>
  <c r="P545" i="6"/>
  <c r="Q545" i="6"/>
  <c r="R545" i="6"/>
  <c r="S545" i="6"/>
  <c r="AV545" i="6"/>
  <c r="AY545" i="6"/>
  <c r="T5" i="6" l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T259" i="6" s="1"/>
  <c r="T260" i="6" s="1"/>
  <c r="T261" i="6" s="1"/>
  <c r="T262" i="6" s="1"/>
  <c r="T263" i="6" s="1"/>
  <c r="T264" i="6" s="1"/>
  <c r="T265" i="6" s="1"/>
  <c r="T266" i="6" s="1"/>
  <c r="T267" i="6" s="1"/>
  <c r="T268" i="6" s="1"/>
  <c r="T269" i="6" s="1"/>
  <c r="T270" i="6" s="1"/>
  <c r="T271" i="6" s="1"/>
  <c r="T272" i="6" s="1"/>
  <c r="T273" i="6" s="1"/>
  <c r="T274" i="6" s="1"/>
  <c r="T275" i="6" s="1"/>
  <c r="T276" i="6" s="1"/>
  <c r="T277" i="6" s="1"/>
  <c r="T278" i="6" s="1"/>
  <c r="T279" i="6" s="1"/>
  <c r="T280" i="6" s="1"/>
  <c r="T281" i="6" s="1"/>
  <c r="T282" i="6" s="1"/>
  <c r="T283" i="6" s="1"/>
  <c r="T284" i="6" s="1"/>
  <c r="T285" i="6" s="1"/>
  <c r="T286" i="6" s="1"/>
  <c r="T287" i="6" s="1"/>
  <c r="T288" i="6" s="1"/>
  <c r="T289" i="6" s="1"/>
  <c r="T290" i="6" s="1"/>
  <c r="T291" i="6" s="1"/>
  <c r="T292" i="6" s="1"/>
  <c r="T293" i="6" s="1"/>
  <c r="T294" i="6" s="1"/>
  <c r="T295" i="6" s="1"/>
  <c r="T296" i="6" s="1"/>
  <c r="T297" i="6" s="1"/>
  <c r="T298" i="6" s="1"/>
  <c r="T299" i="6" s="1"/>
  <c r="T300" i="6" s="1"/>
  <c r="T301" i="6" s="1"/>
  <c r="T302" i="6" s="1"/>
  <c r="T303" i="6" s="1"/>
  <c r="T304" i="6" s="1"/>
  <c r="T305" i="6" s="1"/>
  <c r="T306" i="6" s="1"/>
  <c r="T307" i="6" s="1"/>
  <c r="T308" i="6" s="1"/>
  <c r="T309" i="6" s="1"/>
  <c r="T310" i="6" s="1"/>
  <c r="T311" i="6" s="1"/>
  <c r="T312" i="6" s="1"/>
  <c r="T313" i="6" s="1"/>
  <c r="T314" i="6" s="1"/>
  <c r="T315" i="6" s="1"/>
  <c r="T316" i="6" s="1"/>
  <c r="T317" i="6" s="1"/>
  <c r="T318" i="6" s="1"/>
  <c r="T319" i="6" s="1"/>
  <c r="T320" i="6" s="1"/>
  <c r="T321" i="6" s="1"/>
  <c r="T322" i="6" s="1"/>
  <c r="T323" i="6" s="1"/>
  <c r="T324" i="6" s="1"/>
  <c r="T325" i="6" s="1"/>
  <c r="T326" i="6" s="1"/>
  <c r="T327" i="6" s="1"/>
  <c r="T328" i="6" s="1"/>
  <c r="T329" i="6" s="1"/>
  <c r="T330" i="6" s="1"/>
  <c r="T331" i="6" s="1"/>
  <c r="T332" i="6" s="1"/>
  <c r="T333" i="6" s="1"/>
  <c r="T334" i="6" s="1"/>
  <c r="T335" i="6" s="1"/>
  <c r="T336" i="6" s="1"/>
  <c r="T337" i="6" s="1"/>
  <c r="T338" i="6" s="1"/>
  <c r="T339" i="6" s="1"/>
  <c r="T340" i="6" s="1"/>
  <c r="T341" i="6" s="1"/>
  <c r="T342" i="6" s="1"/>
  <c r="T343" i="6" s="1"/>
  <c r="T344" i="6" s="1"/>
  <c r="T345" i="6" s="1"/>
  <c r="T346" i="6" s="1"/>
  <c r="T347" i="6" s="1"/>
  <c r="T348" i="6" s="1"/>
  <c r="T349" i="6" s="1"/>
  <c r="T350" i="6" s="1"/>
  <c r="T351" i="6" s="1"/>
  <c r="T352" i="6" s="1"/>
  <c r="T353" i="6" s="1"/>
  <c r="T354" i="6" s="1"/>
  <c r="T355" i="6" s="1"/>
  <c r="T356" i="6" s="1"/>
  <c r="T357" i="6" s="1"/>
  <c r="T358" i="6" s="1"/>
  <c r="T359" i="6" s="1"/>
  <c r="T360" i="6" s="1"/>
  <c r="T361" i="6" s="1"/>
  <c r="T362" i="6" s="1"/>
  <c r="T363" i="6" s="1"/>
  <c r="T364" i="6" s="1"/>
  <c r="T365" i="6" s="1"/>
  <c r="T366" i="6" s="1"/>
  <c r="T367" i="6" s="1"/>
  <c r="T368" i="6" s="1"/>
  <c r="T369" i="6" s="1"/>
  <c r="T370" i="6" s="1"/>
  <c r="T371" i="6" s="1"/>
  <c r="T372" i="6" s="1"/>
  <c r="T373" i="6" s="1"/>
  <c r="T374" i="6" s="1"/>
  <c r="T375" i="6" s="1"/>
  <c r="T376" i="6" s="1"/>
  <c r="T377" i="6" s="1"/>
  <c r="T378" i="6" s="1"/>
  <c r="T379" i="6" s="1"/>
  <c r="T380" i="6" s="1"/>
  <c r="T381" i="6" s="1"/>
  <c r="T382" i="6" s="1"/>
  <c r="T383" i="6" s="1"/>
  <c r="T384" i="6" s="1"/>
  <c r="T385" i="6" s="1"/>
  <c r="T386" i="6" s="1"/>
  <c r="T387" i="6" s="1"/>
  <c r="T388" i="6" s="1"/>
  <c r="T389" i="6" s="1"/>
  <c r="T390" i="6" s="1"/>
  <c r="T391" i="6" s="1"/>
  <c r="T392" i="6" s="1"/>
  <c r="T393" i="6" s="1"/>
  <c r="T394" i="6" s="1"/>
  <c r="T395" i="6" s="1"/>
  <c r="T396" i="6" s="1"/>
  <c r="T397" i="6" s="1"/>
  <c r="T398" i="6" s="1"/>
  <c r="T399" i="6" s="1"/>
  <c r="T400" i="6" s="1"/>
  <c r="T401" i="6" s="1"/>
  <c r="T402" i="6" s="1"/>
  <c r="T403" i="6" s="1"/>
  <c r="T404" i="6" s="1"/>
  <c r="T405" i="6" s="1"/>
  <c r="T406" i="6" s="1"/>
  <c r="T407" i="6" s="1"/>
  <c r="T408" i="6" s="1"/>
  <c r="T409" i="6" s="1"/>
  <c r="T410" i="6" s="1"/>
  <c r="T411" i="6" s="1"/>
  <c r="T412" i="6" s="1"/>
  <c r="T413" i="6" s="1"/>
  <c r="T414" i="6" s="1"/>
  <c r="T415" i="6" s="1"/>
  <c r="T416" i="6" s="1"/>
  <c r="T417" i="6" s="1"/>
  <c r="T418" i="6" s="1"/>
  <c r="T419" i="6" s="1"/>
  <c r="T420" i="6" s="1"/>
  <c r="T421" i="6" s="1"/>
  <c r="T422" i="6" s="1"/>
  <c r="T423" i="6" s="1"/>
  <c r="T424" i="6" s="1"/>
  <c r="T425" i="6" s="1"/>
  <c r="T426" i="6" s="1"/>
  <c r="T427" i="6" s="1"/>
  <c r="T428" i="6" s="1"/>
  <c r="T429" i="6" s="1"/>
  <c r="T430" i="6" s="1"/>
  <c r="T431" i="6" s="1"/>
  <c r="T432" i="6" s="1"/>
  <c r="T433" i="6" s="1"/>
  <c r="T434" i="6" s="1"/>
  <c r="T435" i="6" s="1"/>
  <c r="T436" i="6" s="1"/>
  <c r="T437" i="6" s="1"/>
  <c r="T438" i="6" s="1"/>
  <c r="T439" i="6" s="1"/>
  <c r="T440" i="6" s="1"/>
  <c r="T441" i="6" s="1"/>
  <c r="T442" i="6" s="1"/>
  <c r="T443" i="6" s="1"/>
  <c r="T444" i="6" s="1"/>
  <c r="T445" i="6" s="1"/>
  <c r="T446" i="6" s="1"/>
  <c r="T447" i="6" s="1"/>
  <c r="T448" i="6" s="1"/>
  <c r="T449" i="6" s="1"/>
  <c r="T450" i="6" s="1"/>
  <c r="T451" i="6" s="1"/>
  <c r="T452" i="6" s="1"/>
  <c r="T453" i="6" s="1"/>
  <c r="T454" i="6" s="1"/>
  <c r="T455" i="6" s="1"/>
  <c r="T456" i="6" s="1"/>
  <c r="T457" i="6" s="1"/>
  <c r="T458" i="6" s="1"/>
  <c r="T459" i="6" s="1"/>
  <c r="T460" i="6" s="1"/>
  <c r="T461" i="6" s="1"/>
  <c r="T462" i="6" s="1"/>
  <c r="T463" i="6" s="1"/>
  <c r="T464" i="6" s="1"/>
  <c r="T465" i="6" s="1"/>
  <c r="T466" i="6" s="1"/>
  <c r="T467" i="6" s="1"/>
  <c r="T468" i="6" s="1"/>
  <c r="T469" i="6" s="1"/>
  <c r="T470" i="6" s="1"/>
  <c r="T471" i="6" s="1"/>
  <c r="T472" i="6" s="1"/>
  <c r="T473" i="6" s="1"/>
  <c r="T474" i="6" s="1"/>
  <c r="T475" i="6" s="1"/>
  <c r="T476" i="6" s="1"/>
  <c r="T477" i="6" s="1"/>
  <c r="T478" i="6" s="1"/>
  <c r="T479" i="6" s="1"/>
  <c r="T480" i="6" s="1"/>
  <c r="T481" i="6" s="1"/>
  <c r="T482" i="6" s="1"/>
  <c r="T483" i="6" s="1"/>
  <c r="T484" i="6" s="1"/>
  <c r="T485" i="6" s="1"/>
  <c r="T486" i="6" s="1"/>
  <c r="T487" i="6" s="1"/>
  <c r="T488" i="6" s="1"/>
  <c r="T489" i="6" s="1"/>
  <c r="T490" i="6" s="1"/>
  <c r="T491" i="6" s="1"/>
  <c r="T492" i="6" s="1"/>
  <c r="T493" i="6" s="1"/>
  <c r="T494" i="6" s="1"/>
  <c r="T495" i="6" s="1"/>
  <c r="T496" i="6" s="1"/>
  <c r="T497" i="6" s="1"/>
  <c r="T498" i="6" s="1"/>
  <c r="T499" i="6" s="1"/>
  <c r="T500" i="6" s="1"/>
  <c r="T501" i="6" s="1"/>
  <c r="T502" i="6" s="1"/>
  <c r="T503" i="6" s="1"/>
  <c r="T504" i="6" s="1"/>
  <c r="T505" i="6" s="1"/>
  <c r="T506" i="6" s="1"/>
  <c r="T507" i="6" s="1"/>
  <c r="T508" i="6" s="1"/>
  <c r="T509" i="6" s="1"/>
  <c r="T510" i="6" s="1"/>
  <c r="T511" i="6" s="1"/>
  <c r="T512" i="6" s="1"/>
  <c r="T513" i="6" s="1"/>
  <c r="T514" i="6" s="1"/>
  <c r="T515" i="6" s="1"/>
  <c r="T516" i="6" s="1"/>
  <c r="T517" i="6" s="1"/>
  <c r="T518" i="6" s="1"/>
  <c r="T519" i="6" s="1"/>
  <c r="T520" i="6" s="1"/>
  <c r="T521" i="6" s="1"/>
  <c r="T522" i="6" s="1"/>
  <c r="T523" i="6" s="1"/>
  <c r="T524" i="6" s="1"/>
  <c r="T525" i="6" s="1"/>
  <c r="T526" i="6" s="1"/>
  <c r="T527" i="6" s="1"/>
  <c r="T528" i="6" s="1"/>
  <c r="T529" i="6" s="1"/>
  <c r="T530" i="6" s="1"/>
  <c r="T531" i="6" s="1"/>
  <c r="T532" i="6" s="1"/>
  <c r="T533" i="6" s="1"/>
  <c r="T534" i="6" s="1"/>
  <c r="T535" i="6" s="1"/>
  <c r="T536" i="6" s="1"/>
  <c r="T537" i="6" s="1"/>
  <c r="T538" i="6" s="1"/>
  <c r="T539" i="6" s="1"/>
  <c r="T540" i="6" s="1"/>
  <c r="T541" i="6" s="1"/>
  <c r="T542" i="6" s="1"/>
  <c r="T543" i="6" s="1"/>
  <c r="T544" i="6" s="1"/>
  <c r="T545" i="6" s="1"/>
  <c r="S5" i="6"/>
  <c r="AY5" i="6" l="1"/>
  <c r="AB4" i="6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AB84" i="6" s="1"/>
  <c r="AB85" i="6" s="1"/>
  <c r="AB86" i="6" s="1"/>
  <c r="AB87" i="6" s="1"/>
  <c r="AB88" i="6" s="1"/>
  <c r="AB89" i="6" s="1"/>
  <c r="AB90" i="6" s="1"/>
  <c r="AB91" i="6" s="1"/>
  <c r="AB92" i="6" s="1"/>
  <c r="AB93" i="6" s="1"/>
  <c r="AB94" i="6" s="1"/>
  <c r="AB95" i="6" s="1"/>
  <c r="AB96" i="6" s="1"/>
  <c r="AB97" i="6" s="1"/>
  <c r="AB98" i="6" s="1"/>
  <c r="AB99" i="6" s="1"/>
  <c r="AB100" i="6" s="1"/>
  <c r="AB101" i="6" s="1"/>
  <c r="AB102" i="6" s="1"/>
  <c r="AB103" i="6" s="1"/>
  <c r="AB104" i="6" s="1"/>
  <c r="AB105" i="6" s="1"/>
  <c r="AB106" i="6" s="1"/>
  <c r="AB107" i="6" s="1"/>
  <c r="AB108" i="6" s="1"/>
  <c r="AB109" i="6" s="1"/>
  <c r="AB110" i="6" s="1"/>
  <c r="AB111" i="6" s="1"/>
  <c r="AB112" i="6" s="1"/>
  <c r="AB113" i="6" s="1"/>
  <c r="AB114" i="6" s="1"/>
  <c r="AB115" i="6" s="1"/>
  <c r="AB116" i="6" s="1"/>
  <c r="AB117" i="6" s="1"/>
  <c r="AB118" i="6" s="1"/>
  <c r="AB119" i="6" s="1"/>
  <c r="AB120" i="6" s="1"/>
  <c r="AB121" i="6" s="1"/>
  <c r="AB122" i="6" s="1"/>
  <c r="AB123" i="6" s="1"/>
  <c r="AB124" i="6" s="1"/>
  <c r="AB125" i="6" s="1"/>
  <c r="AB126" i="6" s="1"/>
  <c r="AB127" i="6" s="1"/>
  <c r="AB128" i="6" s="1"/>
  <c r="AB129" i="6" s="1"/>
  <c r="AB130" i="6" s="1"/>
  <c r="AB131" i="6" s="1"/>
  <c r="AB132" i="6" s="1"/>
  <c r="AB133" i="6" s="1"/>
  <c r="AB134" i="6" s="1"/>
  <c r="AB135" i="6" s="1"/>
  <c r="AB136" i="6" s="1"/>
  <c r="AB137" i="6" s="1"/>
  <c r="AB138" i="6" s="1"/>
  <c r="AB139" i="6" s="1"/>
  <c r="AB140" i="6" s="1"/>
  <c r="AB141" i="6" s="1"/>
  <c r="AB142" i="6" s="1"/>
  <c r="AB143" i="6" s="1"/>
  <c r="AB144" i="6" s="1"/>
  <c r="AB145" i="6" s="1"/>
  <c r="AB146" i="6" s="1"/>
  <c r="AB147" i="6" s="1"/>
  <c r="AB148" i="6" s="1"/>
  <c r="AB149" i="6" s="1"/>
  <c r="AB150" i="6" s="1"/>
  <c r="AB151" i="6" s="1"/>
  <c r="AB152" i="6" s="1"/>
  <c r="AB153" i="6" s="1"/>
  <c r="AB154" i="6" s="1"/>
  <c r="AB155" i="6" s="1"/>
  <c r="AB156" i="6" s="1"/>
  <c r="AB157" i="6" s="1"/>
  <c r="AB158" i="6" s="1"/>
  <c r="AB159" i="6" s="1"/>
  <c r="AB160" i="6" s="1"/>
  <c r="AB161" i="6" s="1"/>
  <c r="AB162" i="6" s="1"/>
  <c r="AB163" i="6" s="1"/>
  <c r="AB164" i="6" s="1"/>
  <c r="AB165" i="6" s="1"/>
  <c r="AB166" i="6" s="1"/>
  <c r="AB167" i="6" s="1"/>
  <c r="AB168" i="6" s="1"/>
  <c r="AB169" i="6" s="1"/>
  <c r="AB170" i="6" s="1"/>
  <c r="AB171" i="6" s="1"/>
  <c r="AB172" i="6" s="1"/>
  <c r="AB173" i="6" s="1"/>
  <c r="AB174" i="6" s="1"/>
  <c r="AB175" i="6" s="1"/>
  <c r="AB176" i="6" s="1"/>
  <c r="AB177" i="6" s="1"/>
  <c r="AB178" i="6" s="1"/>
  <c r="AB179" i="6" s="1"/>
  <c r="AB180" i="6" s="1"/>
  <c r="AB181" i="6" s="1"/>
  <c r="AB182" i="6" s="1"/>
  <c r="AB183" i="6" s="1"/>
  <c r="AB184" i="6" s="1"/>
  <c r="AB185" i="6" s="1"/>
  <c r="AB186" i="6" s="1"/>
  <c r="AB187" i="6" s="1"/>
  <c r="AB188" i="6" s="1"/>
  <c r="AB189" i="6" s="1"/>
  <c r="AB190" i="6" s="1"/>
  <c r="AB191" i="6" s="1"/>
  <c r="AB192" i="6" s="1"/>
  <c r="AB193" i="6" s="1"/>
  <c r="AB194" i="6" s="1"/>
  <c r="AB195" i="6" s="1"/>
  <c r="AB196" i="6" s="1"/>
  <c r="AB197" i="6" s="1"/>
  <c r="AB198" i="6" s="1"/>
  <c r="AB199" i="6" s="1"/>
  <c r="AB200" i="6" s="1"/>
  <c r="AB201" i="6" s="1"/>
  <c r="AB202" i="6" s="1"/>
  <c r="AB203" i="6" s="1"/>
  <c r="AB204" i="6" s="1"/>
  <c r="AB205" i="6" s="1"/>
  <c r="AB206" i="6" s="1"/>
  <c r="AB207" i="6" s="1"/>
  <c r="AB208" i="6" s="1"/>
  <c r="AB209" i="6" s="1"/>
  <c r="AB210" i="6" s="1"/>
  <c r="AB211" i="6" s="1"/>
  <c r="AB212" i="6" s="1"/>
  <c r="AB213" i="6" s="1"/>
  <c r="AB214" i="6" s="1"/>
  <c r="AB215" i="6" s="1"/>
  <c r="AB216" i="6" s="1"/>
  <c r="AB217" i="6" s="1"/>
  <c r="AB218" i="6" s="1"/>
  <c r="AB219" i="6" s="1"/>
  <c r="AB220" i="6" s="1"/>
  <c r="AB221" i="6" s="1"/>
  <c r="AB222" i="6" s="1"/>
  <c r="AB223" i="6" s="1"/>
  <c r="AB224" i="6" s="1"/>
  <c r="AB225" i="6" s="1"/>
  <c r="AB226" i="6" s="1"/>
  <c r="AB227" i="6" s="1"/>
  <c r="AB228" i="6" s="1"/>
  <c r="AB229" i="6" s="1"/>
  <c r="AB230" i="6" s="1"/>
  <c r="AB231" i="6" s="1"/>
  <c r="AB232" i="6" s="1"/>
  <c r="AB233" i="6" s="1"/>
  <c r="AB234" i="6" s="1"/>
  <c r="AB235" i="6" s="1"/>
  <c r="AB236" i="6" s="1"/>
  <c r="AB237" i="6" s="1"/>
  <c r="AB238" i="6" s="1"/>
  <c r="AB239" i="6" s="1"/>
  <c r="AB240" i="6" s="1"/>
  <c r="AB241" i="6" s="1"/>
  <c r="AB242" i="6" s="1"/>
  <c r="AB243" i="6" s="1"/>
  <c r="AB244" i="6" s="1"/>
  <c r="AB245" i="6" s="1"/>
  <c r="AB246" i="6" s="1"/>
  <c r="AB247" i="6" s="1"/>
  <c r="AB248" i="6" s="1"/>
  <c r="AB249" i="6" s="1"/>
  <c r="AB250" i="6" s="1"/>
  <c r="AB251" i="6" s="1"/>
  <c r="AB252" i="6" s="1"/>
  <c r="AB253" i="6" s="1"/>
  <c r="AB254" i="6" s="1"/>
  <c r="AB255" i="6" s="1"/>
  <c r="AB256" i="6" s="1"/>
  <c r="AB257" i="6" s="1"/>
  <c r="AB258" i="6" s="1"/>
  <c r="AB259" i="6" s="1"/>
  <c r="AB260" i="6" s="1"/>
  <c r="AB261" i="6" s="1"/>
  <c r="AB262" i="6" s="1"/>
  <c r="AB263" i="6" s="1"/>
  <c r="AB264" i="6" s="1"/>
  <c r="AB265" i="6" s="1"/>
  <c r="AB266" i="6" s="1"/>
  <c r="AB267" i="6" s="1"/>
  <c r="AB268" i="6" s="1"/>
  <c r="AB269" i="6" s="1"/>
  <c r="AB270" i="6" s="1"/>
  <c r="AB271" i="6" s="1"/>
  <c r="AB272" i="6" s="1"/>
  <c r="AB273" i="6" s="1"/>
  <c r="AB274" i="6" s="1"/>
  <c r="AB275" i="6" s="1"/>
  <c r="AB276" i="6" s="1"/>
  <c r="AB277" i="6" s="1"/>
  <c r="AB278" i="6" s="1"/>
  <c r="AB279" i="6" s="1"/>
  <c r="AB280" i="6" s="1"/>
  <c r="AB281" i="6" s="1"/>
  <c r="AB282" i="6" s="1"/>
  <c r="AB283" i="6" s="1"/>
  <c r="AB284" i="6" s="1"/>
  <c r="AB285" i="6" s="1"/>
  <c r="AB286" i="6" s="1"/>
  <c r="AB287" i="6" s="1"/>
  <c r="AB288" i="6" s="1"/>
  <c r="AB289" i="6" s="1"/>
  <c r="AB290" i="6" s="1"/>
  <c r="AB291" i="6" s="1"/>
  <c r="AB292" i="6" s="1"/>
  <c r="AB293" i="6" s="1"/>
  <c r="AB294" i="6" s="1"/>
  <c r="AB295" i="6" s="1"/>
  <c r="AB296" i="6" s="1"/>
  <c r="AB297" i="6" s="1"/>
  <c r="AB298" i="6" s="1"/>
  <c r="AB299" i="6" s="1"/>
  <c r="AB300" i="6" s="1"/>
  <c r="AB301" i="6" s="1"/>
  <c r="AB302" i="6" s="1"/>
  <c r="AB303" i="6" s="1"/>
  <c r="AB304" i="6" s="1"/>
  <c r="AB305" i="6" s="1"/>
  <c r="AB306" i="6" s="1"/>
  <c r="AB307" i="6" s="1"/>
  <c r="AB308" i="6" s="1"/>
  <c r="AB309" i="6" s="1"/>
  <c r="AB310" i="6" s="1"/>
  <c r="AB311" i="6" s="1"/>
  <c r="AB312" i="6" s="1"/>
  <c r="AB313" i="6" s="1"/>
  <c r="AB314" i="6" s="1"/>
  <c r="AB315" i="6" s="1"/>
  <c r="AB316" i="6" s="1"/>
  <c r="AB317" i="6" s="1"/>
  <c r="AB318" i="6" s="1"/>
  <c r="AB319" i="6" s="1"/>
  <c r="AB320" i="6" s="1"/>
  <c r="AB321" i="6" s="1"/>
  <c r="AB322" i="6" s="1"/>
  <c r="AB323" i="6" s="1"/>
  <c r="AB324" i="6" s="1"/>
  <c r="AB325" i="6" s="1"/>
  <c r="AB326" i="6" s="1"/>
  <c r="AB327" i="6" s="1"/>
  <c r="AB328" i="6" s="1"/>
  <c r="AB329" i="6" s="1"/>
  <c r="AB330" i="6" s="1"/>
  <c r="AB331" i="6" s="1"/>
  <c r="AB332" i="6" s="1"/>
  <c r="AB333" i="6" s="1"/>
  <c r="AB334" i="6" s="1"/>
  <c r="AB335" i="6" s="1"/>
  <c r="AB336" i="6" s="1"/>
  <c r="AB337" i="6" s="1"/>
  <c r="AB338" i="6" s="1"/>
  <c r="AB339" i="6" s="1"/>
  <c r="AB340" i="6" s="1"/>
  <c r="AB341" i="6" s="1"/>
  <c r="AB342" i="6" s="1"/>
  <c r="AB343" i="6" s="1"/>
  <c r="AB344" i="6" s="1"/>
  <c r="AB345" i="6" s="1"/>
  <c r="AB346" i="6" s="1"/>
  <c r="AB347" i="6" s="1"/>
  <c r="AB348" i="6" s="1"/>
  <c r="AB349" i="6" s="1"/>
  <c r="AB350" i="6" s="1"/>
  <c r="AB351" i="6" s="1"/>
  <c r="AB352" i="6" s="1"/>
  <c r="AB353" i="6" s="1"/>
  <c r="AB354" i="6" s="1"/>
  <c r="AB355" i="6" s="1"/>
  <c r="AB356" i="6" s="1"/>
  <c r="AB357" i="6" s="1"/>
  <c r="AB358" i="6" s="1"/>
  <c r="AB359" i="6" s="1"/>
  <c r="AB360" i="6" s="1"/>
  <c r="AB361" i="6" s="1"/>
  <c r="AB362" i="6" s="1"/>
  <c r="AB363" i="6" s="1"/>
  <c r="AB364" i="6" s="1"/>
  <c r="AB365" i="6" s="1"/>
  <c r="AB366" i="6" s="1"/>
  <c r="AB367" i="6" s="1"/>
  <c r="AB368" i="6" s="1"/>
  <c r="AB369" i="6" s="1"/>
  <c r="AB370" i="6" s="1"/>
  <c r="AB371" i="6" s="1"/>
  <c r="AB372" i="6" s="1"/>
  <c r="AB373" i="6" s="1"/>
  <c r="AB374" i="6" s="1"/>
  <c r="AB375" i="6" s="1"/>
  <c r="AB376" i="6" s="1"/>
  <c r="AB377" i="6" s="1"/>
  <c r="AB378" i="6" s="1"/>
  <c r="AB379" i="6" s="1"/>
  <c r="AB380" i="6" s="1"/>
  <c r="AB381" i="6" s="1"/>
  <c r="AB382" i="6" s="1"/>
  <c r="AB383" i="6" s="1"/>
  <c r="AB384" i="6" s="1"/>
  <c r="AB385" i="6" s="1"/>
  <c r="AB386" i="6" s="1"/>
  <c r="AB387" i="6" s="1"/>
  <c r="AB388" i="6" s="1"/>
  <c r="AB389" i="6" s="1"/>
  <c r="AB390" i="6" s="1"/>
  <c r="AB391" i="6" s="1"/>
  <c r="AB392" i="6" s="1"/>
  <c r="AB393" i="6" s="1"/>
  <c r="AB394" i="6" s="1"/>
  <c r="AB395" i="6" s="1"/>
  <c r="AB396" i="6" s="1"/>
  <c r="AB397" i="6" s="1"/>
  <c r="AB398" i="6" s="1"/>
  <c r="AB399" i="6" s="1"/>
  <c r="AB400" i="6" s="1"/>
  <c r="AB401" i="6" s="1"/>
  <c r="AB402" i="6" s="1"/>
  <c r="AB403" i="6" s="1"/>
  <c r="AB404" i="6" s="1"/>
  <c r="AB405" i="6" s="1"/>
  <c r="AB406" i="6" s="1"/>
  <c r="AB407" i="6" s="1"/>
  <c r="AB408" i="6" s="1"/>
  <c r="AB409" i="6" s="1"/>
  <c r="AB410" i="6" s="1"/>
  <c r="AB411" i="6" s="1"/>
  <c r="AB412" i="6" s="1"/>
  <c r="AB413" i="6" s="1"/>
  <c r="AB414" i="6" s="1"/>
  <c r="AB415" i="6" s="1"/>
  <c r="AB416" i="6" s="1"/>
  <c r="AB417" i="6" s="1"/>
  <c r="AB418" i="6" s="1"/>
  <c r="AB419" i="6" s="1"/>
  <c r="AB420" i="6" s="1"/>
  <c r="AB421" i="6" s="1"/>
  <c r="AB422" i="6" s="1"/>
  <c r="AB423" i="6" s="1"/>
  <c r="AB424" i="6" s="1"/>
  <c r="AB425" i="6" s="1"/>
  <c r="AB426" i="6" s="1"/>
  <c r="AB427" i="6" s="1"/>
  <c r="AB428" i="6" s="1"/>
  <c r="AB429" i="6" s="1"/>
  <c r="AB430" i="6" s="1"/>
  <c r="AB431" i="6" s="1"/>
  <c r="AB432" i="6" s="1"/>
  <c r="AB433" i="6" s="1"/>
  <c r="AB434" i="6" s="1"/>
  <c r="AB435" i="6" s="1"/>
  <c r="AB436" i="6" s="1"/>
  <c r="AB437" i="6" s="1"/>
  <c r="AB438" i="6" s="1"/>
  <c r="AB439" i="6" s="1"/>
  <c r="AB440" i="6" s="1"/>
  <c r="AB441" i="6" s="1"/>
  <c r="AB442" i="6" s="1"/>
  <c r="AB443" i="6" s="1"/>
  <c r="AB444" i="6" s="1"/>
  <c r="AB445" i="6" s="1"/>
  <c r="AB446" i="6" s="1"/>
  <c r="AB447" i="6" s="1"/>
  <c r="AB448" i="6" s="1"/>
  <c r="AB449" i="6" s="1"/>
  <c r="AB450" i="6" s="1"/>
  <c r="AB451" i="6" s="1"/>
  <c r="AB452" i="6" s="1"/>
  <c r="AB453" i="6" s="1"/>
  <c r="AB454" i="6" s="1"/>
  <c r="AB455" i="6" s="1"/>
  <c r="AB456" i="6" s="1"/>
  <c r="AB457" i="6" s="1"/>
  <c r="AB458" i="6" s="1"/>
  <c r="AB459" i="6" s="1"/>
  <c r="AB460" i="6" s="1"/>
  <c r="AB461" i="6" s="1"/>
  <c r="AB462" i="6" s="1"/>
  <c r="AB463" i="6" s="1"/>
  <c r="AB464" i="6" s="1"/>
  <c r="AB465" i="6" s="1"/>
  <c r="AB466" i="6" s="1"/>
  <c r="AB467" i="6" s="1"/>
  <c r="AB468" i="6" s="1"/>
  <c r="AB469" i="6" s="1"/>
  <c r="AB470" i="6" s="1"/>
  <c r="AB471" i="6" s="1"/>
  <c r="AB472" i="6" s="1"/>
  <c r="AB473" i="6" s="1"/>
  <c r="AB474" i="6" s="1"/>
  <c r="AB475" i="6" s="1"/>
  <c r="AB476" i="6" s="1"/>
  <c r="AB477" i="6" s="1"/>
  <c r="AB478" i="6" s="1"/>
  <c r="AB479" i="6" s="1"/>
  <c r="AB480" i="6" s="1"/>
  <c r="AB481" i="6" s="1"/>
  <c r="AB482" i="6" s="1"/>
  <c r="AB483" i="6" s="1"/>
  <c r="AB484" i="6" s="1"/>
  <c r="AB485" i="6" s="1"/>
  <c r="AB486" i="6" s="1"/>
  <c r="AB487" i="6" s="1"/>
  <c r="AB488" i="6" s="1"/>
  <c r="AB489" i="6" s="1"/>
  <c r="AB490" i="6" s="1"/>
  <c r="AB491" i="6" s="1"/>
  <c r="AB492" i="6" s="1"/>
  <c r="AB493" i="6" s="1"/>
  <c r="AB494" i="6" s="1"/>
  <c r="AB495" i="6" s="1"/>
  <c r="AB496" i="6" s="1"/>
  <c r="AB497" i="6" s="1"/>
  <c r="AB498" i="6" s="1"/>
  <c r="AB499" i="6" s="1"/>
  <c r="AB500" i="6" s="1"/>
  <c r="AB501" i="6" s="1"/>
  <c r="AB502" i="6" s="1"/>
  <c r="AB503" i="6" s="1"/>
  <c r="AB504" i="6" s="1"/>
  <c r="AB505" i="6" s="1"/>
  <c r="AB506" i="6" s="1"/>
  <c r="AB507" i="6" s="1"/>
  <c r="AB508" i="6" s="1"/>
  <c r="AB509" i="6" s="1"/>
  <c r="AB510" i="6" s="1"/>
  <c r="AB511" i="6" s="1"/>
  <c r="AB512" i="6" s="1"/>
  <c r="AB513" i="6" s="1"/>
  <c r="AB514" i="6" s="1"/>
  <c r="AB515" i="6" s="1"/>
  <c r="AB516" i="6" s="1"/>
  <c r="AB517" i="6" s="1"/>
  <c r="AB518" i="6" s="1"/>
  <c r="AB519" i="6" s="1"/>
  <c r="AB520" i="6" s="1"/>
  <c r="AB521" i="6" s="1"/>
  <c r="AB522" i="6" s="1"/>
  <c r="AB523" i="6" s="1"/>
  <c r="AB524" i="6" s="1"/>
  <c r="AB525" i="6" s="1"/>
  <c r="AB526" i="6" s="1"/>
  <c r="AB527" i="6" s="1"/>
  <c r="AB528" i="6" s="1"/>
  <c r="AB529" i="6" s="1"/>
  <c r="AB530" i="6" s="1"/>
  <c r="AB531" i="6" s="1"/>
  <c r="AB532" i="6" s="1"/>
  <c r="AB533" i="6" s="1"/>
  <c r="AB534" i="6" s="1"/>
  <c r="AB535" i="6" s="1"/>
  <c r="AB536" i="6" s="1"/>
  <c r="AB537" i="6" s="1"/>
  <c r="AB538" i="6" s="1"/>
  <c r="AB539" i="6" s="1"/>
  <c r="AB540" i="6" s="1"/>
  <c r="AB541" i="6" s="1"/>
  <c r="AB542" i="6" s="1"/>
  <c r="AB543" i="6" s="1"/>
  <c r="AB544" i="6" s="1"/>
  <c r="AB545" i="6" s="1"/>
  <c r="AA4" i="6"/>
  <c r="Z4" i="6"/>
  <c r="Y4" i="6"/>
  <c r="X4" i="6"/>
  <c r="W4" i="6"/>
  <c r="V5" i="6"/>
  <c r="AV5" i="6" l="1"/>
  <c r="V6" i="6"/>
  <c r="V7" i="6" s="1"/>
  <c r="X6" i="6"/>
  <c r="AV6" i="6"/>
  <c r="P6" i="6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A181" i="6"/>
  <c r="AA5" i="6"/>
  <c r="Z5" i="6"/>
  <c r="Z6" i="6" s="1"/>
  <c r="Z7" i="6" s="1"/>
  <c r="Y5" i="6"/>
  <c r="Y6" i="6" s="1"/>
  <c r="X5" i="6"/>
  <c r="W5" i="6"/>
  <c r="AA6" i="6" l="1"/>
  <c r="AK5" i="6"/>
  <c r="V8" i="6"/>
  <c r="Y7" i="6"/>
  <c r="Y8" i="6" s="1"/>
  <c r="Y9" i="6" s="1"/>
  <c r="Y10" i="6" s="1"/>
  <c r="Y11" i="6" s="1"/>
  <c r="Y12" i="6" s="1"/>
  <c r="AV7" i="6"/>
  <c r="X7" i="6"/>
  <c r="X8" i="6" s="1"/>
  <c r="X9" i="6" s="1"/>
  <c r="AY7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AY6" i="6"/>
  <c r="AD5" i="6"/>
  <c r="S6" i="6"/>
  <c r="S7" i="6" s="1"/>
  <c r="S8" i="6" s="1"/>
  <c r="R5" i="6"/>
  <c r="R6" i="6" s="1"/>
  <c r="R7" i="6" s="1"/>
  <c r="Q5" i="6"/>
  <c r="Q6" i="6" s="1"/>
  <c r="P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AS5" i="6" l="1"/>
  <c r="AN6" i="6"/>
  <c r="AO6" i="6"/>
  <c r="AP6" i="6"/>
  <c r="AQ6" i="6"/>
  <c r="V9" i="6"/>
  <c r="Z8" i="6"/>
  <c r="AV8" i="6"/>
  <c r="AA7" i="6"/>
  <c r="AK6" i="6"/>
  <c r="AY8" i="6"/>
  <c r="W57" i="6"/>
  <c r="W58" i="6" s="1"/>
  <c r="W59" i="6" s="1"/>
  <c r="AY57" i="6"/>
  <c r="X10" i="6"/>
  <c r="X11" i="6" s="1"/>
  <c r="AY10" i="6"/>
  <c r="AD6" i="6"/>
  <c r="AE5" i="6"/>
  <c r="Q59" i="2"/>
  <c r="AS6" i="6" l="1"/>
  <c r="AN7" i="6"/>
  <c r="AO7" i="6"/>
  <c r="AP7" i="6"/>
  <c r="AQ7" i="6"/>
  <c r="AA8" i="6"/>
  <c r="AK8" i="6" s="1"/>
  <c r="AK7" i="6"/>
  <c r="Z9" i="6"/>
  <c r="AY9" i="6"/>
  <c r="V10" i="6"/>
  <c r="AA9" i="6"/>
  <c r="AV9" i="6"/>
  <c r="AD7" i="6"/>
  <c r="X12" i="6"/>
  <c r="W60" i="6"/>
  <c r="W61" i="6" s="1"/>
  <c r="W62" i="6" s="1"/>
  <c r="W63" i="6" s="1"/>
  <c r="AY60" i="6"/>
  <c r="AE6" i="6"/>
  <c r="AF5" i="6"/>
  <c r="AM343" i="2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AS7" i="6" l="1"/>
  <c r="AN8" i="6"/>
  <c r="AO8" i="6"/>
  <c r="AP8" i="6"/>
  <c r="AQ8" i="6"/>
  <c r="AS8" i="6"/>
  <c r="AN9" i="6"/>
  <c r="AO9" i="6"/>
  <c r="AP9" i="6"/>
  <c r="AQ9" i="6"/>
  <c r="AK9" i="6"/>
  <c r="AA10" i="6"/>
  <c r="V11" i="6"/>
  <c r="Z10" i="6"/>
  <c r="AV10" i="6"/>
  <c r="W64" i="6"/>
  <c r="W65" i="6" s="1"/>
  <c r="X13" i="6"/>
  <c r="X14" i="6" s="1"/>
  <c r="X15" i="6" s="1"/>
  <c r="AY13" i="6"/>
  <c r="AE7" i="6"/>
  <c r="AD8" i="6"/>
  <c r="AE8" i="6"/>
  <c r="AF6" i="6"/>
  <c r="AG5" i="6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AS9" i="6" l="1"/>
  <c r="AN10" i="6"/>
  <c r="AO10" i="6"/>
  <c r="AP10" i="6"/>
  <c r="AQ10" i="6"/>
  <c r="Z11" i="6"/>
  <c r="AY11" i="6"/>
  <c r="V12" i="6"/>
  <c r="AA11" i="6"/>
  <c r="AK11" i="6" s="1"/>
  <c r="AV11" i="6"/>
  <c r="AK10" i="6"/>
  <c r="AD9" i="6"/>
  <c r="AE9" i="6"/>
  <c r="X16" i="6"/>
  <c r="W66" i="6"/>
  <c r="W67" i="6" s="1"/>
  <c r="AF7" i="6"/>
  <c r="AG6" i="6"/>
  <c r="AH5" i="6"/>
  <c r="AI5" i="6" s="1"/>
  <c r="V7" i="2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AS10" i="6" l="1"/>
  <c r="AN11" i="6"/>
  <c r="AO11" i="6"/>
  <c r="AP11" i="6"/>
  <c r="AQ11" i="6"/>
  <c r="AS11" i="6"/>
  <c r="AN12" i="6"/>
  <c r="AO12" i="6"/>
  <c r="AP12" i="6"/>
  <c r="AQ12" i="6"/>
  <c r="V13" i="6"/>
  <c r="AA12" i="6"/>
  <c r="AV12" i="6"/>
  <c r="Z12" i="6"/>
  <c r="Z13" i="6" s="1"/>
  <c r="AY12" i="6"/>
  <c r="W68" i="6"/>
  <c r="W69" i="6" s="1"/>
  <c r="X17" i="6"/>
  <c r="X18" i="6" s="1"/>
  <c r="AF8" i="6"/>
  <c r="AD10" i="6"/>
  <c r="AE10" i="6"/>
  <c r="AF9" i="6"/>
  <c r="AG7" i="6"/>
  <c r="AH6" i="6"/>
  <c r="W341" i="2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AK12" i="6" l="1"/>
  <c r="AA13" i="6"/>
  <c r="V14" i="6"/>
  <c r="Y13" i="6"/>
  <c r="AV13" i="6"/>
  <c r="AD11" i="6"/>
  <c r="AE11" i="6"/>
  <c r="AF10" i="6"/>
  <c r="X19" i="6"/>
  <c r="W70" i="6"/>
  <c r="W71" i="6" s="1"/>
  <c r="AG8" i="6"/>
  <c r="AH7" i="6"/>
  <c r="AI6" i="6"/>
  <c r="X9" i="2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AS12" i="6" l="1"/>
  <c r="AN13" i="6"/>
  <c r="AO13" i="6"/>
  <c r="AP13" i="6"/>
  <c r="AQ13" i="6"/>
  <c r="Y14" i="6"/>
  <c r="Y15" i="6" s="1"/>
  <c r="Y16" i="6" s="1"/>
  <c r="AY14" i="6"/>
  <c r="V15" i="6"/>
  <c r="Z14" i="6"/>
  <c r="AV14" i="6"/>
  <c r="AK13" i="6"/>
  <c r="AA14" i="6"/>
  <c r="AK14" i="6" s="1"/>
  <c r="W72" i="6"/>
  <c r="W73" i="6" s="1"/>
  <c r="X20" i="6"/>
  <c r="X21" i="6" s="1"/>
  <c r="AG9" i="6"/>
  <c r="AD12" i="6"/>
  <c r="AE12" i="6"/>
  <c r="AF11" i="6"/>
  <c r="AG10" i="6"/>
  <c r="AH8" i="6"/>
  <c r="AI7" i="6"/>
  <c r="W343" i="2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AQ15" i="6" l="1"/>
  <c r="AS13" i="6"/>
  <c r="AN14" i="6"/>
  <c r="AN15" i="6" s="1"/>
  <c r="AO14" i="6"/>
  <c r="AO15" i="6" s="1"/>
  <c r="AP14" i="6"/>
  <c r="AS14" i="6" s="1"/>
  <c r="AQ14" i="6"/>
  <c r="Z15" i="6"/>
  <c r="AY15" i="6"/>
  <c r="V16" i="6"/>
  <c r="AA15" i="6"/>
  <c r="AK15" i="6" s="1"/>
  <c r="AV15" i="6"/>
  <c r="Y17" i="6"/>
  <c r="Y18" i="6" s="1"/>
  <c r="Y19" i="6" s="1"/>
  <c r="AY17" i="6"/>
  <c r="AD13" i="6"/>
  <c r="AE13" i="6"/>
  <c r="AF12" i="6"/>
  <c r="AG11" i="6"/>
  <c r="AH10" i="6"/>
  <c r="X22" i="6"/>
  <c r="W74" i="6"/>
  <c r="W75" i="6" s="1"/>
  <c r="AH9" i="6"/>
  <c r="AI10" i="6" s="1"/>
  <c r="AI8" i="6"/>
  <c r="X11" i="2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S15" i="6" l="1"/>
  <c r="AN16" i="6"/>
  <c r="AO16" i="6"/>
  <c r="AQ16" i="6"/>
  <c r="AP15" i="6"/>
  <c r="AP16" i="6" s="1"/>
  <c r="Y20" i="6"/>
  <c r="Y21" i="6" s="1"/>
  <c r="Y22" i="6" s="1"/>
  <c r="Y23" i="6" s="1"/>
  <c r="Y24" i="6" s="1"/>
  <c r="Y25" i="6" s="1"/>
  <c r="AY20" i="6"/>
  <c r="V17" i="6"/>
  <c r="AA16" i="6"/>
  <c r="AV16" i="6"/>
  <c r="Z16" i="6"/>
  <c r="AY16" i="6"/>
  <c r="W76" i="6"/>
  <c r="W77" i="6" s="1"/>
  <c r="X23" i="6"/>
  <c r="X24" i="6" s="1"/>
  <c r="AY23" i="6"/>
  <c r="AD14" i="6"/>
  <c r="AE14" i="6"/>
  <c r="AF13" i="6"/>
  <c r="AG12" i="6"/>
  <c r="AH11" i="6"/>
  <c r="AI9" i="6"/>
  <c r="AA341" i="2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AK16" i="6" l="1"/>
  <c r="AA17" i="6"/>
  <c r="V18" i="6"/>
  <c r="Z17" i="6"/>
  <c r="AV17" i="6"/>
  <c r="AD15" i="6"/>
  <c r="AE15" i="6"/>
  <c r="AF14" i="6"/>
  <c r="AG13" i="6"/>
  <c r="AH12" i="6"/>
  <c r="AI11" i="6"/>
  <c r="X25" i="6"/>
  <c r="W78" i="6"/>
  <c r="W79" i="6" s="1"/>
  <c r="X13" i="2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S16" i="6" l="1"/>
  <c r="AN17" i="6"/>
  <c r="AO17" i="6"/>
  <c r="AP17" i="6"/>
  <c r="AQ17" i="6"/>
  <c r="Z18" i="6"/>
  <c r="AY18" i="6"/>
  <c r="V19" i="6"/>
  <c r="AA18" i="6"/>
  <c r="AK18" i="6" s="1"/>
  <c r="AV18" i="6"/>
  <c r="AK17" i="6"/>
  <c r="W80" i="6"/>
  <c r="W81" i="6" s="1"/>
  <c r="X26" i="6"/>
  <c r="X27" i="6" s="1"/>
  <c r="X28" i="6" s="1"/>
  <c r="AY26" i="6"/>
  <c r="AD16" i="6"/>
  <c r="AE16" i="6"/>
  <c r="AF15" i="6"/>
  <c r="AG14" i="6"/>
  <c r="AH13" i="6"/>
  <c r="AI12" i="6"/>
  <c r="AA343" i="2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AS17" i="6" l="1"/>
  <c r="AN18" i="6"/>
  <c r="AO18" i="6"/>
  <c r="AP18" i="6"/>
  <c r="AQ18" i="6"/>
  <c r="AS18" i="6"/>
  <c r="AN19" i="6"/>
  <c r="AO19" i="6"/>
  <c r="AP19" i="6"/>
  <c r="AQ19" i="6"/>
  <c r="V20" i="6"/>
  <c r="AA19" i="6"/>
  <c r="AV19" i="6"/>
  <c r="Z19" i="6"/>
  <c r="AY19" i="6"/>
  <c r="AD17" i="6"/>
  <c r="AE17" i="6"/>
  <c r="AF16" i="6"/>
  <c r="AG15" i="6"/>
  <c r="AH14" i="6"/>
  <c r="AI13" i="6"/>
  <c r="X29" i="6"/>
  <c r="X30" i="6" s="1"/>
  <c r="AY29" i="6"/>
  <c r="W82" i="6"/>
  <c r="W83" i="6" s="1"/>
  <c r="X15" i="2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AK19" i="6" l="1"/>
  <c r="AA20" i="6"/>
  <c r="V21" i="6"/>
  <c r="Z20" i="6"/>
  <c r="AV20" i="6"/>
  <c r="W84" i="6"/>
  <c r="W85" i="6" s="1"/>
  <c r="W86" i="6" s="1"/>
  <c r="X31" i="6"/>
  <c r="X32" i="6" s="1"/>
  <c r="X33" i="6" s="1"/>
  <c r="AY31" i="6"/>
  <c r="AD18" i="6"/>
  <c r="AE18" i="6"/>
  <c r="AF17" i="6"/>
  <c r="AG16" i="6"/>
  <c r="AH15" i="6"/>
  <c r="AI14" i="6"/>
  <c r="Y342" i="2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AS19" i="6" l="1"/>
  <c r="AN20" i="6"/>
  <c r="AO20" i="6"/>
  <c r="AP20" i="6"/>
  <c r="AQ20" i="6"/>
  <c r="Z21" i="6"/>
  <c r="AY21" i="6"/>
  <c r="V22" i="6"/>
  <c r="AA21" i="6"/>
  <c r="AK21" i="6" s="1"/>
  <c r="AV21" i="6"/>
  <c r="AK20" i="6"/>
  <c r="AD19" i="6"/>
  <c r="AE19" i="6"/>
  <c r="AF18" i="6"/>
  <c r="AG17" i="6"/>
  <c r="AH16" i="6"/>
  <c r="AI15" i="6"/>
  <c r="X34" i="6"/>
  <c r="X35" i="6" s="1"/>
  <c r="W87" i="6"/>
  <c r="W88" i="6" s="1"/>
  <c r="X17" i="2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AS20" i="6" l="1"/>
  <c r="AN21" i="6"/>
  <c r="AO21" i="6"/>
  <c r="AP21" i="6"/>
  <c r="AQ21" i="6"/>
  <c r="AS21" i="6"/>
  <c r="AN22" i="6"/>
  <c r="AO22" i="6"/>
  <c r="AP22" i="6"/>
  <c r="AQ22" i="6"/>
  <c r="V23" i="6"/>
  <c r="AA22" i="6"/>
  <c r="AV22" i="6"/>
  <c r="Z22" i="6"/>
  <c r="AY22" i="6"/>
  <c r="W89" i="6"/>
  <c r="W90" i="6" s="1"/>
  <c r="X36" i="6"/>
  <c r="X37" i="6" s="1"/>
  <c r="AD20" i="6"/>
  <c r="AE20" i="6"/>
  <c r="AF19" i="6"/>
  <c r="AG18" i="6"/>
  <c r="AH17" i="6"/>
  <c r="AI16" i="6"/>
  <c r="X333" i="2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AK22" i="6" l="1"/>
  <c r="AA23" i="6"/>
  <c r="V24" i="6"/>
  <c r="Z23" i="6"/>
  <c r="AV23" i="6"/>
  <c r="AD21" i="6"/>
  <c r="AE21" i="6"/>
  <c r="AF20" i="6"/>
  <c r="AG19" i="6"/>
  <c r="AH18" i="6"/>
  <c r="AI17" i="6"/>
  <c r="X38" i="6"/>
  <c r="X39" i="6" s="1"/>
  <c r="W91" i="6"/>
  <c r="W92" i="6" s="1"/>
  <c r="X19" i="2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AS22" i="6" l="1"/>
  <c r="AN23" i="6"/>
  <c r="AO23" i="6"/>
  <c r="AP23" i="6"/>
  <c r="AQ23" i="6"/>
  <c r="Z24" i="6"/>
  <c r="AY24" i="6"/>
  <c r="V25" i="6"/>
  <c r="AA24" i="6"/>
  <c r="AK24" i="6" s="1"/>
  <c r="AV24" i="6"/>
  <c r="AK23" i="6"/>
  <c r="W93" i="6"/>
  <c r="W94" i="6" s="1"/>
  <c r="X40" i="6"/>
  <c r="X41" i="6" s="1"/>
  <c r="AY40" i="6"/>
  <c r="AD22" i="6"/>
  <c r="AE22" i="6"/>
  <c r="AF21" i="6"/>
  <c r="AG20" i="6"/>
  <c r="AH19" i="6"/>
  <c r="AI18" i="6"/>
  <c r="X335" i="2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AS23" i="6" l="1"/>
  <c r="AN24" i="6"/>
  <c r="AO24" i="6"/>
  <c r="AP24" i="6"/>
  <c r="AQ24" i="6"/>
  <c r="AS24" i="6"/>
  <c r="AN25" i="6"/>
  <c r="AO25" i="6"/>
  <c r="AP25" i="6"/>
  <c r="AQ25" i="6"/>
  <c r="V26" i="6"/>
  <c r="AA25" i="6"/>
  <c r="AV25" i="6"/>
  <c r="Z25" i="6"/>
  <c r="Z26" i="6" s="1"/>
  <c r="AY25" i="6"/>
  <c r="AD23" i="6"/>
  <c r="AE23" i="6"/>
  <c r="AF22" i="6"/>
  <c r="AG21" i="6"/>
  <c r="AH20" i="6"/>
  <c r="AI19" i="6"/>
  <c r="X42" i="6"/>
  <c r="X43" i="6" s="1"/>
  <c r="AY42" i="6"/>
  <c r="W95" i="6"/>
  <c r="W96" i="6" s="1"/>
  <c r="X21" i="2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AK25" i="6" l="1"/>
  <c r="AA26" i="6"/>
  <c r="V27" i="6"/>
  <c r="Y26" i="6"/>
  <c r="AV26" i="6"/>
  <c r="W97" i="6"/>
  <c r="W98" i="6" s="1"/>
  <c r="X44" i="6"/>
  <c r="X45" i="6" s="1"/>
  <c r="X46" i="6" s="1"/>
  <c r="AY44" i="6"/>
  <c r="AD24" i="6"/>
  <c r="AE24" i="6"/>
  <c r="AF23" i="6"/>
  <c r="AG22" i="6"/>
  <c r="AH21" i="6"/>
  <c r="AI20" i="6"/>
  <c r="X337" i="2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AS25" i="6" l="1"/>
  <c r="AN26" i="6"/>
  <c r="AO26" i="6"/>
  <c r="AP26" i="6"/>
  <c r="AQ26" i="6"/>
  <c r="Y27" i="6"/>
  <c r="Y28" i="6" s="1"/>
  <c r="AY27" i="6"/>
  <c r="V28" i="6"/>
  <c r="Z27" i="6"/>
  <c r="AV27" i="6"/>
  <c r="AK26" i="6"/>
  <c r="AA27" i="6"/>
  <c r="AK27" i="6" s="1"/>
  <c r="AD25" i="6"/>
  <c r="AE25" i="6"/>
  <c r="AF24" i="6"/>
  <c r="AG23" i="6"/>
  <c r="AH22" i="6"/>
  <c r="AI21" i="6"/>
  <c r="X47" i="6"/>
  <c r="X48" i="6" s="1"/>
  <c r="W99" i="6"/>
  <c r="W100" i="6" s="1"/>
  <c r="X23" i="2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AQ28" i="6" l="1"/>
  <c r="AS26" i="6"/>
  <c r="AN27" i="6"/>
  <c r="AN28" i="6" s="1"/>
  <c r="AO27" i="6"/>
  <c r="AO28" i="6" s="1"/>
  <c r="AP27" i="6"/>
  <c r="AS27" i="6" s="1"/>
  <c r="AQ27" i="6"/>
  <c r="Z28" i="6"/>
  <c r="Z29" i="6" s="1"/>
  <c r="AY28" i="6"/>
  <c r="V29" i="6"/>
  <c r="AA28" i="6"/>
  <c r="AV28" i="6"/>
  <c r="W101" i="6"/>
  <c r="W102" i="6" s="1"/>
  <c r="X49" i="6"/>
  <c r="X50" i="6" s="1"/>
  <c r="AD26" i="6"/>
  <c r="AE26" i="6"/>
  <c r="AF25" i="6"/>
  <c r="AG24" i="6"/>
  <c r="AH23" i="6"/>
  <c r="AI22" i="6"/>
  <c r="Y270" i="2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AP28" i="6" l="1"/>
  <c r="AK28" i="6"/>
  <c r="AA29" i="6"/>
  <c r="V30" i="6"/>
  <c r="Y29" i="6"/>
  <c r="Y30" i="6" s="1"/>
  <c r="AV29" i="6"/>
  <c r="Z30" i="6"/>
  <c r="Z31" i="6" s="1"/>
  <c r="AY30" i="6"/>
  <c r="AD27" i="6"/>
  <c r="AE27" i="6"/>
  <c r="AF26" i="6"/>
  <c r="AG25" i="6"/>
  <c r="AH24" i="6"/>
  <c r="AI23" i="6"/>
  <c r="X51" i="6"/>
  <c r="X52" i="6" s="1"/>
  <c r="W103" i="6"/>
  <c r="W104" i="6" s="1"/>
  <c r="W105" i="6" s="1"/>
  <c r="X25" i="2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AS28" i="6" l="1"/>
  <c r="AN29" i="6"/>
  <c r="AO29" i="6"/>
  <c r="AP29" i="6"/>
  <c r="AQ29" i="6"/>
  <c r="V31" i="6"/>
  <c r="AA30" i="6"/>
  <c r="AV30" i="6"/>
  <c r="AK29" i="6"/>
  <c r="W106" i="6"/>
  <c r="W107" i="6" s="1"/>
  <c r="AY106" i="6"/>
  <c r="X53" i="6"/>
  <c r="X54" i="6" s="1"/>
  <c r="AD28" i="6"/>
  <c r="AE28" i="6"/>
  <c r="AF27" i="6"/>
  <c r="AG26" i="6"/>
  <c r="AH25" i="6"/>
  <c r="AI24" i="6"/>
  <c r="Y272" i="2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AS29" i="6" l="1"/>
  <c r="AN30" i="6"/>
  <c r="AO30" i="6"/>
  <c r="AP30" i="6"/>
  <c r="AQ30" i="6"/>
  <c r="AK30" i="6"/>
  <c r="AA31" i="6"/>
  <c r="V32" i="6"/>
  <c r="Y31" i="6"/>
  <c r="AV31" i="6"/>
  <c r="AD29" i="6"/>
  <c r="AE29" i="6"/>
  <c r="AF28" i="6"/>
  <c r="AG27" i="6"/>
  <c r="AH26" i="6"/>
  <c r="AI25" i="6"/>
  <c r="X55" i="6"/>
  <c r="X56" i="6" s="1"/>
  <c r="W108" i="6"/>
  <c r="W109" i="6" s="1"/>
  <c r="W110" i="6" s="1"/>
  <c r="W111" i="6" s="1"/>
  <c r="AY108" i="6"/>
  <c r="X27" i="2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AS30" i="6" l="1"/>
  <c r="AN31" i="6"/>
  <c r="AO31" i="6"/>
  <c r="AP31" i="6"/>
  <c r="AQ31" i="6"/>
  <c r="Y32" i="6"/>
  <c r="Y33" i="6" s="1"/>
  <c r="AY32" i="6"/>
  <c r="V33" i="6"/>
  <c r="Z32" i="6"/>
  <c r="AV32" i="6"/>
  <c r="AK31" i="6"/>
  <c r="AA32" i="6"/>
  <c r="AK32" i="6" s="1"/>
  <c r="W112" i="6"/>
  <c r="W113" i="6" s="1"/>
  <c r="AD30" i="6"/>
  <c r="AE30" i="6"/>
  <c r="AF29" i="6"/>
  <c r="AG28" i="6"/>
  <c r="AH27" i="6"/>
  <c r="AI26" i="6"/>
  <c r="Y274" i="2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AQ33" i="6" l="1"/>
  <c r="AS31" i="6"/>
  <c r="AN32" i="6"/>
  <c r="AN33" i="6" s="1"/>
  <c r="AO32" i="6"/>
  <c r="AO33" i="6" s="1"/>
  <c r="AP32" i="6"/>
  <c r="AS32" i="6" s="1"/>
  <c r="AQ32" i="6"/>
  <c r="Z33" i="6"/>
  <c r="AY33" i="6"/>
  <c r="V34" i="6"/>
  <c r="AA33" i="6"/>
  <c r="AV33" i="6"/>
  <c r="Y34" i="6"/>
  <c r="Y35" i="6" s="1"/>
  <c r="AY34" i="6"/>
  <c r="AD31" i="6"/>
  <c r="AE31" i="6"/>
  <c r="AF30" i="6"/>
  <c r="AG29" i="6"/>
  <c r="AH28" i="6"/>
  <c r="AI27" i="6"/>
  <c r="W114" i="6"/>
  <c r="W115" i="6" s="1"/>
  <c r="W116" i="6" s="1"/>
  <c r="X29" i="2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AP33" i="6" l="1"/>
  <c r="Y36" i="6"/>
  <c r="Y37" i="6" s="1"/>
  <c r="AY36" i="6"/>
  <c r="AK33" i="6"/>
  <c r="AA34" i="6"/>
  <c r="V35" i="6"/>
  <c r="Z34" i="6"/>
  <c r="AV34" i="6"/>
  <c r="AD32" i="6"/>
  <c r="AE32" i="6"/>
  <c r="AF31" i="6"/>
  <c r="AG30" i="6"/>
  <c r="AH29" i="6"/>
  <c r="AI28" i="6"/>
  <c r="Y276" i="2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AS33" i="6" l="1"/>
  <c r="AN34" i="6"/>
  <c r="AO34" i="6"/>
  <c r="AP34" i="6"/>
  <c r="AQ34" i="6"/>
  <c r="Z35" i="6"/>
  <c r="AY35" i="6"/>
  <c r="V36" i="6"/>
  <c r="AA35" i="6"/>
  <c r="AV35" i="6"/>
  <c r="AK34" i="6"/>
  <c r="Y38" i="6"/>
  <c r="Y39" i="6" s="1"/>
  <c r="AY38" i="6"/>
  <c r="AD33" i="6"/>
  <c r="AE33" i="6"/>
  <c r="AF32" i="6"/>
  <c r="AG31" i="6"/>
  <c r="AH30" i="6"/>
  <c r="AI29" i="6"/>
  <c r="X31" i="2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AS34" i="6" l="1"/>
  <c r="AN35" i="6"/>
  <c r="AO35" i="6"/>
  <c r="AP35" i="6"/>
  <c r="AQ35" i="6"/>
  <c r="AK35" i="6"/>
  <c r="AA36" i="6"/>
  <c r="V37" i="6"/>
  <c r="Z36" i="6"/>
  <c r="AV36" i="6"/>
  <c r="AD34" i="6"/>
  <c r="AE34" i="6"/>
  <c r="AF33" i="6"/>
  <c r="AG32" i="6"/>
  <c r="AH31" i="6"/>
  <c r="AI30" i="6"/>
  <c r="Y278" i="2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AS35" i="6" l="1"/>
  <c r="AN36" i="6"/>
  <c r="AO36" i="6"/>
  <c r="AP36" i="6"/>
  <c r="AQ36" i="6"/>
  <c r="Z37" i="6"/>
  <c r="AY37" i="6"/>
  <c r="V38" i="6"/>
  <c r="AA37" i="6"/>
  <c r="AV37" i="6"/>
  <c r="AK36" i="6"/>
  <c r="AD35" i="6"/>
  <c r="AE35" i="6"/>
  <c r="AF34" i="6"/>
  <c r="AG33" i="6"/>
  <c r="AH32" i="6"/>
  <c r="AI31" i="6"/>
  <c r="X33" i="2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AS36" i="6" l="1"/>
  <c r="AN37" i="6"/>
  <c r="AO37" i="6"/>
  <c r="AP37" i="6"/>
  <c r="AQ37" i="6"/>
  <c r="AK37" i="6"/>
  <c r="AA38" i="6"/>
  <c r="V39" i="6"/>
  <c r="Z38" i="6"/>
  <c r="AV38" i="6"/>
  <c r="AD36" i="6"/>
  <c r="AE36" i="6"/>
  <c r="AF35" i="6"/>
  <c r="AG34" i="6"/>
  <c r="AH33" i="6"/>
  <c r="AI32" i="6"/>
  <c r="Y280" i="2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AS37" i="6" l="1"/>
  <c r="AN38" i="6"/>
  <c r="AO38" i="6"/>
  <c r="AP38" i="6"/>
  <c r="AQ38" i="6"/>
  <c r="Z39" i="6"/>
  <c r="Z40" i="6" s="1"/>
  <c r="AY39" i="6"/>
  <c r="V40" i="6"/>
  <c r="AA39" i="6"/>
  <c r="AV39" i="6"/>
  <c r="AK38" i="6"/>
  <c r="AD37" i="6"/>
  <c r="AE37" i="6"/>
  <c r="AF36" i="6"/>
  <c r="AG35" i="6"/>
  <c r="AH34" i="6"/>
  <c r="AI33" i="6"/>
  <c r="X35" i="2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AS38" i="6" l="1"/>
  <c r="AN39" i="6"/>
  <c r="AO39" i="6"/>
  <c r="AP39" i="6"/>
  <c r="AQ39" i="6"/>
  <c r="AK39" i="6"/>
  <c r="AA40" i="6"/>
  <c r="V41" i="6"/>
  <c r="Y40" i="6"/>
  <c r="Y41" i="6" s="1"/>
  <c r="AV40" i="6"/>
  <c r="Z41" i="6"/>
  <c r="Z42" i="6" s="1"/>
  <c r="AY41" i="6"/>
  <c r="AD38" i="6"/>
  <c r="AE38" i="6"/>
  <c r="AF37" i="6"/>
  <c r="AG36" i="6"/>
  <c r="AH35" i="6"/>
  <c r="AI34" i="6"/>
  <c r="Y282" i="2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AS39" i="6" l="1"/>
  <c r="AN40" i="6"/>
  <c r="AO40" i="6"/>
  <c r="AP40" i="6"/>
  <c r="AQ40" i="6"/>
  <c r="Z43" i="6"/>
  <c r="Z44" i="6" s="1"/>
  <c r="V42" i="6"/>
  <c r="AA41" i="6"/>
  <c r="AV41" i="6"/>
  <c r="AK40" i="6"/>
  <c r="AD39" i="6"/>
  <c r="AE39" i="6"/>
  <c r="AF38" i="6"/>
  <c r="AG37" i="6"/>
  <c r="AH36" i="6"/>
  <c r="AI35" i="6"/>
  <c r="X37" i="2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AS40" i="6" l="1"/>
  <c r="AN41" i="6"/>
  <c r="AO41" i="6"/>
  <c r="AP41" i="6"/>
  <c r="AQ41" i="6"/>
  <c r="AK41" i="6"/>
  <c r="AA42" i="6"/>
  <c r="V43" i="6"/>
  <c r="Y42" i="6"/>
  <c r="AV42" i="6"/>
  <c r="AD40" i="6"/>
  <c r="AE40" i="6"/>
  <c r="AF39" i="6"/>
  <c r="AG38" i="6"/>
  <c r="AH37" i="6"/>
  <c r="AI36" i="6"/>
  <c r="Y284" i="2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AS41" i="6" l="1"/>
  <c r="AN42" i="6"/>
  <c r="AO42" i="6"/>
  <c r="AP42" i="6"/>
  <c r="AQ42" i="6"/>
  <c r="Y43" i="6"/>
  <c r="AY43" i="6"/>
  <c r="V44" i="6"/>
  <c r="AA43" i="6"/>
  <c r="AV43" i="6"/>
  <c r="AK42" i="6"/>
  <c r="AD41" i="6"/>
  <c r="AE41" i="6"/>
  <c r="AF40" i="6"/>
  <c r="AG39" i="6"/>
  <c r="AH38" i="6"/>
  <c r="AI37" i="6"/>
  <c r="X39" i="2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AS42" i="6" l="1"/>
  <c r="AN43" i="6"/>
  <c r="AO43" i="6"/>
  <c r="AP43" i="6"/>
  <c r="AQ43" i="6"/>
  <c r="AK43" i="6"/>
  <c r="AA44" i="6"/>
  <c r="V45" i="6"/>
  <c r="Y44" i="6"/>
  <c r="AV44" i="6"/>
  <c r="AD42" i="6"/>
  <c r="AE42" i="6"/>
  <c r="AF41" i="6"/>
  <c r="AG40" i="6"/>
  <c r="AH39" i="6"/>
  <c r="AI38" i="6"/>
  <c r="Y286" i="2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AS43" i="6" l="1"/>
  <c r="AN44" i="6"/>
  <c r="AO44" i="6"/>
  <c r="AP44" i="6"/>
  <c r="AQ44" i="6"/>
  <c r="Y45" i="6"/>
  <c r="Y46" i="6" s="1"/>
  <c r="AY45" i="6"/>
  <c r="V46" i="6"/>
  <c r="Z45" i="6"/>
  <c r="AV45" i="6"/>
  <c r="AK44" i="6"/>
  <c r="AA45" i="6"/>
  <c r="AK45" i="6" s="1"/>
  <c r="AD43" i="6"/>
  <c r="AE43" i="6"/>
  <c r="AF42" i="6"/>
  <c r="AG41" i="6"/>
  <c r="AH40" i="6"/>
  <c r="AI39" i="6"/>
  <c r="X41" i="2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AQ46" i="6" l="1"/>
  <c r="AS44" i="6"/>
  <c r="AN45" i="6"/>
  <c r="AN46" i="6" s="1"/>
  <c r="AO45" i="6"/>
  <c r="AO46" i="6" s="1"/>
  <c r="AP45" i="6"/>
  <c r="AS45" i="6" s="1"/>
  <c r="AQ45" i="6"/>
  <c r="Z46" i="6"/>
  <c r="AY46" i="6"/>
  <c r="V47" i="6"/>
  <c r="AA46" i="6"/>
  <c r="AV46" i="6"/>
  <c r="Y47" i="6"/>
  <c r="Y48" i="6" s="1"/>
  <c r="AY47" i="6"/>
  <c r="AD44" i="6"/>
  <c r="AE44" i="6"/>
  <c r="AF43" i="6"/>
  <c r="AG42" i="6"/>
  <c r="AH41" i="6"/>
  <c r="AI40" i="6"/>
  <c r="Y288" i="2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AP46" i="6" l="1"/>
  <c r="Y49" i="6"/>
  <c r="Y50" i="6" s="1"/>
  <c r="AY49" i="6"/>
  <c r="AK46" i="6"/>
  <c r="AA47" i="6"/>
  <c r="V48" i="6"/>
  <c r="Z47" i="6"/>
  <c r="AV47" i="6"/>
  <c r="AD45" i="6"/>
  <c r="AE45" i="6"/>
  <c r="AF44" i="6"/>
  <c r="AG43" i="6"/>
  <c r="AH42" i="6"/>
  <c r="AI41" i="6"/>
  <c r="X43" i="2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AS46" i="6" l="1"/>
  <c r="AN47" i="6"/>
  <c r="AO47" i="6"/>
  <c r="AP47" i="6"/>
  <c r="AQ47" i="6"/>
  <c r="Z48" i="6"/>
  <c r="AY48" i="6"/>
  <c r="V49" i="6"/>
  <c r="AA48" i="6"/>
  <c r="AV48" i="6"/>
  <c r="AK47" i="6"/>
  <c r="Y51" i="6"/>
  <c r="Y52" i="6" s="1"/>
  <c r="AY51" i="6"/>
  <c r="AD46" i="6"/>
  <c r="AE46" i="6"/>
  <c r="AF45" i="6"/>
  <c r="AG44" i="6"/>
  <c r="AH43" i="6"/>
  <c r="AI42" i="6"/>
  <c r="Y290" i="2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AS47" i="6" l="1"/>
  <c r="AN48" i="6"/>
  <c r="AO48" i="6"/>
  <c r="AP48" i="6"/>
  <c r="AQ48" i="6"/>
  <c r="Y53" i="6"/>
  <c r="Y54" i="6" s="1"/>
  <c r="AY53" i="6"/>
  <c r="AK48" i="6"/>
  <c r="AA49" i="6"/>
  <c r="V50" i="6"/>
  <c r="Z49" i="6"/>
  <c r="AV49" i="6"/>
  <c r="AD47" i="6"/>
  <c r="AE47" i="6"/>
  <c r="AF46" i="6"/>
  <c r="AG45" i="6"/>
  <c r="AH44" i="6"/>
  <c r="AI43" i="6"/>
  <c r="X45" i="2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AS48" i="6" l="1"/>
  <c r="AN49" i="6"/>
  <c r="AO49" i="6"/>
  <c r="AP49" i="6"/>
  <c r="AQ49" i="6"/>
  <c r="Z50" i="6"/>
  <c r="AY50" i="6"/>
  <c r="V51" i="6"/>
  <c r="AA50" i="6"/>
  <c r="AV50" i="6"/>
  <c r="AK49" i="6"/>
  <c r="Y55" i="6"/>
  <c r="Y56" i="6" s="1"/>
  <c r="Y57" i="6" s="1"/>
  <c r="AY55" i="6"/>
  <c r="AD48" i="6"/>
  <c r="AE48" i="6"/>
  <c r="AF47" i="6"/>
  <c r="AG46" i="6"/>
  <c r="AH45" i="6"/>
  <c r="AI44" i="6"/>
  <c r="Y292" i="2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AS49" i="6" l="1"/>
  <c r="AN50" i="6"/>
  <c r="AO50" i="6"/>
  <c r="AP50" i="6"/>
  <c r="AQ50" i="6"/>
  <c r="Y58" i="6"/>
  <c r="Y59" i="6" s="1"/>
  <c r="Y60" i="6" s="1"/>
  <c r="AK50" i="6"/>
  <c r="AA51" i="6"/>
  <c r="V52" i="6"/>
  <c r="Z51" i="6"/>
  <c r="AV51" i="6"/>
  <c r="AD49" i="6"/>
  <c r="AE49" i="6"/>
  <c r="AF48" i="6"/>
  <c r="AG47" i="6"/>
  <c r="AH46" i="6"/>
  <c r="AI45" i="6"/>
  <c r="X47" i="2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AS50" i="6" l="1"/>
  <c r="AN51" i="6"/>
  <c r="AO51" i="6"/>
  <c r="AP51" i="6"/>
  <c r="AQ51" i="6"/>
  <c r="Z52" i="6"/>
  <c r="AY52" i="6"/>
  <c r="V53" i="6"/>
  <c r="AA52" i="6"/>
  <c r="AV52" i="6"/>
  <c r="AK51" i="6"/>
  <c r="AD50" i="6"/>
  <c r="AE50" i="6"/>
  <c r="AF49" i="6"/>
  <c r="AG48" i="6"/>
  <c r="AH47" i="6"/>
  <c r="AI46" i="6"/>
  <c r="Y294" i="2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AS51" i="6" l="1"/>
  <c r="AN52" i="6"/>
  <c r="AO52" i="6"/>
  <c r="AP52" i="6"/>
  <c r="AQ52" i="6"/>
  <c r="AK52" i="6"/>
  <c r="AA53" i="6"/>
  <c r="V54" i="6"/>
  <c r="Z53" i="6"/>
  <c r="AV53" i="6"/>
  <c r="AD51" i="6"/>
  <c r="AE51" i="6"/>
  <c r="AF50" i="6"/>
  <c r="AG49" i="6"/>
  <c r="AH48" i="6"/>
  <c r="AI47" i="6"/>
  <c r="X49" i="2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AS52" i="6" l="1"/>
  <c r="AN53" i="6"/>
  <c r="AO53" i="6"/>
  <c r="AP53" i="6"/>
  <c r="AQ53" i="6"/>
  <c r="Z54" i="6"/>
  <c r="AY54" i="6"/>
  <c r="V55" i="6"/>
  <c r="AA54" i="6"/>
  <c r="AV54" i="6"/>
  <c r="AK53" i="6"/>
  <c r="AD52" i="6"/>
  <c r="AE52" i="6"/>
  <c r="AF51" i="6"/>
  <c r="AG50" i="6"/>
  <c r="AH49" i="6"/>
  <c r="AI48" i="6"/>
  <c r="Y296" i="2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AS53" i="6" l="1"/>
  <c r="AN54" i="6"/>
  <c r="AO54" i="6"/>
  <c r="AP54" i="6"/>
  <c r="AQ54" i="6"/>
  <c r="AK54" i="6"/>
  <c r="AA55" i="6"/>
  <c r="V56" i="6"/>
  <c r="Z55" i="6"/>
  <c r="AV55" i="6"/>
  <c r="AD53" i="6"/>
  <c r="AE53" i="6"/>
  <c r="AF52" i="6"/>
  <c r="AG51" i="6"/>
  <c r="AH50" i="6"/>
  <c r="AI49" i="6"/>
  <c r="X51" i="2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AS54" i="6" l="1"/>
  <c r="AN55" i="6"/>
  <c r="AO55" i="6"/>
  <c r="AP55" i="6"/>
  <c r="AQ55" i="6"/>
  <c r="Z56" i="6"/>
  <c r="Z57" i="6" s="1"/>
  <c r="AY56" i="6"/>
  <c r="V57" i="6"/>
  <c r="AA56" i="6"/>
  <c r="AV56" i="6"/>
  <c r="AK55" i="6"/>
  <c r="AD54" i="6"/>
  <c r="AE54" i="6"/>
  <c r="AF53" i="6"/>
  <c r="AG52" i="6"/>
  <c r="AH51" i="6"/>
  <c r="AI50" i="6"/>
  <c r="Y298" i="2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AS55" i="6" l="1"/>
  <c r="AN56" i="6"/>
  <c r="AO56" i="6"/>
  <c r="AP56" i="6"/>
  <c r="AQ56" i="6"/>
  <c r="AK56" i="6"/>
  <c r="AA57" i="6"/>
  <c r="V58" i="6"/>
  <c r="X57" i="6"/>
  <c r="AV57" i="6"/>
  <c r="AD55" i="6"/>
  <c r="AE55" i="6"/>
  <c r="AF54" i="6"/>
  <c r="AG53" i="6"/>
  <c r="AH52" i="6"/>
  <c r="AI51" i="6"/>
  <c r="X53" i="2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AS56" i="6" l="1"/>
  <c r="AN57" i="6"/>
  <c r="AO57" i="6"/>
  <c r="AP57" i="6"/>
  <c r="AQ57" i="6"/>
  <c r="X58" i="6"/>
  <c r="X59" i="6" s="1"/>
  <c r="AY58" i="6"/>
  <c r="V59" i="6"/>
  <c r="Z58" i="6"/>
  <c r="AV58" i="6"/>
  <c r="AK57" i="6"/>
  <c r="AA58" i="6"/>
  <c r="AK58" i="6" s="1"/>
  <c r="AD56" i="6"/>
  <c r="AE56" i="6"/>
  <c r="AF55" i="6"/>
  <c r="AG54" i="6"/>
  <c r="AH53" i="6"/>
  <c r="AI52" i="6"/>
  <c r="Y300" i="2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AQ59" i="6" l="1"/>
  <c r="AS57" i="6"/>
  <c r="AN58" i="6"/>
  <c r="AN59" i="6" s="1"/>
  <c r="AO58" i="6"/>
  <c r="AO59" i="6" s="1"/>
  <c r="AP58" i="6"/>
  <c r="AS58" i="6" s="1"/>
  <c r="AQ58" i="6"/>
  <c r="Z59" i="6"/>
  <c r="Z60" i="6" s="1"/>
  <c r="Z61" i="6" s="1"/>
  <c r="AY59" i="6"/>
  <c r="V60" i="6"/>
  <c r="AA59" i="6"/>
  <c r="AV59" i="6"/>
  <c r="AD57" i="6"/>
  <c r="AE57" i="6"/>
  <c r="AF56" i="6"/>
  <c r="AG55" i="6"/>
  <c r="AH54" i="6"/>
  <c r="AI53" i="6"/>
  <c r="X55" i="2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AP59" i="6" l="1"/>
  <c r="AK59" i="6"/>
  <c r="AA60" i="6"/>
  <c r="V61" i="6"/>
  <c r="X60" i="6"/>
  <c r="AV60" i="6"/>
  <c r="AD58" i="6"/>
  <c r="AE58" i="6"/>
  <c r="AF57" i="6"/>
  <c r="AG56" i="6"/>
  <c r="AH55" i="6"/>
  <c r="AI54" i="6"/>
  <c r="Y302" i="2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AS59" i="6" l="1"/>
  <c r="AN60" i="6"/>
  <c r="AO60" i="6"/>
  <c r="AP60" i="6"/>
  <c r="AQ60" i="6"/>
  <c r="X61" i="6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AY61" i="6"/>
  <c r="V62" i="6"/>
  <c r="Y61" i="6"/>
  <c r="AV61" i="6"/>
  <c r="AK60" i="6"/>
  <c r="AA61" i="6"/>
  <c r="AD59" i="6"/>
  <c r="AE59" i="6"/>
  <c r="AF58" i="6"/>
  <c r="AG57" i="6"/>
  <c r="AH56" i="6"/>
  <c r="AI55" i="6"/>
  <c r="X57" i="2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AS60" i="6" l="1"/>
  <c r="AN61" i="6"/>
  <c r="AO61" i="6"/>
  <c r="AP61" i="6"/>
  <c r="AQ61" i="6"/>
  <c r="AK61" i="6"/>
  <c r="AA62" i="6"/>
  <c r="Y62" i="6"/>
  <c r="Y63" i="6" s="1"/>
  <c r="AY62" i="6"/>
  <c r="V63" i="6"/>
  <c r="Z62" i="6"/>
  <c r="AV62" i="6"/>
  <c r="X84" i="6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AY84" i="6"/>
  <c r="AD60" i="6"/>
  <c r="AE60" i="6"/>
  <c r="AF59" i="6"/>
  <c r="AG58" i="6"/>
  <c r="AH57" i="6"/>
  <c r="AI56" i="6"/>
  <c r="Y304" i="2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AS61" i="6" l="1"/>
  <c r="AN62" i="6"/>
  <c r="AO62" i="6"/>
  <c r="AP62" i="6"/>
  <c r="AQ62" i="6"/>
  <c r="Z63" i="6"/>
  <c r="AY63" i="6"/>
  <c r="V64" i="6"/>
  <c r="AA63" i="6"/>
  <c r="AV63" i="6"/>
  <c r="Y64" i="6"/>
  <c r="Y65" i="6" s="1"/>
  <c r="AY64" i="6"/>
  <c r="AK62" i="6"/>
  <c r="AD61" i="6"/>
  <c r="AE61" i="6"/>
  <c r="AF60" i="6"/>
  <c r="AG59" i="6"/>
  <c r="AH58" i="6"/>
  <c r="AI57" i="6"/>
  <c r="X59" i="2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AS62" i="6" l="1"/>
  <c r="AN63" i="6"/>
  <c r="AO63" i="6"/>
  <c r="AP63" i="6"/>
  <c r="AQ63" i="6"/>
  <c r="Y66" i="6"/>
  <c r="Y67" i="6" s="1"/>
  <c r="AY66" i="6"/>
  <c r="AK63" i="6"/>
  <c r="AA64" i="6"/>
  <c r="V65" i="6"/>
  <c r="Z64" i="6"/>
  <c r="AV64" i="6"/>
  <c r="AD62" i="6"/>
  <c r="AE62" i="6"/>
  <c r="AF61" i="6"/>
  <c r="AG60" i="6"/>
  <c r="AH59" i="6"/>
  <c r="AI58" i="6"/>
  <c r="Y306" i="2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AS63" i="6" l="1"/>
  <c r="AN64" i="6"/>
  <c r="AO64" i="6"/>
  <c r="AP64" i="6"/>
  <c r="AQ64" i="6"/>
  <c r="Z65" i="6"/>
  <c r="AY65" i="6"/>
  <c r="V66" i="6"/>
  <c r="AA65" i="6"/>
  <c r="AV65" i="6"/>
  <c r="AK64" i="6"/>
  <c r="Y68" i="6"/>
  <c r="Y69" i="6" s="1"/>
  <c r="AY68" i="6"/>
  <c r="AD63" i="6"/>
  <c r="AE63" i="6"/>
  <c r="AF62" i="6"/>
  <c r="AG61" i="6"/>
  <c r="AH60" i="6"/>
  <c r="AI59" i="6"/>
  <c r="X61" i="2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AS64" i="6" l="1"/>
  <c r="AN65" i="6"/>
  <c r="AO65" i="6"/>
  <c r="AP65" i="6"/>
  <c r="AQ65" i="6"/>
  <c r="Y70" i="6"/>
  <c r="Y71" i="6" s="1"/>
  <c r="AY70" i="6"/>
  <c r="AK65" i="6"/>
  <c r="AA66" i="6"/>
  <c r="V67" i="6"/>
  <c r="Z66" i="6"/>
  <c r="AV66" i="6"/>
  <c r="AD64" i="6"/>
  <c r="AE64" i="6"/>
  <c r="AF63" i="6"/>
  <c r="AG62" i="6"/>
  <c r="AH61" i="6"/>
  <c r="AI60" i="6"/>
  <c r="Y308" i="2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AS65" i="6" l="1"/>
  <c r="AN66" i="6"/>
  <c r="AO66" i="6"/>
  <c r="AP66" i="6"/>
  <c r="AQ66" i="6"/>
  <c r="Z67" i="6"/>
  <c r="AY67" i="6"/>
  <c r="V68" i="6"/>
  <c r="AA67" i="6"/>
  <c r="AV67" i="6"/>
  <c r="AK66" i="6"/>
  <c r="Y72" i="6"/>
  <c r="Y73" i="6" s="1"/>
  <c r="AY72" i="6"/>
  <c r="AD65" i="6"/>
  <c r="AE65" i="6"/>
  <c r="AF64" i="6"/>
  <c r="AG63" i="6"/>
  <c r="AH62" i="6"/>
  <c r="AI61" i="6"/>
  <c r="X63" i="2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AS66" i="6" l="1"/>
  <c r="AN67" i="6"/>
  <c r="AO67" i="6"/>
  <c r="AP67" i="6"/>
  <c r="AQ67" i="6"/>
  <c r="Y74" i="6"/>
  <c r="Y75" i="6" s="1"/>
  <c r="AY74" i="6"/>
  <c r="AK67" i="6"/>
  <c r="AA68" i="6"/>
  <c r="V69" i="6"/>
  <c r="Z68" i="6"/>
  <c r="AV68" i="6"/>
  <c r="AD66" i="6"/>
  <c r="AE66" i="6"/>
  <c r="AF65" i="6"/>
  <c r="AG64" i="6"/>
  <c r="AH63" i="6"/>
  <c r="AI62" i="6"/>
  <c r="Y310" i="2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AS67" i="6" l="1"/>
  <c r="AN68" i="6"/>
  <c r="AO68" i="6"/>
  <c r="AP68" i="6"/>
  <c r="AQ68" i="6"/>
  <c r="Z69" i="6"/>
  <c r="AY69" i="6"/>
  <c r="V70" i="6"/>
  <c r="AA69" i="6"/>
  <c r="AV69" i="6"/>
  <c r="AK68" i="6"/>
  <c r="Y76" i="6"/>
  <c r="Y77" i="6" s="1"/>
  <c r="AY76" i="6"/>
  <c r="AD67" i="6"/>
  <c r="AE67" i="6"/>
  <c r="AF66" i="6"/>
  <c r="AG65" i="6"/>
  <c r="AH64" i="6"/>
  <c r="AI63" i="6"/>
  <c r="X65" i="2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AS68" i="6" l="1"/>
  <c r="AN69" i="6"/>
  <c r="AO69" i="6"/>
  <c r="AP69" i="6"/>
  <c r="AQ69" i="6"/>
  <c r="Y78" i="6"/>
  <c r="Y79" i="6" s="1"/>
  <c r="AY78" i="6"/>
  <c r="AK69" i="6"/>
  <c r="AA70" i="6"/>
  <c r="V71" i="6"/>
  <c r="Z70" i="6"/>
  <c r="AV70" i="6"/>
  <c r="AD68" i="6"/>
  <c r="AE68" i="6"/>
  <c r="AF67" i="6"/>
  <c r="AG66" i="6"/>
  <c r="AH65" i="6"/>
  <c r="AI64" i="6"/>
  <c r="Y312" i="2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AS69" i="6" l="1"/>
  <c r="AN70" i="6"/>
  <c r="AO70" i="6"/>
  <c r="AP70" i="6"/>
  <c r="AQ70" i="6"/>
  <c r="Z71" i="6"/>
  <c r="AY71" i="6"/>
  <c r="V72" i="6"/>
  <c r="AA71" i="6"/>
  <c r="AV71" i="6"/>
  <c r="AK70" i="6"/>
  <c r="Y80" i="6"/>
  <c r="Y81" i="6" s="1"/>
  <c r="AY80" i="6"/>
  <c r="AD69" i="6"/>
  <c r="AE69" i="6"/>
  <c r="AF68" i="6"/>
  <c r="AG67" i="6"/>
  <c r="AH66" i="6"/>
  <c r="AI65" i="6"/>
  <c r="X67" i="2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AS70" i="6" l="1"/>
  <c r="AN71" i="6"/>
  <c r="AO71" i="6"/>
  <c r="AP71" i="6"/>
  <c r="AQ71" i="6"/>
  <c r="Y82" i="6"/>
  <c r="Y83" i="6" s="1"/>
  <c r="AY82" i="6"/>
  <c r="AK71" i="6"/>
  <c r="AA72" i="6"/>
  <c r="V73" i="6"/>
  <c r="Z72" i="6"/>
  <c r="AV72" i="6"/>
  <c r="AD70" i="6"/>
  <c r="AE70" i="6"/>
  <c r="AF69" i="6"/>
  <c r="AG68" i="6"/>
  <c r="AH67" i="6"/>
  <c r="AI66" i="6"/>
  <c r="Y314" i="2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AS71" i="6" l="1"/>
  <c r="AN72" i="6"/>
  <c r="AO72" i="6"/>
  <c r="AP72" i="6"/>
  <c r="AQ72" i="6"/>
  <c r="Z73" i="6"/>
  <c r="AY73" i="6"/>
  <c r="V74" i="6"/>
  <c r="AA73" i="6"/>
  <c r="AV73" i="6"/>
  <c r="AK72" i="6"/>
  <c r="AD71" i="6"/>
  <c r="AE71" i="6"/>
  <c r="AF70" i="6"/>
  <c r="AG69" i="6"/>
  <c r="AH68" i="6"/>
  <c r="AI67" i="6"/>
  <c r="X69" i="2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AS72" i="6" l="1"/>
  <c r="AN73" i="6"/>
  <c r="AO73" i="6"/>
  <c r="AP73" i="6"/>
  <c r="AQ73" i="6"/>
  <c r="AK73" i="6"/>
  <c r="AA74" i="6"/>
  <c r="V75" i="6"/>
  <c r="Z74" i="6"/>
  <c r="AV74" i="6"/>
  <c r="AD72" i="6"/>
  <c r="AE72" i="6"/>
  <c r="AF71" i="6"/>
  <c r="AG70" i="6"/>
  <c r="AH69" i="6"/>
  <c r="AI68" i="6"/>
  <c r="Y316" i="2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AS73" i="6" l="1"/>
  <c r="AN74" i="6"/>
  <c r="AO74" i="6"/>
  <c r="AP74" i="6"/>
  <c r="AQ74" i="6"/>
  <c r="Z75" i="6"/>
  <c r="AY75" i="6"/>
  <c r="V76" i="6"/>
  <c r="AA75" i="6"/>
  <c r="AV75" i="6"/>
  <c r="AK74" i="6"/>
  <c r="AD73" i="6"/>
  <c r="AE73" i="6"/>
  <c r="AF72" i="6"/>
  <c r="AG71" i="6"/>
  <c r="AH70" i="6"/>
  <c r="AI69" i="6"/>
  <c r="X71" i="2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AS74" i="6" l="1"/>
  <c r="AN75" i="6"/>
  <c r="AO75" i="6"/>
  <c r="AP75" i="6"/>
  <c r="AQ75" i="6"/>
  <c r="AK75" i="6"/>
  <c r="AA76" i="6"/>
  <c r="V77" i="6"/>
  <c r="Z76" i="6"/>
  <c r="AV76" i="6"/>
  <c r="AD74" i="6"/>
  <c r="AE74" i="6"/>
  <c r="AF73" i="6"/>
  <c r="AG72" i="6"/>
  <c r="AH71" i="6"/>
  <c r="AI70" i="6"/>
  <c r="Y318" i="2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AS75" i="6" l="1"/>
  <c r="AN76" i="6"/>
  <c r="AO76" i="6"/>
  <c r="AP76" i="6"/>
  <c r="AQ76" i="6"/>
  <c r="Z77" i="6"/>
  <c r="AY77" i="6"/>
  <c r="V78" i="6"/>
  <c r="AA77" i="6"/>
  <c r="AV77" i="6"/>
  <c r="AK76" i="6"/>
  <c r="AD75" i="6"/>
  <c r="AE75" i="6"/>
  <c r="AF74" i="6"/>
  <c r="AG73" i="6"/>
  <c r="AH72" i="6"/>
  <c r="AI71" i="6"/>
  <c r="X73" i="2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AS76" i="6" l="1"/>
  <c r="AN77" i="6"/>
  <c r="AO77" i="6"/>
  <c r="AP77" i="6"/>
  <c r="AQ77" i="6"/>
  <c r="AK77" i="6"/>
  <c r="AA78" i="6"/>
  <c r="V79" i="6"/>
  <c r="Z78" i="6"/>
  <c r="AV78" i="6"/>
  <c r="AD76" i="6"/>
  <c r="AE76" i="6"/>
  <c r="AF75" i="6"/>
  <c r="AG74" i="6"/>
  <c r="AH73" i="6"/>
  <c r="AI72" i="6"/>
  <c r="Y320" i="2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AS77" i="6" l="1"/>
  <c r="AN78" i="6"/>
  <c r="AO78" i="6"/>
  <c r="AP78" i="6"/>
  <c r="AQ78" i="6"/>
  <c r="Z79" i="6"/>
  <c r="AY79" i="6"/>
  <c r="V80" i="6"/>
  <c r="AA79" i="6"/>
  <c r="AV79" i="6"/>
  <c r="AK78" i="6"/>
  <c r="AD77" i="6"/>
  <c r="AE77" i="6"/>
  <c r="AF76" i="6"/>
  <c r="AG75" i="6"/>
  <c r="AH74" i="6"/>
  <c r="AI73" i="6"/>
  <c r="X75" i="2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S78" i="6" l="1"/>
  <c r="AN79" i="6"/>
  <c r="AO79" i="6"/>
  <c r="AP79" i="6"/>
  <c r="AQ79" i="6"/>
  <c r="AK79" i="6"/>
  <c r="AA80" i="6"/>
  <c r="V81" i="6"/>
  <c r="Z80" i="6"/>
  <c r="AV80" i="6"/>
  <c r="AD78" i="6"/>
  <c r="AE78" i="6"/>
  <c r="AF77" i="6"/>
  <c r="AG76" i="6"/>
  <c r="AH75" i="6"/>
  <c r="AI74" i="6"/>
  <c r="AB321" i="2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AS79" i="6" l="1"/>
  <c r="AN80" i="6"/>
  <c r="AO80" i="6"/>
  <c r="AP80" i="6"/>
  <c r="AQ80" i="6"/>
  <c r="Z81" i="6"/>
  <c r="AY81" i="6"/>
  <c r="V82" i="6"/>
  <c r="AA81" i="6"/>
  <c r="AV81" i="6"/>
  <c r="AK80" i="6"/>
  <c r="AD79" i="6"/>
  <c r="AE79" i="6"/>
  <c r="AF78" i="6"/>
  <c r="AG77" i="6"/>
  <c r="AH76" i="6"/>
  <c r="AI75" i="6"/>
  <c r="X77" i="2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S80" i="6" l="1"/>
  <c r="AN81" i="6"/>
  <c r="AO81" i="6"/>
  <c r="AP81" i="6"/>
  <c r="AQ81" i="6"/>
  <c r="AK81" i="6"/>
  <c r="AA82" i="6"/>
  <c r="V83" i="6"/>
  <c r="Z82" i="6"/>
  <c r="AV82" i="6"/>
  <c r="AD80" i="6"/>
  <c r="AE80" i="6"/>
  <c r="AF79" i="6"/>
  <c r="AG78" i="6"/>
  <c r="AH77" i="6"/>
  <c r="AI76" i="6"/>
  <c r="AB323" i="2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AS81" i="6" l="1"/>
  <c r="AN82" i="6"/>
  <c r="AO82" i="6"/>
  <c r="AP82" i="6"/>
  <c r="AQ82" i="6"/>
  <c r="Z83" i="6"/>
  <c r="Z84" i="6" s="1"/>
  <c r="AY83" i="6"/>
  <c r="V84" i="6"/>
  <c r="AA83" i="6"/>
  <c r="AV83" i="6"/>
  <c r="AK82" i="6"/>
  <c r="AD81" i="6"/>
  <c r="AE81" i="6"/>
  <c r="AF80" i="6"/>
  <c r="AG79" i="6"/>
  <c r="AH78" i="6"/>
  <c r="AI77" i="6"/>
  <c r="X79" i="2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S82" i="6" l="1"/>
  <c r="AN83" i="6"/>
  <c r="AO83" i="6"/>
  <c r="AP83" i="6"/>
  <c r="AQ83" i="6"/>
  <c r="AK83" i="6"/>
  <c r="AA84" i="6"/>
  <c r="V85" i="6"/>
  <c r="Y84" i="6"/>
  <c r="AV84" i="6"/>
  <c r="AD82" i="6"/>
  <c r="AE82" i="6"/>
  <c r="AF81" i="6"/>
  <c r="AG80" i="6"/>
  <c r="AH79" i="6"/>
  <c r="AI78" i="6"/>
  <c r="AB325" i="2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AS83" i="6" l="1"/>
  <c r="AN84" i="6"/>
  <c r="AO84" i="6"/>
  <c r="AP84" i="6"/>
  <c r="AQ84" i="6"/>
  <c r="Y85" i="6"/>
  <c r="Y86" i="6" s="1"/>
  <c r="AY85" i="6"/>
  <c r="V86" i="6"/>
  <c r="Z85" i="6"/>
  <c r="AV85" i="6"/>
  <c r="AK84" i="6"/>
  <c r="AA85" i="6"/>
  <c r="AK85" i="6" s="1"/>
  <c r="AD83" i="6"/>
  <c r="AE83" i="6"/>
  <c r="AF82" i="6"/>
  <c r="AG81" i="6"/>
  <c r="AH80" i="6"/>
  <c r="AI79" i="6"/>
  <c r="X81" i="2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Q86" i="6" l="1"/>
  <c r="AS84" i="6"/>
  <c r="AN85" i="6"/>
  <c r="AN86" i="6" s="1"/>
  <c r="AO85" i="6"/>
  <c r="AO86" i="6" s="1"/>
  <c r="AP85" i="6"/>
  <c r="AS85" i="6" s="1"/>
  <c r="AQ85" i="6"/>
  <c r="Z86" i="6"/>
  <c r="AY86" i="6"/>
  <c r="V87" i="6"/>
  <c r="AA86" i="6"/>
  <c r="AV86" i="6"/>
  <c r="Y87" i="6"/>
  <c r="Y88" i="6" s="1"/>
  <c r="AY87" i="6"/>
  <c r="AD84" i="6"/>
  <c r="AE84" i="6"/>
  <c r="AF83" i="6"/>
  <c r="AG82" i="6"/>
  <c r="AH81" i="6"/>
  <c r="AI80" i="6"/>
  <c r="AB327" i="2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AP86" i="6" l="1"/>
  <c r="Y89" i="6"/>
  <c r="Y90" i="6" s="1"/>
  <c r="AY89" i="6"/>
  <c r="AK86" i="6"/>
  <c r="AA87" i="6"/>
  <c r="V88" i="6"/>
  <c r="Z87" i="6"/>
  <c r="AV87" i="6"/>
  <c r="AD85" i="6"/>
  <c r="AE85" i="6"/>
  <c r="AF84" i="6"/>
  <c r="AG83" i="6"/>
  <c r="AH82" i="6"/>
  <c r="AI81" i="6"/>
  <c r="X83" i="2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S86" i="6" l="1"/>
  <c r="AN87" i="6"/>
  <c r="AO87" i="6"/>
  <c r="AP87" i="6"/>
  <c r="AQ87" i="6"/>
  <c r="Z88" i="6"/>
  <c r="AY88" i="6"/>
  <c r="V89" i="6"/>
  <c r="AA88" i="6"/>
  <c r="AV88" i="6"/>
  <c r="AK87" i="6"/>
  <c r="Y91" i="6"/>
  <c r="Y92" i="6" s="1"/>
  <c r="AY91" i="6"/>
  <c r="AD86" i="6"/>
  <c r="AE86" i="6"/>
  <c r="AF85" i="6"/>
  <c r="AG84" i="6"/>
  <c r="AH83" i="6"/>
  <c r="AI82" i="6"/>
  <c r="AB329" i="2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AS87" i="6" l="1"/>
  <c r="AN88" i="6"/>
  <c r="AO88" i="6"/>
  <c r="AP88" i="6"/>
  <c r="AQ88" i="6"/>
  <c r="Y93" i="6"/>
  <c r="Y94" i="6" s="1"/>
  <c r="AY93" i="6"/>
  <c r="AK88" i="6"/>
  <c r="AA89" i="6"/>
  <c r="V90" i="6"/>
  <c r="Z89" i="6"/>
  <c r="AV89" i="6"/>
  <c r="AD87" i="6"/>
  <c r="AE87" i="6"/>
  <c r="AF86" i="6"/>
  <c r="AG85" i="6"/>
  <c r="AH84" i="6"/>
  <c r="AI83" i="6"/>
  <c r="X85" i="2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S88" i="6" l="1"/>
  <c r="AN89" i="6"/>
  <c r="AO89" i="6"/>
  <c r="AP89" i="6"/>
  <c r="AQ89" i="6"/>
  <c r="Z90" i="6"/>
  <c r="AY90" i="6"/>
  <c r="V91" i="6"/>
  <c r="AA90" i="6"/>
  <c r="AV90" i="6"/>
  <c r="AK89" i="6"/>
  <c r="Y95" i="6"/>
  <c r="Y96" i="6" s="1"/>
  <c r="AY95" i="6"/>
  <c r="AD88" i="6"/>
  <c r="AE88" i="6"/>
  <c r="AF87" i="6"/>
  <c r="AG86" i="6"/>
  <c r="AH85" i="6"/>
  <c r="AI84" i="6"/>
  <c r="AB331" i="2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AS89" i="6" l="1"/>
  <c r="AN90" i="6"/>
  <c r="AO90" i="6"/>
  <c r="AP90" i="6"/>
  <c r="AQ90" i="6"/>
  <c r="Y97" i="6"/>
  <c r="Y98" i="6" s="1"/>
  <c r="AY97" i="6"/>
  <c r="AK90" i="6"/>
  <c r="AA91" i="6"/>
  <c r="V92" i="6"/>
  <c r="Z91" i="6"/>
  <c r="AV91" i="6"/>
  <c r="AD89" i="6"/>
  <c r="AE89" i="6"/>
  <c r="AF88" i="6"/>
  <c r="AG87" i="6"/>
  <c r="AH86" i="6"/>
  <c r="AI85" i="6"/>
  <c r="X87" i="2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S90" i="6" l="1"/>
  <c r="AN91" i="6"/>
  <c r="AO91" i="6"/>
  <c r="AP91" i="6"/>
  <c r="AQ91" i="6"/>
  <c r="Z92" i="6"/>
  <c r="AY92" i="6"/>
  <c r="V93" i="6"/>
  <c r="AA92" i="6"/>
  <c r="AV92" i="6"/>
  <c r="AK91" i="6"/>
  <c r="Y99" i="6"/>
  <c r="Y100" i="6" s="1"/>
  <c r="AY99" i="6"/>
  <c r="AD90" i="6"/>
  <c r="AE90" i="6"/>
  <c r="AF89" i="6"/>
  <c r="AG88" i="6"/>
  <c r="AH87" i="6"/>
  <c r="AI86" i="6"/>
  <c r="AB333" i="2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AS91" i="6" l="1"/>
  <c r="AN92" i="6"/>
  <c r="AO92" i="6"/>
  <c r="AP92" i="6"/>
  <c r="AQ92" i="6"/>
  <c r="Y101" i="6"/>
  <c r="Y102" i="6" s="1"/>
  <c r="AY101" i="6"/>
  <c r="AK92" i="6"/>
  <c r="AA93" i="6"/>
  <c r="V94" i="6"/>
  <c r="Z93" i="6"/>
  <c r="AV93" i="6"/>
  <c r="AD91" i="6"/>
  <c r="AE91" i="6"/>
  <c r="AF90" i="6"/>
  <c r="AG89" i="6"/>
  <c r="AH88" i="6"/>
  <c r="AI87" i="6"/>
  <c r="X89" i="2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S92" i="6" l="1"/>
  <c r="AN93" i="6"/>
  <c r="AO93" i="6"/>
  <c r="AP93" i="6"/>
  <c r="AQ93" i="6"/>
  <c r="Z94" i="6"/>
  <c r="AY94" i="6"/>
  <c r="V95" i="6"/>
  <c r="AA94" i="6"/>
  <c r="AV94" i="6"/>
  <c r="AK93" i="6"/>
  <c r="Y103" i="6"/>
  <c r="Y104" i="6" s="1"/>
  <c r="Y105" i="6" s="1"/>
  <c r="Y106" i="6" s="1"/>
  <c r="Y107" i="6" s="1"/>
  <c r="Y108" i="6" s="1"/>
  <c r="AY103" i="6"/>
  <c r="AD92" i="6"/>
  <c r="AE92" i="6"/>
  <c r="AF91" i="6"/>
  <c r="AG90" i="6"/>
  <c r="AH89" i="6"/>
  <c r="AI88" i="6"/>
  <c r="AB335" i="2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AS93" i="6" l="1"/>
  <c r="AN94" i="6"/>
  <c r="AO94" i="6"/>
  <c r="AP94" i="6"/>
  <c r="AQ94" i="6"/>
  <c r="AK94" i="6"/>
  <c r="AA95" i="6"/>
  <c r="V96" i="6"/>
  <c r="Z95" i="6"/>
  <c r="AV95" i="6"/>
  <c r="AD93" i="6"/>
  <c r="AE93" i="6"/>
  <c r="AF92" i="6"/>
  <c r="AG91" i="6"/>
  <c r="AH90" i="6"/>
  <c r="AI89" i="6"/>
  <c r="X91" i="2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S94" i="6" l="1"/>
  <c r="AN95" i="6"/>
  <c r="AO95" i="6"/>
  <c r="AP95" i="6"/>
  <c r="AQ95" i="6"/>
  <c r="Z96" i="6"/>
  <c r="AY96" i="6"/>
  <c r="V97" i="6"/>
  <c r="AA96" i="6"/>
  <c r="AV96" i="6"/>
  <c r="AK95" i="6"/>
  <c r="AD94" i="6"/>
  <c r="AE94" i="6"/>
  <c r="AF93" i="6"/>
  <c r="AG92" i="6"/>
  <c r="AH91" i="6"/>
  <c r="AI90" i="6"/>
  <c r="AB337" i="2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AS95" i="6" l="1"/>
  <c r="AN96" i="6"/>
  <c r="AO96" i="6"/>
  <c r="AP96" i="6"/>
  <c r="AQ96" i="6"/>
  <c r="AK96" i="6"/>
  <c r="AA97" i="6"/>
  <c r="V98" i="6"/>
  <c r="Z97" i="6"/>
  <c r="AV97" i="6"/>
  <c r="AD95" i="6"/>
  <c r="AE95" i="6"/>
  <c r="AF94" i="6"/>
  <c r="AG93" i="6"/>
  <c r="AH92" i="6"/>
  <c r="AI91" i="6"/>
  <c r="X93" i="2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S96" i="6" l="1"/>
  <c r="AN97" i="6"/>
  <c r="AO97" i="6"/>
  <c r="AP97" i="6"/>
  <c r="AQ97" i="6"/>
  <c r="Z98" i="6"/>
  <c r="AY98" i="6"/>
  <c r="V99" i="6"/>
  <c r="AA98" i="6"/>
  <c r="AV98" i="6"/>
  <c r="AK97" i="6"/>
  <c r="AD96" i="6"/>
  <c r="AE96" i="6"/>
  <c r="AF95" i="6"/>
  <c r="AG94" i="6"/>
  <c r="AH93" i="6"/>
  <c r="AI92" i="6"/>
  <c r="AB339" i="2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AS97" i="6" l="1"/>
  <c r="AN98" i="6"/>
  <c r="AO98" i="6"/>
  <c r="AP98" i="6"/>
  <c r="AQ98" i="6"/>
  <c r="AK98" i="6"/>
  <c r="AA99" i="6"/>
  <c r="V100" i="6"/>
  <c r="Z99" i="6"/>
  <c r="AV99" i="6"/>
  <c r="AD97" i="6"/>
  <c r="AE97" i="6"/>
  <c r="AF96" i="6"/>
  <c r="AG95" i="6"/>
  <c r="AH94" i="6"/>
  <c r="AI93" i="6"/>
  <c r="X95" i="2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S98" i="6" l="1"/>
  <c r="AN99" i="6"/>
  <c r="AO99" i="6"/>
  <c r="AP99" i="6"/>
  <c r="AQ99" i="6"/>
  <c r="Z100" i="6"/>
  <c r="AY100" i="6"/>
  <c r="V101" i="6"/>
  <c r="AA100" i="6"/>
  <c r="AV100" i="6"/>
  <c r="AK99" i="6"/>
  <c r="AD98" i="6"/>
  <c r="AE98" i="6"/>
  <c r="AF97" i="6"/>
  <c r="AG96" i="6"/>
  <c r="AH95" i="6"/>
  <c r="AI94" i="6"/>
  <c r="AB341" i="2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AS99" i="6" l="1"/>
  <c r="AN100" i="6"/>
  <c r="AO100" i="6"/>
  <c r="AP100" i="6"/>
  <c r="AQ100" i="6"/>
  <c r="AK100" i="6"/>
  <c r="AA101" i="6"/>
  <c r="V102" i="6"/>
  <c r="Z101" i="6"/>
  <c r="AV101" i="6"/>
  <c r="AD99" i="6"/>
  <c r="AE99" i="6"/>
  <c r="AF98" i="6"/>
  <c r="AG97" i="6"/>
  <c r="AH96" i="6"/>
  <c r="AI95" i="6"/>
  <c r="X97" i="2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S100" i="6" l="1"/>
  <c r="AN101" i="6"/>
  <c r="AO101" i="6"/>
  <c r="AP101" i="6"/>
  <c r="AQ101" i="6"/>
  <c r="Z102" i="6"/>
  <c r="AY102" i="6"/>
  <c r="V103" i="6"/>
  <c r="AA102" i="6"/>
  <c r="AV102" i="6"/>
  <c r="AK101" i="6"/>
  <c r="AD100" i="6"/>
  <c r="AE100" i="6"/>
  <c r="AF99" i="6"/>
  <c r="AG98" i="6"/>
  <c r="AH97" i="6"/>
  <c r="AI96" i="6"/>
  <c r="AB343" i="2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AS101" i="6" l="1"/>
  <c r="AN102" i="6"/>
  <c r="AO102" i="6"/>
  <c r="AP102" i="6"/>
  <c r="AQ102" i="6"/>
  <c r="AK102" i="6"/>
  <c r="AA103" i="6"/>
  <c r="V104" i="6"/>
  <c r="Z103" i="6"/>
  <c r="AV103" i="6"/>
  <c r="AD101" i="6"/>
  <c r="AE101" i="6"/>
  <c r="AF100" i="6"/>
  <c r="AG99" i="6"/>
  <c r="AH98" i="6"/>
  <c r="AI97" i="6"/>
  <c r="X99" i="2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S102" i="6" l="1"/>
  <c r="AN103" i="6"/>
  <c r="AO103" i="6"/>
  <c r="AP103" i="6"/>
  <c r="AQ103" i="6"/>
  <c r="Z104" i="6"/>
  <c r="Z105" i="6" s="1"/>
  <c r="Z106" i="6" s="1"/>
  <c r="AY104" i="6"/>
  <c r="V105" i="6"/>
  <c r="V106" i="6" s="1"/>
  <c r="AA104" i="6"/>
  <c r="AV104" i="6"/>
  <c r="AK103" i="6"/>
  <c r="AD102" i="6"/>
  <c r="AE102" i="6"/>
  <c r="AF101" i="6"/>
  <c r="AG100" i="6"/>
  <c r="AH99" i="6"/>
  <c r="AI98" i="6"/>
  <c r="AA296" i="2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AS103" i="6" l="1"/>
  <c r="AN104" i="6"/>
  <c r="AO104" i="6"/>
  <c r="AP104" i="6"/>
  <c r="AQ104" i="6"/>
  <c r="AK104" i="6"/>
  <c r="AA105" i="6"/>
  <c r="V107" i="6"/>
  <c r="X106" i="6"/>
  <c r="X107" i="6" s="1"/>
  <c r="AV106" i="6"/>
  <c r="Z107" i="6"/>
  <c r="Z108" i="6" s="1"/>
  <c r="Z109" i="6" s="1"/>
  <c r="AY107" i="6"/>
  <c r="AD103" i="6"/>
  <c r="AE103" i="6"/>
  <c r="AF102" i="6"/>
  <c r="AG101" i="6"/>
  <c r="AH100" i="6"/>
  <c r="AI99" i="6"/>
  <c r="X101" i="2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S104" i="6" l="1"/>
  <c r="AN105" i="6"/>
  <c r="AO105" i="6"/>
  <c r="AP105" i="6"/>
  <c r="AQ105" i="6"/>
  <c r="V108" i="6"/>
  <c r="AA107" i="6"/>
  <c r="AV107" i="6"/>
  <c r="AK105" i="6"/>
  <c r="AA106" i="6"/>
  <c r="AK106" i="6" s="1"/>
  <c r="AD104" i="6"/>
  <c r="AE104" i="6"/>
  <c r="AF103" i="6"/>
  <c r="AG102" i="6"/>
  <c r="AH101" i="6"/>
  <c r="AI100" i="6"/>
  <c r="AA298" i="2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AO107" i="6" l="1"/>
  <c r="AP107" i="6"/>
  <c r="AQ107" i="6"/>
  <c r="AS105" i="6"/>
  <c r="AN106" i="6"/>
  <c r="AS106" i="6" s="1"/>
  <c r="AO106" i="6"/>
  <c r="AP106" i="6"/>
  <c r="AQ106" i="6"/>
  <c r="AK107" i="6"/>
  <c r="AA108" i="6"/>
  <c r="V109" i="6"/>
  <c r="X108" i="6"/>
  <c r="AV108" i="6"/>
  <c r="AD105" i="6"/>
  <c r="AE105" i="6"/>
  <c r="AF104" i="6"/>
  <c r="AG103" i="6"/>
  <c r="AH102" i="6"/>
  <c r="AI101" i="6"/>
  <c r="X103" i="2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S107" i="6" l="1"/>
  <c r="AO108" i="6"/>
  <c r="AP108" i="6"/>
  <c r="AQ108" i="6"/>
  <c r="AN107" i="6"/>
  <c r="AN108" i="6" s="1"/>
  <c r="X109" i="6"/>
  <c r="X110" i="6" s="1"/>
  <c r="X111" i="6" s="1"/>
  <c r="X112" i="6" s="1"/>
  <c r="X113" i="6" s="1"/>
  <c r="X114" i="6" s="1"/>
  <c r="X115" i="6" s="1"/>
  <c r="X116" i="6" s="1"/>
  <c r="X117" i="6" s="1"/>
  <c r="AY109" i="6"/>
  <c r="V110" i="6"/>
  <c r="Y109" i="6"/>
  <c r="AV109" i="6"/>
  <c r="AK108" i="6"/>
  <c r="AA109" i="6"/>
  <c r="AD106" i="6"/>
  <c r="AE106" i="6"/>
  <c r="AF105" i="6"/>
  <c r="AG104" i="6"/>
  <c r="AH103" i="6"/>
  <c r="AI102" i="6"/>
  <c r="AA300" i="2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AS108" i="6" l="1"/>
  <c r="AN109" i="6"/>
  <c r="AO109" i="6"/>
  <c r="AP109" i="6"/>
  <c r="AQ109" i="6"/>
  <c r="AK109" i="6"/>
  <c r="AA110" i="6"/>
  <c r="Y110" i="6"/>
  <c r="Y111" i="6" s="1"/>
  <c r="AY110" i="6"/>
  <c r="V111" i="6"/>
  <c r="Z110" i="6"/>
  <c r="AV110" i="6"/>
  <c r="AD107" i="6"/>
  <c r="AE107" i="6"/>
  <c r="AF106" i="6"/>
  <c r="AG105" i="6"/>
  <c r="AH104" i="6"/>
  <c r="AI103" i="6"/>
  <c r="X105" i="2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S109" i="6" l="1"/>
  <c r="AN110" i="6"/>
  <c r="AO110" i="6"/>
  <c r="AP110" i="6"/>
  <c r="AQ110" i="6"/>
  <c r="Z111" i="6"/>
  <c r="AY111" i="6"/>
  <c r="V112" i="6"/>
  <c r="AA111" i="6"/>
  <c r="AV111" i="6"/>
  <c r="Y112" i="6"/>
  <c r="Y113" i="6" s="1"/>
  <c r="AY112" i="6"/>
  <c r="AK110" i="6"/>
  <c r="AD108" i="6"/>
  <c r="AE108" i="6"/>
  <c r="AF107" i="6"/>
  <c r="AG106" i="6"/>
  <c r="AH105" i="6"/>
  <c r="AI104" i="6"/>
  <c r="AA302" i="2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AS110" i="6" l="1"/>
  <c r="AN111" i="6"/>
  <c r="AO111" i="6"/>
  <c r="AP111" i="6"/>
  <c r="AQ111" i="6"/>
  <c r="Y114" i="6"/>
  <c r="Y115" i="6" s="1"/>
  <c r="Y116" i="6" s="1"/>
  <c r="Y117" i="6" s="1"/>
  <c r="Y118" i="6" s="1"/>
  <c r="AY114" i="6"/>
  <c r="AK111" i="6"/>
  <c r="AA112" i="6"/>
  <c r="V113" i="6"/>
  <c r="Z112" i="6"/>
  <c r="AV112" i="6"/>
  <c r="AD109" i="6"/>
  <c r="AE109" i="6"/>
  <c r="AF108" i="6"/>
  <c r="AG107" i="6"/>
  <c r="AH106" i="6"/>
  <c r="AI105" i="6"/>
  <c r="X107" i="2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S111" i="6" l="1"/>
  <c r="AN112" i="6"/>
  <c r="AO112" i="6"/>
  <c r="AP112" i="6"/>
  <c r="AQ112" i="6"/>
  <c r="Z113" i="6"/>
  <c r="AY113" i="6"/>
  <c r="V114" i="6"/>
  <c r="AA113" i="6"/>
  <c r="AV113" i="6"/>
  <c r="AK112" i="6"/>
  <c r="Y119" i="6"/>
  <c r="Y120" i="6" s="1"/>
  <c r="Y121" i="6" s="1"/>
  <c r="Y122" i="6" s="1"/>
  <c r="AD110" i="6"/>
  <c r="AE110" i="6"/>
  <c r="AF109" i="6"/>
  <c r="AG108" i="6"/>
  <c r="AH107" i="6"/>
  <c r="AI106" i="6"/>
  <c r="AA304" i="2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AS112" i="6" l="1"/>
  <c r="AN113" i="6"/>
  <c r="AO113" i="6"/>
  <c r="AP113" i="6"/>
  <c r="AQ113" i="6"/>
  <c r="Y123" i="6"/>
  <c r="Y124" i="6" s="1"/>
  <c r="AK113" i="6"/>
  <c r="AA114" i="6"/>
  <c r="V115" i="6"/>
  <c r="Z114" i="6"/>
  <c r="AV114" i="6"/>
  <c r="AD111" i="6"/>
  <c r="AE111" i="6"/>
  <c r="AF110" i="6"/>
  <c r="AG109" i="6"/>
  <c r="AH108" i="6"/>
  <c r="AI107" i="6"/>
  <c r="X109" i="2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S113" i="6" l="1"/>
  <c r="AN114" i="6"/>
  <c r="AO114" i="6"/>
  <c r="AP114" i="6"/>
  <c r="AQ114" i="6"/>
  <c r="Z115" i="6"/>
  <c r="Z116" i="6" s="1"/>
  <c r="Z117" i="6" s="1"/>
  <c r="Z118" i="6" s="1"/>
  <c r="AY115" i="6"/>
  <c r="V116" i="6"/>
  <c r="V117" i="6" s="1"/>
  <c r="AA115" i="6"/>
  <c r="AV115" i="6"/>
  <c r="AK114" i="6"/>
  <c r="Y125" i="6"/>
  <c r="Y126" i="6" s="1"/>
  <c r="Y127" i="6" s="1"/>
  <c r="AD112" i="6"/>
  <c r="AE112" i="6"/>
  <c r="AF111" i="6"/>
  <c r="AG110" i="6"/>
  <c r="AH109" i="6"/>
  <c r="AI108" i="6"/>
  <c r="AA306" i="2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AS114" i="6" l="1"/>
  <c r="AN115" i="6"/>
  <c r="AO115" i="6"/>
  <c r="AP115" i="6"/>
  <c r="AQ115" i="6"/>
  <c r="Y128" i="6"/>
  <c r="Y129" i="6" s="1"/>
  <c r="AK115" i="6"/>
  <c r="AA116" i="6"/>
  <c r="V118" i="6"/>
  <c r="W117" i="6"/>
  <c r="AV117" i="6"/>
  <c r="AD113" i="6"/>
  <c r="AE113" i="6"/>
  <c r="AF112" i="6"/>
  <c r="AG111" i="6"/>
  <c r="AH110" i="6"/>
  <c r="AI109" i="6"/>
  <c r="X111" i="2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S115" i="6" l="1"/>
  <c r="AN116" i="6"/>
  <c r="AO116" i="6"/>
  <c r="AP116" i="6"/>
  <c r="AQ116" i="6"/>
  <c r="W118" i="6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AY118" i="6"/>
  <c r="V119" i="6"/>
  <c r="X118" i="6"/>
  <c r="AV118" i="6"/>
  <c r="AK116" i="6"/>
  <c r="AA117" i="6"/>
  <c r="Y130" i="6"/>
  <c r="Y131" i="6" s="1"/>
  <c r="AD114" i="6"/>
  <c r="AE114" i="6"/>
  <c r="AF113" i="6"/>
  <c r="AG112" i="6"/>
  <c r="AH111" i="6"/>
  <c r="AI110" i="6"/>
  <c r="AA308" i="2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AS116" i="6" l="1"/>
  <c r="AN117" i="6"/>
  <c r="AO117" i="6"/>
  <c r="AP117" i="6"/>
  <c r="AQ117" i="6"/>
  <c r="Y132" i="6"/>
  <c r="Y133" i="6" s="1"/>
  <c r="AK117" i="6"/>
  <c r="AA118" i="6"/>
  <c r="X119" i="6"/>
  <c r="X120" i="6" s="1"/>
  <c r="X121" i="6" s="1"/>
  <c r="X122" i="6" s="1"/>
  <c r="AY119" i="6"/>
  <c r="V120" i="6"/>
  <c r="Z119" i="6"/>
  <c r="AV119" i="6"/>
  <c r="W155" i="6"/>
  <c r="W156" i="6" s="1"/>
  <c r="W157" i="6" s="1"/>
  <c r="W158" i="6" s="1"/>
  <c r="W159" i="6" s="1"/>
  <c r="W160" i="6" s="1"/>
  <c r="AY155" i="6"/>
  <c r="AD115" i="6"/>
  <c r="AE115" i="6"/>
  <c r="AF114" i="6"/>
  <c r="AG113" i="6"/>
  <c r="AH112" i="6"/>
  <c r="AI111" i="6"/>
  <c r="X113" i="2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S117" i="6" l="1"/>
  <c r="AN118" i="6"/>
  <c r="AO118" i="6"/>
  <c r="AP118" i="6"/>
  <c r="AQ118" i="6"/>
  <c r="W161" i="6"/>
  <c r="W162" i="6" s="1"/>
  <c r="W163" i="6" s="1"/>
  <c r="W164" i="6" s="1"/>
  <c r="W165" i="6" s="1"/>
  <c r="AY161" i="6"/>
  <c r="Z120" i="6"/>
  <c r="AY120" i="6"/>
  <c r="V121" i="6"/>
  <c r="AA120" i="6"/>
  <c r="AV120" i="6"/>
  <c r="X123" i="6"/>
  <c r="X124" i="6" s="1"/>
  <c r="AY123" i="6"/>
  <c r="AK118" i="6"/>
  <c r="AA119" i="6"/>
  <c r="AK119" i="6" s="1"/>
  <c r="AD116" i="6"/>
  <c r="AE116" i="6"/>
  <c r="AF115" i="6"/>
  <c r="AG114" i="6"/>
  <c r="AH113" i="6"/>
  <c r="AI112" i="6"/>
  <c r="AA310" i="2"/>
  <c r="X267" i="2"/>
  <c r="W266" i="2"/>
  <c r="V265" i="2"/>
  <c r="U264" i="2"/>
  <c r="T261" i="2"/>
  <c r="AO260" i="2"/>
  <c r="T115" i="2"/>
  <c r="AB114" i="2"/>
  <c r="AA114" i="2"/>
  <c r="Z114" i="2"/>
  <c r="Y114" i="2"/>
  <c r="X114" i="2"/>
  <c r="AQ120" i="6" l="1"/>
  <c r="AS118" i="6"/>
  <c r="AN119" i="6"/>
  <c r="AN120" i="6" s="1"/>
  <c r="AO119" i="6"/>
  <c r="AO120" i="6" s="1"/>
  <c r="AP119" i="6"/>
  <c r="AS119" i="6" s="1"/>
  <c r="AQ119" i="6"/>
  <c r="X125" i="6"/>
  <c r="X126" i="6" s="1"/>
  <c r="X127" i="6" s="1"/>
  <c r="AY125" i="6"/>
  <c r="AK120" i="6"/>
  <c r="V122" i="6"/>
  <c r="AA121" i="6"/>
  <c r="AK121" i="6" s="1"/>
  <c r="AV121" i="6"/>
  <c r="Z121" i="6"/>
  <c r="AY121" i="6"/>
  <c r="AD117" i="6"/>
  <c r="AE117" i="6"/>
  <c r="AF116" i="6"/>
  <c r="AG115" i="6"/>
  <c r="AH114" i="6"/>
  <c r="AI113" i="6"/>
  <c r="X115" i="2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S120" i="6" l="1"/>
  <c r="AN121" i="6"/>
  <c r="AN122" i="6" s="1"/>
  <c r="AO121" i="6"/>
  <c r="AO122" i="6" s="1"/>
  <c r="AQ121" i="6"/>
  <c r="AS121" i="6" s="1"/>
  <c r="AP120" i="6"/>
  <c r="AP121" i="6" s="1"/>
  <c r="AP122" i="6" s="1"/>
  <c r="Z122" i="6"/>
  <c r="AY122" i="6"/>
  <c r="V123" i="6"/>
  <c r="AA122" i="6"/>
  <c r="AV122" i="6"/>
  <c r="X128" i="6"/>
  <c r="X129" i="6" s="1"/>
  <c r="AY128" i="6"/>
  <c r="AD118" i="6"/>
  <c r="AE118" i="6"/>
  <c r="AF117" i="6"/>
  <c r="AG116" i="6"/>
  <c r="AH115" i="6"/>
  <c r="AI114" i="6"/>
  <c r="AA312" i="2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AQ122" i="6" l="1"/>
  <c r="X130" i="6"/>
  <c r="X131" i="6" s="1"/>
  <c r="AY130" i="6"/>
  <c r="AK122" i="6"/>
  <c r="AA123" i="6"/>
  <c r="V124" i="6"/>
  <c r="Z123" i="6"/>
  <c r="AV123" i="6"/>
  <c r="AD119" i="6"/>
  <c r="AE119" i="6"/>
  <c r="AF118" i="6"/>
  <c r="AG117" i="6"/>
  <c r="AH116" i="6"/>
  <c r="AI115" i="6"/>
  <c r="X117" i="2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S122" i="6" l="1"/>
  <c r="AN123" i="6"/>
  <c r="AO123" i="6"/>
  <c r="AP123" i="6"/>
  <c r="AQ123" i="6"/>
  <c r="Z124" i="6"/>
  <c r="AY124" i="6"/>
  <c r="V125" i="6"/>
  <c r="AA124" i="6"/>
  <c r="AV124" i="6"/>
  <c r="AK123" i="6"/>
  <c r="X132" i="6"/>
  <c r="X133" i="6" s="1"/>
  <c r="AY132" i="6"/>
  <c r="AD120" i="6"/>
  <c r="AE120" i="6"/>
  <c r="AF119" i="6"/>
  <c r="AG118" i="6"/>
  <c r="AH117" i="6"/>
  <c r="AI116" i="6"/>
  <c r="AA314" i="2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AS123" i="6" l="1"/>
  <c r="AN124" i="6"/>
  <c r="AO124" i="6"/>
  <c r="AP124" i="6"/>
  <c r="AQ124" i="6"/>
  <c r="X134" i="6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AY134" i="6"/>
  <c r="AK124" i="6"/>
  <c r="AA125" i="6"/>
  <c r="V126" i="6"/>
  <c r="Z125" i="6"/>
  <c r="AV125" i="6"/>
  <c r="AD121" i="6"/>
  <c r="AE121" i="6"/>
  <c r="AF120" i="6"/>
  <c r="AG119" i="6"/>
  <c r="AH118" i="6"/>
  <c r="AI117" i="6"/>
  <c r="X119" i="2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S124" i="6" l="1"/>
  <c r="AN125" i="6"/>
  <c r="AO125" i="6"/>
  <c r="AP125" i="6"/>
  <c r="AQ125" i="6"/>
  <c r="Z126" i="6"/>
  <c r="AY126" i="6"/>
  <c r="V127" i="6"/>
  <c r="AA126" i="6"/>
  <c r="AK126" i="6" s="1"/>
  <c r="AV126" i="6"/>
  <c r="AK125" i="6"/>
  <c r="X153" i="6"/>
  <c r="X154" i="6" s="1"/>
  <c r="AY153" i="6"/>
  <c r="AD122" i="6"/>
  <c r="AE122" i="6"/>
  <c r="AF121" i="6"/>
  <c r="AG120" i="6"/>
  <c r="AH119" i="6"/>
  <c r="AI118" i="6"/>
  <c r="AA316" i="2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AS125" i="6" l="1"/>
  <c r="AN126" i="6"/>
  <c r="AO126" i="6"/>
  <c r="AP126" i="6"/>
  <c r="AQ126" i="6"/>
  <c r="AS126" i="6"/>
  <c r="AN127" i="6"/>
  <c r="AO127" i="6"/>
  <c r="AP127" i="6"/>
  <c r="AQ127" i="6"/>
  <c r="V128" i="6"/>
  <c r="AA127" i="6"/>
  <c r="AV127" i="6"/>
  <c r="Z127" i="6"/>
  <c r="AY127" i="6"/>
  <c r="AD123" i="6"/>
  <c r="AE123" i="6"/>
  <c r="AF122" i="6"/>
  <c r="AG121" i="6"/>
  <c r="AH120" i="6"/>
  <c r="AI119" i="6"/>
  <c r="X121" i="2"/>
  <c r="Y121" i="2"/>
  <c r="Z121" i="2"/>
  <c r="AA121" i="2"/>
  <c r="AB121" i="2"/>
  <c r="T268" i="2"/>
  <c r="AO267" i="2"/>
  <c r="U271" i="2"/>
  <c r="V272" i="2"/>
  <c r="W273" i="2"/>
  <c r="X274" i="2"/>
  <c r="AA317" i="2"/>
  <c r="AK127" i="6" l="1"/>
  <c r="AA128" i="6"/>
  <c r="V129" i="6"/>
  <c r="Z128" i="6"/>
  <c r="AV128" i="6"/>
  <c r="AD124" i="6"/>
  <c r="AE124" i="6"/>
  <c r="AF123" i="6"/>
  <c r="AG122" i="6"/>
  <c r="AH121" i="6"/>
  <c r="AI120" i="6"/>
  <c r="AA318" i="2"/>
  <c r="X275" i="2"/>
  <c r="W274" i="2"/>
  <c r="V273" i="2"/>
  <c r="U272" i="2"/>
  <c r="T269" i="2"/>
  <c r="AO268" i="2"/>
  <c r="AB122" i="2"/>
  <c r="AA122" i="2"/>
  <c r="Z122" i="2"/>
  <c r="Y122" i="2"/>
  <c r="X122" i="2"/>
  <c r="AS127" i="6" l="1"/>
  <c r="AN128" i="6"/>
  <c r="AO128" i="6"/>
  <c r="AP128" i="6"/>
  <c r="AQ128" i="6"/>
  <c r="Z129" i="6"/>
  <c r="AY129" i="6"/>
  <c r="V130" i="6"/>
  <c r="AA129" i="6"/>
  <c r="AV129" i="6"/>
  <c r="AK128" i="6"/>
  <c r="AD125" i="6"/>
  <c r="AE125" i="6"/>
  <c r="AF124" i="6"/>
  <c r="AG123" i="6"/>
  <c r="AH122" i="6"/>
  <c r="AI121" i="6"/>
  <c r="X123" i="2"/>
  <c r="Y123" i="2"/>
  <c r="Z123" i="2"/>
  <c r="AA123" i="2"/>
  <c r="AB123" i="2"/>
  <c r="T270" i="2"/>
  <c r="AO269" i="2"/>
  <c r="U273" i="2"/>
  <c r="V274" i="2"/>
  <c r="W275" i="2"/>
  <c r="X276" i="2"/>
  <c r="AA319" i="2"/>
  <c r="AS128" i="6" l="1"/>
  <c r="AN129" i="6"/>
  <c r="AO129" i="6"/>
  <c r="AP129" i="6"/>
  <c r="AQ129" i="6"/>
  <c r="AK129" i="6"/>
  <c r="AA130" i="6"/>
  <c r="V131" i="6"/>
  <c r="Z130" i="6"/>
  <c r="AV130" i="6"/>
  <c r="AD126" i="6"/>
  <c r="AE126" i="6"/>
  <c r="AF125" i="6"/>
  <c r="AG124" i="6"/>
  <c r="AH123" i="6"/>
  <c r="AI122" i="6"/>
  <c r="AA320" i="2"/>
  <c r="X277" i="2"/>
  <c r="W276" i="2"/>
  <c r="V275" i="2"/>
  <c r="U274" i="2"/>
  <c r="T271" i="2"/>
  <c r="AO270" i="2"/>
  <c r="AB124" i="2"/>
  <c r="AA124" i="2"/>
  <c r="Z124" i="2"/>
  <c r="Y124" i="2"/>
  <c r="X124" i="2"/>
  <c r="AS129" i="6" l="1"/>
  <c r="AN130" i="6"/>
  <c r="AO130" i="6"/>
  <c r="AP130" i="6"/>
  <c r="AQ130" i="6"/>
  <c r="Z131" i="6"/>
  <c r="AY131" i="6"/>
  <c r="V132" i="6"/>
  <c r="AA131" i="6"/>
  <c r="AV131" i="6"/>
  <c r="AK130" i="6"/>
  <c r="AD127" i="6"/>
  <c r="AE127" i="6"/>
  <c r="AF126" i="6"/>
  <c r="AG125" i="6"/>
  <c r="AH124" i="6"/>
  <c r="AI123" i="6"/>
  <c r="X125" i="2"/>
  <c r="Y125" i="2"/>
  <c r="Z125" i="2"/>
  <c r="AA125" i="2"/>
  <c r="AB125" i="2"/>
  <c r="T272" i="2"/>
  <c r="AO271" i="2"/>
  <c r="U275" i="2"/>
  <c r="V276" i="2"/>
  <c r="W277" i="2"/>
  <c r="X278" i="2"/>
  <c r="AA321" i="2"/>
  <c r="AS130" i="6" l="1"/>
  <c r="AN131" i="6"/>
  <c r="AO131" i="6"/>
  <c r="AP131" i="6"/>
  <c r="AQ131" i="6"/>
  <c r="AK131" i="6"/>
  <c r="AA132" i="6"/>
  <c r="V133" i="6"/>
  <c r="Z132" i="6"/>
  <c r="AV132" i="6"/>
  <c r="AD128" i="6"/>
  <c r="AE128" i="6"/>
  <c r="AF127" i="6"/>
  <c r="AG126" i="6"/>
  <c r="AH125" i="6"/>
  <c r="AI124" i="6"/>
  <c r="AA322" i="2"/>
  <c r="X279" i="2"/>
  <c r="W278" i="2"/>
  <c r="V277" i="2"/>
  <c r="U276" i="2"/>
  <c r="T273" i="2"/>
  <c r="AO272" i="2"/>
  <c r="AB126" i="2"/>
  <c r="AA126" i="2"/>
  <c r="Z126" i="2"/>
  <c r="Y126" i="2"/>
  <c r="X126" i="2"/>
  <c r="AS131" i="6" l="1"/>
  <c r="AN132" i="6"/>
  <c r="AO132" i="6"/>
  <c r="AP132" i="6"/>
  <c r="AQ132" i="6"/>
  <c r="Z133" i="6"/>
  <c r="Z134" i="6" s="1"/>
  <c r="AY133" i="6"/>
  <c r="V134" i="6"/>
  <c r="AA133" i="6"/>
  <c r="AV133" i="6"/>
  <c r="AK132" i="6"/>
  <c r="AD129" i="6"/>
  <c r="AE129" i="6"/>
  <c r="AF128" i="6"/>
  <c r="AG127" i="6"/>
  <c r="AH126" i="6"/>
  <c r="AI125" i="6"/>
  <c r="X127" i="2"/>
  <c r="Y127" i="2"/>
  <c r="Z127" i="2"/>
  <c r="AA127" i="2"/>
  <c r="AB127" i="2"/>
  <c r="T274" i="2"/>
  <c r="AO273" i="2"/>
  <c r="U277" i="2"/>
  <c r="V278" i="2"/>
  <c r="W279" i="2"/>
  <c r="X280" i="2"/>
  <c r="AA323" i="2"/>
  <c r="AS132" i="6" l="1"/>
  <c r="AN133" i="6"/>
  <c r="AO133" i="6"/>
  <c r="AP133" i="6"/>
  <c r="AQ133" i="6"/>
  <c r="AK133" i="6"/>
  <c r="AA134" i="6"/>
  <c r="V135" i="6"/>
  <c r="Y134" i="6"/>
  <c r="AV134" i="6"/>
  <c r="AD130" i="6"/>
  <c r="AE130" i="6"/>
  <c r="AF129" i="6"/>
  <c r="AG128" i="6"/>
  <c r="AH127" i="6"/>
  <c r="AI126" i="6"/>
  <c r="AA324" i="2"/>
  <c r="X281" i="2"/>
  <c r="W280" i="2"/>
  <c r="V279" i="2"/>
  <c r="U278" i="2"/>
  <c r="T275" i="2"/>
  <c r="AO274" i="2"/>
  <c r="AB128" i="2"/>
  <c r="AA128" i="2"/>
  <c r="Z128" i="2"/>
  <c r="Y128" i="2"/>
  <c r="X128" i="2"/>
  <c r="AS133" i="6" l="1"/>
  <c r="AN134" i="6"/>
  <c r="AO134" i="6"/>
  <c r="AP134" i="6"/>
  <c r="AQ134" i="6"/>
  <c r="Y135" i="6"/>
  <c r="Y136" i="6" s="1"/>
  <c r="AY135" i="6"/>
  <c r="V136" i="6"/>
  <c r="Z135" i="6"/>
  <c r="AV135" i="6"/>
  <c r="AK134" i="6"/>
  <c r="AA135" i="6"/>
  <c r="AK135" i="6" s="1"/>
  <c r="AD131" i="6"/>
  <c r="AE131" i="6"/>
  <c r="AF130" i="6"/>
  <c r="AG129" i="6"/>
  <c r="AH128" i="6"/>
  <c r="AI127" i="6"/>
  <c r="X129" i="2"/>
  <c r="Y129" i="2"/>
  <c r="Z129" i="2"/>
  <c r="AA129" i="2"/>
  <c r="AB129" i="2"/>
  <c r="T276" i="2"/>
  <c r="AO275" i="2"/>
  <c r="U279" i="2"/>
  <c r="V280" i="2"/>
  <c r="W281" i="2"/>
  <c r="X282" i="2"/>
  <c r="AA325" i="2"/>
  <c r="AQ136" i="6" l="1"/>
  <c r="AS134" i="6"/>
  <c r="AN135" i="6"/>
  <c r="AN136" i="6" s="1"/>
  <c r="AO135" i="6"/>
  <c r="AO136" i="6" s="1"/>
  <c r="AP135" i="6"/>
  <c r="AS135" i="6" s="1"/>
  <c r="AQ135" i="6"/>
  <c r="Z136" i="6"/>
  <c r="AY136" i="6"/>
  <c r="V137" i="6"/>
  <c r="AA136" i="6"/>
  <c r="AV136" i="6"/>
  <c r="Y137" i="6"/>
  <c r="Y138" i="6" s="1"/>
  <c r="AY137" i="6"/>
  <c r="AD132" i="6"/>
  <c r="AE132" i="6"/>
  <c r="AF131" i="6"/>
  <c r="AG130" i="6"/>
  <c r="AH129" i="6"/>
  <c r="AI128" i="6"/>
  <c r="AA326" i="2"/>
  <c r="X283" i="2"/>
  <c r="W282" i="2"/>
  <c r="V281" i="2"/>
  <c r="U280" i="2"/>
  <c r="T277" i="2"/>
  <c r="AO276" i="2"/>
  <c r="AB130" i="2"/>
  <c r="AA130" i="2"/>
  <c r="Z130" i="2"/>
  <c r="Y130" i="2"/>
  <c r="X130" i="2"/>
  <c r="AP136" i="6" l="1"/>
  <c r="Y139" i="6"/>
  <c r="Y140" i="6" s="1"/>
  <c r="AY139" i="6"/>
  <c r="AK136" i="6"/>
  <c r="AA137" i="6"/>
  <c r="V138" i="6"/>
  <c r="Z137" i="6"/>
  <c r="AV137" i="6"/>
  <c r="AD133" i="6"/>
  <c r="AE133" i="6"/>
  <c r="AF132" i="6"/>
  <c r="AG131" i="6"/>
  <c r="AH130" i="6"/>
  <c r="AI129" i="6"/>
  <c r="X131" i="2"/>
  <c r="Y131" i="2"/>
  <c r="Z131" i="2"/>
  <c r="AA131" i="2"/>
  <c r="AB131" i="2"/>
  <c r="T278" i="2"/>
  <c r="AO277" i="2"/>
  <c r="U281" i="2"/>
  <c r="V282" i="2"/>
  <c r="W283" i="2"/>
  <c r="X284" i="2"/>
  <c r="AA327" i="2"/>
  <c r="AS136" i="6" l="1"/>
  <c r="AN137" i="6"/>
  <c r="AO137" i="6"/>
  <c r="AP137" i="6"/>
  <c r="AQ137" i="6"/>
  <c r="Z138" i="6"/>
  <c r="AY138" i="6"/>
  <c r="V139" i="6"/>
  <c r="AA138" i="6"/>
  <c r="AV138" i="6"/>
  <c r="AK137" i="6"/>
  <c r="Y141" i="6"/>
  <c r="Y142" i="6" s="1"/>
  <c r="AY141" i="6"/>
  <c r="AD134" i="6"/>
  <c r="AE134" i="6"/>
  <c r="AF133" i="6"/>
  <c r="AG132" i="6"/>
  <c r="AH131" i="6"/>
  <c r="AI130" i="6"/>
  <c r="AA328" i="2"/>
  <c r="X285" i="2"/>
  <c r="W284" i="2"/>
  <c r="V283" i="2"/>
  <c r="U282" i="2"/>
  <c r="T279" i="2"/>
  <c r="AO278" i="2"/>
  <c r="AB132" i="2"/>
  <c r="AA132" i="2"/>
  <c r="Z132" i="2"/>
  <c r="Y132" i="2"/>
  <c r="X132" i="2"/>
  <c r="AS137" i="6" l="1"/>
  <c r="AN138" i="6"/>
  <c r="AO138" i="6"/>
  <c r="AP138" i="6"/>
  <c r="AQ138" i="6"/>
  <c r="Y143" i="6"/>
  <c r="Y144" i="6" s="1"/>
  <c r="AY143" i="6"/>
  <c r="AK138" i="6"/>
  <c r="AA139" i="6"/>
  <c r="V140" i="6"/>
  <c r="Z139" i="6"/>
  <c r="AV139" i="6"/>
  <c r="AD135" i="6"/>
  <c r="AE135" i="6"/>
  <c r="AF134" i="6"/>
  <c r="AG133" i="6"/>
  <c r="AH132" i="6"/>
  <c r="AI131" i="6"/>
  <c r="X133" i="2"/>
  <c r="Y133" i="2"/>
  <c r="Z133" i="2"/>
  <c r="AA133" i="2"/>
  <c r="AB133" i="2"/>
  <c r="T280" i="2"/>
  <c r="AO279" i="2"/>
  <c r="U283" i="2"/>
  <c r="V284" i="2"/>
  <c r="W285" i="2"/>
  <c r="X286" i="2"/>
  <c r="AA329" i="2"/>
  <c r="AS138" i="6" l="1"/>
  <c r="AN139" i="6"/>
  <c r="AO139" i="6"/>
  <c r="AP139" i="6"/>
  <c r="AQ139" i="6"/>
  <c r="Z140" i="6"/>
  <c r="AY140" i="6"/>
  <c r="V141" i="6"/>
  <c r="AA140" i="6"/>
  <c r="AV140" i="6"/>
  <c r="AK139" i="6"/>
  <c r="Y145" i="6"/>
  <c r="Y146" i="6" s="1"/>
  <c r="AY145" i="6"/>
  <c r="AD136" i="6"/>
  <c r="AE136" i="6"/>
  <c r="AF135" i="6"/>
  <c r="AG134" i="6"/>
  <c r="AH133" i="6"/>
  <c r="AI132" i="6"/>
  <c r="AA330" i="2"/>
  <c r="X287" i="2"/>
  <c r="W286" i="2"/>
  <c r="V285" i="2"/>
  <c r="U284" i="2"/>
  <c r="T281" i="2"/>
  <c r="AO280" i="2"/>
  <c r="AB134" i="2"/>
  <c r="AA134" i="2"/>
  <c r="Z134" i="2"/>
  <c r="Y134" i="2"/>
  <c r="X134" i="2"/>
  <c r="AS139" i="6" l="1"/>
  <c r="AN140" i="6"/>
  <c r="AO140" i="6"/>
  <c r="AP140" i="6"/>
  <c r="AQ140" i="6"/>
  <c r="Y147" i="6"/>
  <c r="Y148" i="6" s="1"/>
  <c r="AY147" i="6"/>
  <c r="AK140" i="6"/>
  <c r="AA141" i="6"/>
  <c r="V142" i="6"/>
  <c r="Z141" i="6"/>
  <c r="AV141" i="6"/>
  <c r="AD137" i="6"/>
  <c r="AE137" i="6"/>
  <c r="AF136" i="6"/>
  <c r="AG135" i="6"/>
  <c r="AH134" i="6"/>
  <c r="AI133" i="6"/>
  <c r="X135" i="2"/>
  <c r="Y135" i="2"/>
  <c r="Z135" i="2"/>
  <c r="AA135" i="2"/>
  <c r="AB135" i="2"/>
  <c r="T282" i="2"/>
  <c r="AO281" i="2"/>
  <c r="U285" i="2"/>
  <c r="V286" i="2"/>
  <c r="W287" i="2"/>
  <c r="X288" i="2"/>
  <c r="AA331" i="2"/>
  <c r="AS140" i="6" l="1"/>
  <c r="AN141" i="6"/>
  <c r="AO141" i="6"/>
  <c r="AP141" i="6"/>
  <c r="AQ141" i="6"/>
  <c r="Z142" i="6"/>
  <c r="AY142" i="6"/>
  <c r="V143" i="6"/>
  <c r="AA142" i="6"/>
  <c r="AV142" i="6"/>
  <c r="AK141" i="6"/>
  <c r="Y149" i="6"/>
  <c r="Y150" i="6" s="1"/>
  <c r="AY149" i="6"/>
  <c r="AD138" i="6"/>
  <c r="AE138" i="6"/>
  <c r="AF137" i="6"/>
  <c r="AG136" i="6"/>
  <c r="AH135" i="6"/>
  <c r="AI134" i="6"/>
  <c r="AA332" i="2"/>
  <c r="X289" i="2"/>
  <c r="W288" i="2"/>
  <c r="V287" i="2"/>
  <c r="U286" i="2"/>
  <c r="T283" i="2"/>
  <c r="AO282" i="2"/>
  <c r="AB136" i="2"/>
  <c r="AA136" i="2"/>
  <c r="Z136" i="2"/>
  <c r="Y136" i="2"/>
  <c r="X136" i="2"/>
  <c r="AS141" i="6" l="1"/>
  <c r="AN142" i="6"/>
  <c r="AO142" i="6"/>
  <c r="AP142" i="6"/>
  <c r="AQ142" i="6"/>
  <c r="Y151" i="6"/>
  <c r="Y152" i="6" s="1"/>
  <c r="AY151" i="6"/>
  <c r="AK142" i="6"/>
  <c r="AA143" i="6"/>
  <c r="V144" i="6"/>
  <c r="Z143" i="6"/>
  <c r="AV143" i="6"/>
  <c r="AD139" i="6"/>
  <c r="AE139" i="6"/>
  <c r="AF138" i="6"/>
  <c r="AG137" i="6"/>
  <c r="AH136" i="6"/>
  <c r="AI135" i="6"/>
  <c r="X137" i="2"/>
  <c r="Y137" i="2"/>
  <c r="Z137" i="2"/>
  <c r="AA137" i="2"/>
  <c r="AB137" i="2"/>
  <c r="T284" i="2"/>
  <c r="AO283" i="2"/>
  <c r="U287" i="2"/>
  <c r="V288" i="2"/>
  <c r="W289" i="2"/>
  <c r="X290" i="2"/>
  <c r="AS142" i="6" l="1"/>
  <c r="AN143" i="6"/>
  <c r="AO143" i="6"/>
  <c r="AP143" i="6"/>
  <c r="AQ143" i="6"/>
  <c r="Z144" i="6"/>
  <c r="AY144" i="6"/>
  <c r="V145" i="6"/>
  <c r="AA144" i="6"/>
  <c r="AV144" i="6"/>
  <c r="AK143" i="6"/>
  <c r="AD140" i="6"/>
  <c r="AE140" i="6"/>
  <c r="AF139" i="6"/>
  <c r="AG138" i="6"/>
  <c r="AH137" i="6"/>
  <c r="AI136" i="6"/>
  <c r="X291" i="2"/>
  <c r="W290" i="2"/>
  <c r="V289" i="2"/>
  <c r="U288" i="2"/>
  <c r="T285" i="2"/>
  <c r="AO284" i="2"/>
  <c r="AB138" i="2"/>
  <c r="AA138" i="2"/>
  <c r="Z138" i="2"/>
  <c r="Y138" i="2"/>
  <c r="X138" i="2"/>
  <c r="AS143" i="6" l="1"/>
  <c r="AN144" i="6"/>
  <c r="AO144" i="6"/>
  <c r="AP144" i="6"/>
  <c r="AQ144" i="6"/>
  <c r="AK144" i="6"/>
  <c r="AA145" i="6"/>
  <c r="V146" i="6"/>
  <c r="Z145" i="6"/>
  <c r="AV145" i="6"/>
  <c r="AD141" i="6"/>
  <c r="AE141" i="6"/>
  <c r="AF140" i="6"/>
  <c r="AG139" i="6"/>
  <c r="AH138" i="6"/>
  <c r="AI137" i="6"/>
  <c r="X139" i="2"/>
  <c r="Y139" i="2"/>
  <c r="Z139" i="2"/>
  <c r="AA139" i="2"/>
  <c r="AB139" i="2"/>
  <c r="T286" i="2"/>
  <c r="AO285" i="2"/>
  <c r="U289" i="2"/>
  <c r="V290" i="2"/>
  <c r="W291" i="2"/>
  <c r="X292" i="2"/>
  <c r="AS144" i="6" l="1"/>
  <c r="AN145" i="6"/>
  <c r="AO145" i="6"/>
  <c r="AP145" i="6"/>
  <c r="AQ145" i="6"/>
  <c r="Z146" i="6"/>
  <c r="AY146" i="6"/>
  <c r="V147" i="6"/>
  <c r="AA146" i="6"/>
  <c r="AV146" i="6"/>
  <c r="AK145" i="6"/>
  <c r="AD142" i="6"/>
  <c r="AE142" i="6"/>
  <c r="AF141" i="6"/>
  <c r="AG140" i="6"/>
  <c r="AH139" i="6"/>
  <c r="AI138" i="6"/>
  <c r="X293" i="2"/>
  <c r="W292" i="2"/>
  <c r="V291" i="2"/>
  <c r="U290" i="2"/>
  <c r="T287" i="2"/>
  <c r="AO286" i="2"/>
  <c r="AB140" i="2"/>
  <c r="AA140" i="2"/>
  <c r="Z140" i="2"/>
  <c r="Y140" i="2"/>
  <c r="X140" i="2"/>
  <c r="AS145" i="6" l="1"/>
  <c r="AN146" i="6"/>
  <c r="AO146" i="6"/>
  <c r="AP146" i="6"/>
  <c r="AQ146" i="6"/>
  <c r="AK146" i="6"/>
  <c r="AA147" i="6"/>
  <c r="V148" i="6"/>
  <c r="Z147" i="6"/>
  <c r="AV147" i="6"/>
  <c r="AD143" i="6"/>
  <c r="AE143" i="6"/>
  <c r="AF142" i="6"/>
  <c r="AG141" i="6"/>
  <c r="AH140" i="6"/>
  <c r="AI139" i="6"/>
  <c r="X141" i="2"/>
  <c r="Y141" i="2"/>
  <c r="Z141" i="2"/>
  <c r="AA141" i="2"/>
  <c r="AB141" i="2"/>
  <c r="T288" i="2"/>
  <c r="AO287" i="2"/>
  <c r="U291" i="2"/>
  <c r="V292" i="2"/>
  <c r="W293" i="2"/>
  <c r="X294" i="2"/>
  <c r="AS146" i="6" l="1"/>
  <c r="AN147" i="6"/>
  <c r="AO147" i="6"/>
  <c r="AP147" i="6"/>
  <c r="AQ147" i="6"/>
  <c r="Z148" i="6"/>
  <c r="AY148" i="6"/>
  <c r="V149" i="6"/>
  <c r="AA148" i="6"/>
  <c r="AV148" i="6"/>
  <c r="AK147" i="6"/>
  <c r="AD144" i="6"/>
  <c r="AE144" i="6"/>
  <c r="AF143" i="6"/>
  <c r="AG142" i="6"/>
  <c r="AH141" i="6"/>
  <c r="AI140" i="6"/>
  <c r="X295" i="2"/>
  <c r="W294" i="2"/>
  <c r="V293" i="2"/>
  <c r="U292" i="2"/>
  <c r="T289" i="2"/>
  <c r="AO288" i="2"/>
  <c r="AB142" i="2"/>
  <c r="AA142" i="2"/>
  <c r="Z142" i="2"/>
  <c r="Y142" i="2"/>
  <c r="X142" i="2"/>
  <c r="AS147" i="6" l="1"/>
  <c r="AN148" i="6"/>
  <c r="AO148" i="6"/>
  <c r="AP148" i="6"/>
  <c r="AQ148" i="6"/>
  <c r="AK148" i="6"/>
  <c r="AA149" i="6"/>
  <c r="V150" i="6"/>
  <c r="Z149" i="6"/>
  <c r="AV149" i="6"/>
  <c r="AD145" i="6"/>
  <c r="AE145" i="6"/>
  <c r="AF144" i="6"/>
  <c r="AG143" i="6"/>
  <c r="AH142" i="6"/>
  <c r="AI141" i="6"/>
  <c r="X143" i="2"/>
  <c r="Y143" i="2"/>
  <c r="Z143" i="2"/>
  <c r="AA143" i="2"/>
  <c r="AB143" i="2"/>
  <c r="T290" i="2"/>
  <c r="AO289" i="2"/>
  <c r="U293" i="2"/>
  <c r="V294" i="2"/>
  <c r="W295" i="2"/>
  <c r="X296" i="2"/>
  <c r="AS148" i="6" l="1"/>
  <c r="AN149" i="6"/>
  <c r="AO149" i="6"/>
  <c r="AP149" i="6"/>
  <c r="AQ149" i="6"/>
  <c r="Z150" i="6"/>
  <c r="AY150" i="6"/>
  <c r="V151" i="6"/>
  <c r="AA150" i="6"/>
  <c r="AV150" i="6"/>
  <c r="AK149" i="6"/>
  <c r="AD146" i="6"/>
  <c r="AE146" i="6"/>
  <c r="AF145" i="6"/>
  <c r="AG144" i="6"/>
  <c r="AH143" i="6"/>
  <c r="AI142" i="6"/>
  <c r="X297" i="2"/>
  <c r="W296" i="2"/>
  <c r="V295" i="2"/>
  <c r="U294" i="2"/>
  <c r="T291" i="2"/>
  <c r="AO290" i="2"/>
  <c r="AB144" i="2"/>
  <c r="AA144" i="2"/>
  <c r="Z144" i="2"/>
  <c r="Y144" i="2"/>
  <c r="X144" i="2"/>
  <c r="AS149" i="6" l="1"/>
  <c r="AN150" i="6"/>
  <c r="AO150" i="6"/>
  <c r="AP150" i="6"/>
  <c r="AQ150" i="6"/>
  <c r="AK150" i="6"/>
  <c r="AA151" i="6"/>
  <c r="V152" i="6"/>
  <c r="Z151" i="6"/>
  <c r="AV151" i="6"/>
  <c r="AD147" i="6"/>
  <c r="AE147" i="6"/>
  <c r="AF146" i="6"/>
  <c r="AG145" i="6"/>
  <c r="AH144" i="6"/>
  <c r="AI143" i="6"/>
  <c r="X145" i="2"/>
  <c r="Y145" i="2"/>
  <c r="Z145" i="2"/>
  <c r="AA145" i="2"/>
  <c r="AB145" i="2"/>
  <c r="T292" i="2"/>
  <c r="AO291" i="2"/>
  <c r="U295" i="2"/>
  <c r="V296" i="2"/>
  <c r="W297" i="2"/>
  <c r="X298" i="2"/>
  <c r="AS150" i="6" l="1"/>
  <c r="AN151" i="6"/>
  <c r="AO151" i="6"/>
  <c r="AP151" i="6"/>
  <c r="AQ151" i="6"/>
  <c r="Z152" i="6"/>
  <c r="Z153" i="6" s="1"/>
  <c r="AY152" i="6"/>
  <c r="V153" i="6"/>
  <c r="AA152" i="6"/>
  <c r="AV152" i="6"/>
  <c r="AK151" i="6"/>
  <c r="AD148" i="6"/>
  <c r="AE148" i="6"/>
  <c r="AF147" i="6"/>
  <c r="AG146" i="6"/>
  <c r="AH145" i="6"/>
  <c r="AI144" i="6"/>
  <c r="X299" i="2"/>
  <c r="W298" i="2"/>
  <c r="V297" i="2"/>
  <c r="U296" i="2"/>
  <c r="T293" i="2"/>
  <c r="AO292" i="2"/>
  <c r="AB146" i="2"/>
  <c r="AA146" i="2"/>
  <c r="Z146" i="2"/>
  <c r="Y146" i="2"/>
  <c r="X146" i="2"/>
  <c r="AS151" i="6" l="1"/>
  <c r="AN152" i="6"/>
  <c r="AO152" i="6"/>
  <c r="AP152" i="6"/>
  <c r="AQ152" i="6"/>
  <c r="AK152" i="6"/>
  <c r="AA153" i="6"/>
  <c r="V154" i="6"/>
  <c r="Y153" i="6"/>
  <c r="Y154" i="6" s="1"/>
  <c r="Y155" i="6" s="1"/>
  <c r="AV153" i="6"/>
  <c r="Z154" i="6"/>
  <c r="Z155" i="6" s="1"/>
  <c r="AY154" i="6"/>
  <c r="AD149" i="6"/>
  <c r="AE149" i="6"/>
  <c r="AF148" i="6"/>
  <c r="AG147" i="6"/>
  <c r="AH146" i="6"/>
  <c r="AI145" i="6"/>
  <c r="X147" i="2"/>
  <c r="Y147" i="2"/>
  <c r="Z147" i="2"/>
  <c r="AA147" i="2"/>
  <c r="AB147" i="2"/>
  <c r="T294" i="2"/>
  <c r="AO293" i="2"/>
  <c r="U297" i="2"/>
  <c r="V298" i="2"/>
  <c r="W299" i="2"/>
  <c r="X300" i="2"/>
  <c r="AS152" i="6" l="1"/>
  <c r="AN153" i="6"/>
  <c r="AO153" i="6"/>
  <c r="AP153" i="6"/>
  <c r="AQ153" i="6"/>
  <c r="Y156" i="6"/>
  <c r="Y157" i="6" s="1"/>
  <c r="V155" i="6"/>
  <c r="AA154" i="6"/>
  <c r="AV154" i="6"/>
  <c r="AK153" i="6"/>
  <c r="AD150" i="6"/>
  <c r="AE150" i="6"/>
  <c r="AF149" i="6"/>
  <c r="AG148" i="6"/>
  <c r="AH147" i="6"/>
  <c r="AI146" i="6"/>
  <c r="X301" i="2"/>
  <c r="W300" i="2"/>
  <c r="V299" i="2"/>
  <c r="U298" i="2"/>
  <c r="T295" i="2"/>
  <c r="AO294" i="2"/>
  <c r="AB148" i="2"/>
  <c r="AA148" i="2"/>
  <c r="Z148" i="2"/>
  <c r="Y148" i="2"/>
  <c r="X148" i="2"/>
  <c r="AS153" i="6" l="1"/>
  <c r="AN154" i="6"/>
  <c r="AO154" i="6"/>
  <c r="AP154" i="6"/>
  <c r="AQ154" i="6"/>
  <c r="AK154" i="6"/>
  <c r="AA155" i="6"/>
  <c r="V156" i="6"/>
  <c r="X155" i="6"/>
  <c r="AV155" i="6"/>
  <c r="Y158" i="6"/>
  <c r="Y159" i="6" s="1"/>
  <c r="Y160" i="6" s="1"/>
  <c r="Y161" i="6" s="1"/>
  <c r="AD151" i="6"/>
  <c r="AE151" i="6"/>
  <c r="AF150" i="6"/>
  <c r="AG149" i="6"/>
  <c r="AH148" i="6"/>
  <c r="AI147" i="6"/>
  <c r="X149" i="2"/>
  <c r="Y149" i="2"/>
  <c r="Z149" i="2"/>
  <c r="AA149" i="2"/>
  <c r="AB149" i="2"/>
  <c r="T296" i="2"/>
  <c r="AO295" i="2"/>
  <c r="U299" i="2"/>
  <c r="V300" i="2"/>
  <c r="W301" i="2"/>
  <c r="X302" i="2"/>
  <c r="AS154" i="6" l="1"/>
  <c r="AN155" i="6"/>
  <c r="AO155" i="6"/>
  <c r="AP155" i="6"/>
  <c r="AQ155" i="6"/>
  <c r="Y162" i="6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X156" i="6"/>
  <c r="X157" i="6" s="1"/>
  <c r="AY156" i="6"/>
  <c r="V157" i="6"/>
  <c r="Z156" i="6"/>
  <c r="AV156" i="6"/>
  <c r="AK155" i="6"/>
  <c r="AA156" i="6"/>
  <c r="AK156" i="6" s="1"/>
  <c r="AD152" i="6"/>
  <c r="AE152" i="6"/>
  <c r="AF151" i="6"/>
  <c r="AG150" i="6"/>
  <c r="AH149" i="6"/>
  <c r="AI148" i="6"/>
  <c r="X303" i="2"/>
  <c r="W302" i="2"/>
  <c r="V301" i="2"/>
  <c r="U300" i="2"/>
  <c r="T297" i="2"/>
  <c r="AO296" i="2"/>
  <c r="AB150" i="2"/>
  <c r="AA150" i="2"/>
  <c r="Z150" i="2"/>
  <c r="Y150" i="2"/>
  <c r="X150" i="2"/>
  <c r="AQ157" i="6" l="1"/>
  <c r="AS155" i="6"/>
  <c r="AN156" i="6"/>
  <c r="AN157" i="6" s="1"/>
  <c r="AO156" i="6"/>
  <c r="AO157" i="6" s="1"/>
  <c r="AP156" i="6"/>
  <c r="AS156" i="6" s="1"/>
  <c r="AQ156" i="6"/>
  <c r="Z157" i="6"/>
  <c r="AY157" i="6"/>
  <c r="V158" i="6"/>
  <c r="AA157" i="6"/>
  <c r="AV157" i="6"/>
  <c r="X158" i="6"/>
  <c r="X159" i="6" s="1"/>
  <c r="X160" i="6" s="1"/>
  <c r="AY158" i="6"/>
  <c r="Y178" i="6"/>
  <c r="Y179" i="6" s="1"/>
  <c r="Y180" i="6" s="1"/>
  <c r="AD153" i="6"/>
  <c r="AE153" i="6"/>
  <c r="AF152" i="6"/>
  <c r="AG151" i="6"/>
  <c r="AH150" i="6"/>
  <c r="AI149" i="6"/>
  <c r="X151" i="2"/>
  <c r="Y151" i="2"/>
  <c r="Z151" i="2"/>
  <c r="AA151" i="2"/>
  <c r="AB151" i="2"/>
  <c r="T298" i="2"/>
  <c r="AO297" i="2"/>
  <c r="U301" i="2"/>
  <c r="V302" i="2"/>
  <c r="W303" i="2"/>
  <c r="X304" i="2"/>
  <c r="AP157" i="6" l="1"/>
  <c r="Y181" i="6"/>
  <c r="Y182" i="6" s="1"/>
  <c r="Y183" i="6" s="1"/>
  <c r="AK157" i="6"/>
  <c r="AA158" i="6"/>
  <c r="V159" i="6"/>
  <c r="Z158" i="6"/>
  <c r="AV158" i="6"/>
  <c r="AD154" i="6"/>
  <c r="AE154" i="6"/>
  <c r="AF153" i="6"/>
  <c r="AG152" i="6"/>
  <c r="AH151" i="6"/>
  <c r="AI150" i="6"/>
  <c r="X305" i="2"/>
  <c r="W304" i="2"/>
  <c r="V303" i="2"/>
  <c r="U302" i="2"/>
  <c r="T299" i="2"/>
  <c r="AO298" i="2"/>
  <c r="AB152" i="2"/>
  <c r="AA152" i="2"/>
  <c r="Z152" i="2"/>
  <c r="Y152" i="2"/>
  <c r="X152" i="2"/>
  <c r="AS157" i="6" l="1"/>
  <c r="AN158" i="6"/>
  <c r="AO158" i="6"/>
  <c r="AP158" i="6"/>
  <c r="AQ158" i="6"/>
  <c r="Z159" i="6"/>
  <c r="Z160" i="6" s="1"/>
  <c r="Z161" i="6" s="1"/>
  <c r="AY159" i="6"/>
  <c r="V160" i="6"/>
  <c r="V161" i="6" s="1"/>
  <c r="AA159" i="6"/>
  <c r="AV159" i="6"/>
  <c r="AK158" i="6"/>
  <c r="Y184" i="6"/>
  <c r="Y185" i="6" s="1"/>
  <c r="Y186" i="6" s="1"/>
  <c r="AD155" i="6"/>
  <c r="AE155" i="6"/>
  <c r="AF154" i="6"/>
  <c r="AG153" i="6"/>
  <c r="AH152" i="6"/>
  <c r="AI151" i="6"/>
  <c r="X153" i="2"/>
  <c r="Y153" i="2"/>
  <c r="Z153" i="2"/>
  <c r="AA153" i="2"/>
  <c r="AB153" i="2"/>
  <c r="T300" i="2"/>
  <c r="AO299" i="2"/>
  <c r="U303" i="2"/>
  <c r="V304" i="2"/>
  <c r="W305" i="2"/>
  <c r="X306" i="2"/>
  <c r="AS158" i="6" l="1"/>
  <c r="AN159" i="6"/>
  <c r="AO159" i="6"/>
  <c r="AP159" i="6"/>
  <c r="AQ159" i="6"/>
  <c r="Y187" i="6"/>
  <c r="Y188" i="6" s="1"/>
  <c r="Y189" i="6" s="1"/>
  <c r="AK159" i="6"/>
  <c r="AA160" i="6"/>
  <c r="V162" i="6"/>
  <c r="X161" i="6"/>
  <c r="AV161" i="6"/>
  <c r="AD156" i="6"/>
  <c r="AE156" i="6"/>
  <c r="AF155" i="6"/>
  <c r="AG154" i="6"/>
  <c r="AH153" i="6"/>
  <c r="AI152" i="6"/>
  <c r="X307" i="2"/>
  <c r="W306" i="2"/>
  <c r="V305" i="2"/>
  <c r="U304" i="2"/>
  <c r="T301" i="2"/>
  <c r="AO300" i="2"/>
  <c r="AB154" i="2"/>
  <c r="AA154" i="2"/>
  <c r="Z154" i="2"/>
  <c r="Y154" i="2"/>
  <c r="X154" i="2"/>
  <c r="AS159" i="6" l="1"/>
  <c r="AN160" i="6"/>
  <c r="AO160" i="6"/>
  <c r="AP160" i="6"/>
  <c r="AQ160" i="6"/>
  <c r="X162" i="6"/>
  <c r="X163" i="6" s="1"/>
  <c r="X164" i="6" s="1"/>
  <c r="X165" i="6" s="1"/>
  <c r="X166" i="6" s="1"/>
  <c r="AY162" i="6"/>
  <c r="V163" i="6"/>
  <c r="Z162" i="6"/>
  <c r="AV162" i="6"/>
  <c r="AK160" i="6"/>
  <c r="AA161" i="6"/>
  <c r="Y190" i="6"/>
  <c r="Y191" i="6" s="1"/>
  <c r="Y192" i="6" s="1"/>
  <c r="AD157" i="6"/>
  <c r="AE157" i="6"/>
  <c r="AF156" i="6"/>
  <c r="AG155" i="6"/>
  <c r="AH154" i="6"/>
  <c r="AI153" i="6"/>
  <c r="X155" i="2"/>
  <c r="Y155" i="2"/>
  <c r="Z155" i="2"/>
  <c r="AA155" i="2"/>
  <c r="AB155" i="2"/>
  <c r="T302" i="2"/>
  <c r="AO301" i="2"/>
  <c r="U305" i="2"/>
  <c r="V306" i="2"/>
  <c r="W307" i="2"/>
  <c r="X308" i="2"/>
  <c r="AS160" i="6" l="1"/>
  <c r="AN161" i="6"/>
  <c r="AO161" i="6"/>
  <c r="AP161" i="6"/>
  <c r="AQ161" i="6"/>
  <c r="Y193" i="6"/>
  <c r="Y194" i="6" s="1"/>
  <c r="Y195" i="6" s="1"/>
  <c r="Y196" i="6" s="1"/>
  <c r="Y197" i="6" s="1"/>
  <c r="AK161" i="6"/>
  <c r="AA162" i="6"/>
  <c r="AK162" i="6" s="1"/>
  <c r="Z163" i="6"/>
  <c r="AY163" i="6"/>
  <c r="V164" i="6"/>
  <c r="AA163" i="6"/>
  <c r="AK163" i="6" s="1"/>
  <c r="AV163" i="6"/>
  <c r="AD158" i="6"/>
  <c r="AE158" i="6"/>
  <c r="AF157" i="6"/>
  <c r="AG156" i="6"/>
  <c r="AH155" i="6"/>
  <c r="AI154" i="6"/>
  <c r="X309" i="2"/>
  <c r="W308" i="2"/>
  <c r="V307" i="2"/>
  <c r="U306" i="2"/>
  <c r="T303" i="2"/>
  <c r="AO302" i="2"/>
  <c r="AB156" i="2"/>
  <c r="AA156" i="2"/>
  <c r="Z156" i="2"/>
  <c r="Y156" i="2"/>
  <c r="X156" i="2"/>
  <c r="AQ163" i="6" l="1"/>
  <c r="AS163" i="6" s="1"/>
  <c r="AS161" i="6"/>
  <c r="AN162" i="6"/>
  <c r="AN163" i="6" s="1"/>
  <c r="AN164" i="6" s="1"/>
  <c r="AO162" i="6"/>
  <c r="AO163" i="6" s="1"/>
  <c r="AO164" i="6" s="1"/>
  <c r="AP162" i="6"/>
  <c r="AS162" i="6" s="1"/>
  <c r="AQ162" i="6"/>
  <c r="V165" i="6"/>
  <c r="V166" i="6" s="1"/>
  <c r="AA164" i="6"/>
  <c r="AV164" i="6"/>
  <c r="Z164" i="6"/>
  <c r="Z165" i="6" s="1"/>
  <c r="Z166" i="6" s="1"/>
  <c r="Z167" i="6" s="1"/>
  <c r="AY164" i="6"/>
  <c r="Y198" i="6"/>
  <c r="Y199" i="6" s="1"/>
  <c r="AD159" i="6"/>
  <c r="AE159" i="6"/>
  <c r="AF158" i="6"/>
  <c r="AG157" i="6"/>
  <c r="AH156" i="6"/>
  <c r="AI155" i="6"/>
  <c r="X157" i="2"/>
  <c r="Y157" i="2"/>
  <c r="Z157" i="2"/>
  <c r="AA157" i="2"/>
  <c r="AB157" i="2"/>
  <c r="T304" i="2"/>
  <c r="AO303" i="2"/>
  <c r="U307" i="2"/>
  <c r="V308" i="2"/>
  <c r="W309" i="2"/>
  <c r="X310" i="2"/>
  <c r="AP163" i="6" l="1"/>
  <c r="AP164" i="6" s="1"/>
  <c r="AQ164" i="6"/>
  <c r="Y200" i="6"/>
  <c r="Y201" i="6" s="1"/>
  <c r="Z168" i="6"/>
  <c r="Z169" i="6" s="1"/>
  <c r="AK164" i="6"/>
  <c r="AA165" i="6"/>
  <c r="V167" i="6"/>
  <c r="W166" i="6"/>
  <c r="AV166" i="6"/>
  <c r="AD160" i="6"/>
  <c r="AE160" i="6"/>
  <c r="AF159" i="6"/>
  <c r="AG158" i="6"/>
  <c r="AH157" i="6"/>
  <c r="AI156" i="6"/>
  <c r="X311" i="2"/>
  <c r="W310" i="2"/>
  <c r="V309" i="2"/>
  <c r="U308" i="2"/>
  <c r="T305" i="2"/>
  <c r="AO304" i="2"/>
  <c r="AB158" i="2"/>
  <c r="AA158" i="2"/>
  <c r="Z158" i="2"/>
  <c r="Y158" i="2"/>
  <c r="AO158" i="2"/>
  <c r="AS164" i="6" l="1"/>
  <c r="AN165" i="6"/>
  <c r="AO165" i="6"/>
  <c r="AP165" i="6"/>
  <c r="AQ165" i="6"/>
  <c r="W167" i="6"/>
  <c r="W168" i="6" s="1"/>
  <c r="AY167" i="6"/>
  <c r="V168" i="6"/>
  <c r="X167" i="6"/>
  <c r="AV167" i="6"/>
  <c r="AK165" i="6"/>
  <c r="AA166" i="6"/>
  <c r="Z170" i="6"/>
  <c r="Z171" i="6" s="1"/>
  <c r="Y202" i="6"/>
  <c r="Y203" i="6" s="1"/>
  <c r="AD161" i="6"/>
  <c r="AE161" i="6"/>
  <c r="AF160" i="6"/>
  <c r="AG159" i="6"/>
  <c r="AH158" i="6"/>
  <c r="AI157" i="6"/>
  <c r="AO159" i="2"/>
  <c r="Z159" i="2"/>
  <c r="AA159" i="2"/>
  <c r="AB159" i="2"/>
  <c r="T306" i="2"/>
  <c r="AO305" i="2"/>
  <c r="U309" i="2"/>
  <c r="V310" i="2"/>
  <c r="W311" i="2"/>
  <c r="X312" i="2"/>
  <c r="AS165" i="6" l="1"/>
  <c r="AN166" i="6"/>
  <c r="AO166" i="6"/>
  <c r="AP166" i="6"/>
  <c r="AQ166" i="6"/>
  <c r="Y204" i="6"/>
  <c r="Y205" i="6" s="1"/>
  <c r="Z172" i="6"/>
  <c r="Z173" i="6" s="1"/>
  <c r="AK166" i="6"/>
  <c r="AA167" i="6"/>
  <c r="AK167" i="6" s="1"/>
  <c r="X168" i="6"/>
  <c r="AY168" i="6"/>
  <c r="V169" i="6"/>
  <c r="AA168" i="6"/>
  <c r="AV168" i="6"/>
  <c r="W169" i="6"/>
  <c r="W170" i="6" s="1"/>
  <c r="AY169" i="6"/>
  <c r="AD162" i="6"/>
  <c r="AE162" i="6"/>
  <c r="AF161" i="6"/>
  <c r="AG160" i="6"/>
  <c r="AH159" i="6"/>
  <c r="AI158" i="6"/>
  <c r="X313" i="2"/>
  <c r="W312" i="2"/>
  <c r="V311" i="2"/>
  <c r="U310" i="2"/>
  <c r="T307" i="2"/>
  <c r="AO306" i="2"/>
  <c r="AB160" i="2"/>
  <c r="AA160" i="2"/>
  <c r="AO160" i="2"/>
  <c r="AO168" i="6" l="1"/>
  <c r="AP168" i="6"/>
  <c r="AQ168" i="6"/>
  <c r="AS166" i="6"/>
  <c r="AN167" i="6"/>
  <c r="AS167" i="6" s="1"/>
  <c r="AO167" i="6"/>
  <c r="AP167" i="6"/>
  <c r="AQ167" i="6"/>
  <c r="W171" i="6"/>
  <c r="W172" i="6" s="1"/>
  <c r="AY171" i="6"/>
  <c r="AK168" i="6"/>
  <c r="AA169" i="6"/>
  <c r="V170" i="6"/>
  <c r="X169" i="6"/>
  <c r="AV169" i="6"/>
  <c r="Z174" i="6"/>
  <c r="Z175" i="6" s="1"/>
  <c r="Z176" i="6" s="1"/>
  <c r="Z177" i="6" s="1"/>
  <c r="Y206" i="6"/>
  <c r="Y207" i="6" s="1"/>
  <c r="AD163" i="6"/>
  <c r="AE163" i="6"/>
  <c r="AF162" i="6"/>
  <c r="AG161" i="6"/>
  <c r="AH160" i="6"/>
  <c r="AI159" i="6"/>
  <c r="AO161" i="2"/>
  <c r="AB161" i="2"/>
  <c r="T308" i="2"/>
  <c r="AO307" i="2"/>
  <c r="U311" i="2"/>
  <c r="V312" i="2"/>
  <c r="W313" i="2"/>
  <c r="X314" i="2"/>
  <c r="AS168" i="6" l="1"/>
  <c r="AO169" i="6"/>
  <c r="AP169" i="6"/>
  <c r="AQ169" i="6"/>
  <c r="AN168" i="6"/>
  <c r="AN169" i="6" s="1"/>
  <c r="Y208" i="6"/>
  <c r="Y209" i="6" s="1"/>
  <c r="X170" i="6"/>
  <c r="AY170" i="6"/>
  <c r="V171" i="6"/>
  <c r="AA170" i="6"/>
  <c r="AV170" i="6"/>
  <c r="AK169" i="6"/>
  <c r="W173" i="6"/>
  <c r="W174" i="6" s="1"/>
  <c r="W175" i="6" s="1"/>
  <c r="AY173" i="6"/>
  <c r="AD164" i="6"/>
  <c r="AE164" i="6"/>
  <c r="AF163" i="6"/>
  <c r="AG162" i="6"/>
  <c r="AH161" i="6"/>
  <c r="AI160" i="6"/>
  <c r="X315" i="2"/>
  <c r="W314" i="2"/>
  <c r="V313" i="2"/>
  <c r="U312" i="2"/>
  <c r="T309" i="2"/>
  <c r="AO308" i="2"/>
  <c r="AB162" i="2"/>
  <c r="AS169" i="6" l="1"/>
  <c r="AN170" i="6"/>
  <c r="AO170" i="6"/>
  <c r="AP170" i="6"/>
  <c r="AQ170" i="6"/>
  <c r="AK170" i="6"/>
  <c r="AA171" i="6"/>
  <c r="V172" i="6"/>
  <c r="X171" i="6"/>
  <c r="AV171" i="6"/>
  <c r="Y210" i="6"/>
  <c r="Y211" i="6" s="1"/>
  <c r="AD165" i="6"/>
  <c r="AE165" i="6"/>
  <c r="AF164" i="6"/>
  <c r="AG163" i="6"/>
  <c r="AH162" i="6"/>
  <c r="AI161" i="6"/>
  <c r="AB163" i="2"/>
  <c r="T310" i="2"/>
  <c r="AO309" i="2"/>
  <c r="U313" i="2"/>
  <c r="V314" i="2"/>
  <c r="W315" i="2"/>
  <c r="X316" i="2"/>
  <c r="AS170" i="6" l="1"/>
  <c r="AN171" i="6"/>
  <c r="AO171" i="6"/>
  <c r="AP171" i="6"/>
  <c r="AQ171" i="6"/>
  <c r="Y212" i="6"/>
  <c r="Y213" i="6" s="1"/>
  <c r="X172" i="6"/>
  <c r="AY172" i="6"/>
  <c r="V173" i="6"/>
  <c r="AA172" i="6"/>
  <c r="AV172" i="6"/>
  <c r="AK171" i="6"/>
  <c r="AD166" i="6"/>
  <c r="AE166" i="6"/>
  <c r="AF165" i="6"/>
  <c r="AG164" i="6"/>
  <c r="AH163" i="6"/>
  <c r="AI162" i="6"/>
  <c r="X317" i="2"/>
  <c r="W316" i="2"/>
  <c r="V315" i="2"/>
  <c r="U314" i="2"/>
  <c r="T311" i="2"/>
  <c r="AO310" i="2"/>
  <c r="AB164" i="2"/>
  <c r="AS171" i="6" l="1"/>
  <c r="AN172" i="6"/>
  <c r="AO172" i="6"/>
  <c r="AP172" i="6"/>
  <c r="AQ172" i="6"/>
  <c r="AK172" i="6"/>
  <c r="AA173" i="6"/>
  <c r="V174" i="6"/>
  <c r="X173" i="6"/>
  <c r="AV173" i="6"/>
  <c r="Y214" i="6"/>
  <c r="Y215" i="6" s="1"/>
  <c r="AD167" i="6"/>
  <c r="AE167" i="6"/>
  <c r="AF166" i="6"/>
  <c r="AG165" i="6"/>
  <c r="AH164" i="6"/>
  <c r="AI163" i="6"/>
  <c r="AB165" i="2"/>
  <c r="T312" i="2"/>
  <c r="AO311" i="2"/>
  <c r="U315" i="2"/>
  <c r="V316" i="2"/>
  <c r="W317" i="2"/>
  <c r="X318" i="2"/>
  <c r="AS172" i="6" l="1"/>
  <c r="AN173" i="6"/>
  <c r="AO173" i="6"/>
  <c r="AP173" i="6"/>
  <c r="AQ173" i="6"/>
  <c r="Y216" i="6"/>
  <c r="Y217" i="6" s="1"/>
  <c r="X174" i="6"/>
  <c r="X175" i="6" s="1"/>
  <c r="X176" i="6" s="1"/>
  <c r="AY174" i="6"/>
  <c r="V175" i="6"/>
  <c r="V176" i="6" s="1"/>
  <c r="AA174" i="6"/>
  <c r="AV174" i="6"/>
  <c r="AK173" i="6"/>
  <c r="AD168" i="6"/>
  <c r="AE168" i="6"/>
  <c r="AF167" i="6"/>
  <c r="AG166" i="6"/>
  <c r="AH165" i="6"/>
  <c r="AI164" i="6"/>
  <c r="X319" i="2"/>
  <c r="W318" i="2"/>
  <c r="V317" i="2"/>
  <c r="U316" i="2"/>
  <c r="T313" i="2"/>
  <c r="AO312" i="2"/>
  <c r="AB166" i="2"/>
  <c r="AS173" i="6" l="1"/>
  <c r="AN174" i="6"/>
  <c r="AO174" i="6"/>
  <c r="AP174" i="6"/>
  <c r="AQ174" i="6"/>
  <c r="AK174" i="6"/>
  <c r="AA175" i="6"/>
  <c r="V177" i="6"/>
  <c r="W176" i="6"/>
  <c r="AV176" i="6"/>
  <c r="Y218" i="6"/>
  <c r="Y219" i="6" s="1"/>
  <c r="Y220" i="6" s="1"/>
  <c r="AD169" i="6"/>
  <c r="AE169" i="6"/>
  <c r="AF168" i="6"/>
  <c r="AG167" i="6"/>
  <c r="AH166" i="6"/>
  <c r="AI165" i="6"/>
  <c r="AB167" i="2"/>
  <c r="T314" i="2"/>
  <c r="AO313" i="2"/>
  <c r="U317" i="2"/>
  <c r="V318" i="2"/>
  <c r="W319" i="2"/>
  <c r="AS174" i="6" l="1"/>
  <c r="AN175" i="6"/>
  <c r="AO175" i="6"/>
  <c r="AP175" i="6"/>
  <c r="AQ175" i="6"/>
  <c r="Y221" i="6"/>
  <c r="Y222" i="6" s="1"/>
  <c r="W177" i="6"/>
  <c r="W178" i="6" s="1"/>
  <c r="W179" i="6" s="1"/>
  <c r="AY177" i="6"/>
  <c r="V178" i="6"/>
  <c r="X177" i="6"/>
  <c r="AV177" i="6"/>
  <c r="AK175" i="6"/>
  <c r="AA176" i="6"/>
  <c r="AD170" i="6"/>
  <c r="AE170" i="6"/>
  <c r="AF169" i="6"/>
  <c r="AG168" i="6"/>
  <c r="AH167" i="6"/>
  <c r="AI166" i="6"/>
  <c r="W320" i="2"/>
  <c r="V319" i="2"/>
  <c r="U318" i="2"/>
  <c r="T315" i="2"/>
  <c r="AO314" i="2"/>
  <c r="AB168" i="2"/>
  <c r="AS175" i="6" l="1"/>
  <c r="AN176" i="6"/>
  <c r="AO176" i="6"/>
  <c r="AP176" i="6"/>
  <c r="AQ176" i="6"/>
  <c r="AK176" i="6"/>
  <c r="AA177" i="6"/>
  <c r="X178" i="6"/>
  <c r="X179" i="6" s="1"/>
  <c r="AY178" i="6"/>
  <c r="V179" i="6"/>
  <c r="Z178" i="6"/>
  <c r="AV178" i="6"/>
  <c r="W180" i="6"/>
  <c r="W181" i="6" s="1"/>
  <c r="W182" i="6" s="1"/>
  <c r="AY180" i="6"/>
  <c r="Y223" i="6"/>
  <c r="Y224" i="6" s="1"/>
  <c r="AD171" i="6"/>
  <c r="AE171" i="6"/>
  <c r="AF170" i="6"/>
  <c r="AG169" i="6"/>
  <c r="AH168" i="6"/>
  <c r="AI167" i="6"/>
  <c r="AB169" i="2"/>
  <c r="T316" i="2"/>
  <c r="AO315" i="2"/>
  <c r="U319" i="2"/>
  <c r="V320" i="2"/>
  <c r="W321" i="2"/>
  <c r="AS176" i="6" l="1"/>
  <c r="AN177" i="6"/>
  <c r="AO177" i="6"/>
  <c r="AP177" i="6"/>
  <c r="AQ177" i="6"/>
  <c r="Y225" i="6"/>
  <c r="Y226" i="6" s="1"/>
  <c r="W183" i="6"/>
  <c r="W184" i="6" s="1"/>
  <c r="W185" i="6" s="1"/>
  <c r="AY183" i="6"/>
  <c r="Z179" i="6"/>
  <c r="Z180" i="6" s="1"/>
  <c r="AY179" i="6"/>
  <c r="V180" i="6"/>
  <c r="AA179" i="6"/>
  <c r="AV179" i="6"/>
  <c r="AK177" i="6"/>
  <c r="AA178" i="6"/>
  <c r="AK178" i="6" s="1"/>
  <c r="AD172" i="6"/>
  <c r="AE172" i="6"/>
  <c r="AF171" i="6"/>
  <c r="AG170" i="6"/>
  <c r="AH169" i="6"/>
  <c r="AI168" i="6"/>
  <c r="W322" i="2"/>
  <c r="V321" i="2"/>
  <c r="U320" i="2"/>
  <c r="T317" i="2"/>
  <c r="AO316" i="2"/>
  <c r="AB170" i="2"/>
  <c r="AQ179" i="6" l="1"/>
  <c r="AS177" i="6"/>
  <c r="AN178" i="6"/>
  <c r="AN179" i="6" s="1"/>
  <c r="AO178" i="6"/>
  <c r="AO179" i="6" s="1"/>
  <c r="AP178" i="6"/>
  <c r="AS178" i="6" s="1"/>
  <c r="AQ178" i="6"/>
  <c r="AK179" i="6"/>
  <c r="AA180" i="6"/>
  <c r="V181" i="6"/>
  <c r="X180" i="6"/>
  <c r="AV180" i="6"/>
  <c r="W186" i="6"/>
  <c r="W187" i="6" s="1"/>
  <c r="W188" i="6" s="1"/>
  <c r="AY186" i="6"/>
  <c r="Y227" i="6"/>
  <c r="Y228" i="6" s="1"/>
  <c r="AD173" i="6"/>
  <c r="AE173" i="6"/>
  <c r="AF172" i="6"/>
  <c r="AG171" i="6"/>
  <c r="AH170" i="6"/>
  <c r="AI169" i="6"/>
  <c r="AO171" i="2"/>
  <c r="T318" i="2"/>
  <c r="AO317" i="2"/>
  <c r="U321" i="2"/>
  <c r="V322" i="2"/>
  <c r="W323" i="2"/>
  <c r="AS179" i="6" l="1"/>
  <c r="AN180" i="6"/>
  <c r="AO180" i="6"/>
  <c r="AQ180" i="6"/>
  <c r="AP179" i="6"/>
  <c r="AP180" i="6" s="1"/>
  <c r="Y229" i="6"/>
  <c r="Y230" i="6" s="1"/>
  <c r="W189" i="6"/>
  <c r="W190" i="6" s="1"/>
  <c r="W191" i="6" s="1"/>
  <c r="AY189" i="6"/>
  <c r="X181" i="6"/>
  <c r="X182" i="6" s="1"/>
  <c r="AY181" i="6"/>
  <c r="V182" i="6"/>
  <c r="Z181" i="6"/>
  <c r="AV181" i="6"/>
  <c r="AK180" i="6"/>
  <c r="AA181" i="6"/>
  <c r="AK181" i="6" s="1"/>
  <c r="AD174" i="6"/>
  <c r="AE174" i="6"/>
  <c r="AF173" i="6"/>
  <c r="AG172" i="6"/>
  <c r="AH171" i="6"/>
  <c r="AI170" i="6"/>
  <c r="W324" i="2"/>
  <c r="V323" i="2"/>
  <c r="U322" i="2"/>
  <c r="T319" i="2"/>
  <c r="AO318" i="2"/>
  <c r="AQ182" i="6" l="1"/>
  <c r="AS180" i="6"/>
  <c r="AN181" i="6"/>
  <c r="AN182" i="6" s="1"/>
  <c r="AO181" i="6"/>
  <c r="AO182" i="6" s="1"/>
  <c r="AP181" i="6"/>
  <c r="AS181" i="6" s="1"/>
  <c r="AQ181" i="6"/>
  <c r="Z182" i="6"/>
  <c r="Z183" i="6" s="1"/>
  <c r="AY182" i="6"/>
  <c r="V183" i="6"/>
  <c r="AA182" i="6"/>
  <c r="AV182" i="6"/>
  <c r="W192" i="6"/>
  <c r="W193" i="6" s="1"/>
  <c r="W194" i="6" s="1"/>
  <c r="W195" i="6" s="1"/>
  <c r="AY192" i="6"/>
  <c r="Y231" i="6"/>
  <c r="Y232" i="6" s="1"/>
  <c r="AD175" i="6"/>
  <c r="AE175" i="6"/>
  <c r="AF174" i="6"/>
  <c r="AG173" i="6"/>
  <c r="AH172" i="6"/>
  <c r="AI171" i="6"/>
  <c r="T320" i="2"/>
  <c r="AO319" i="2"/>
  <c r="U323" i="2"/>
  <c r="V324" i="2"/>
  <c r="W325" i="2"/>
  <c r="AP182" i="6" l="1"/>
  <c r="Y233" i="6"/>
  <c r="Y234" i="6" s="1"/>
  <c r="AK182" i="6"/>
  <c r="AA183" i="6"/>
  <c r="V184" i="6"/>
  <c r="X183" i="6"/>
  <c r="AV183" i="6"/>
  <c r="AD176" i="6"/>
  <c r="AE176" i="6"/>
  <c r="AF175" i="6"/>
  <c r="AG174" i="6"/>
  <c r="AH173" i="6"/>
  <c r="AI172" i="6"/>
  <c r="W326" i="2"/>
  <c r="V325" i="2"/>
  <c r="U324" i="2"/>
  <c r="T321" i="2"/>
  <c r="AO320" i="2"/>
  <c r="AS182" i="6" l="1"/>
  <c r="AN183" i="6"/>
  <c r="AO183" i="6"/>
  <c r="AP183" i="6"/>
  <c r="AQ183" i="6"/>
  <c r="X184" i="6"/>
  <c r="X185" i="6" s="1"/>
  <c r="AY184" i="6"/>
  <c r="V185" i="6"/>
  <c r="Z184" i="6"/>
  <c r="AV184" i="6"/>
  <c r="AK183" i="6"/>
  <c r="AA184" i="6"/>
  <c r="AK184" i="6" s="1"/>
  <c r="Y235" i="6"/>
  <c r="Y236" i="6" s="1"/>
  <c r="AD177" i="6"/>
  <c r="AE177" i="6"/>
  <c r="AF176" i="6"/>
  <c r="AG175" i="6"/>
  <c r="AH174" i="6"/>
  <c r="AI173" i="6"/>
  <c r="T322" i="2"/>
  <c r="AO321" i="2"/>
  <c r="U325" i="2"/>
  <c r="V326" i="2"/>
  <c r="W327" i="2"/>
  <c r="AQ185" i="6" l="1"/>
  <c r="AS183" i="6"/>
  <c r="AN184" i="6"/>
  <c r="AN185" i="6" s="1"/>
  <c r="AO184" i="6"/>
  <c r="AO185" i="6" s="1"/>
  <c r="AP184" i="6"/>
  <c r="AS184" i="6" s="1"/>
  <c r="AQ184" i="6"/>
  <c r="Y237" i="6"/>
  <c r="Y238" i="6" s="1"/>
  <c r="Z185" i="6"/>
  <c r="Z186" i="6" s="1"/>
  <c r="AY185" i="6"/>
  <c r="V186" i="6"/>
  <c r="AA185" i="6"/>
  <c r="AV185" i="6"/>
  <c r="AD178" i="6"/>
  <c r="AE178" i="6"/>
  <c r="AF177" i="6"/>
  <c r="AG176" i="6"/>
  <c r="AH175" i="6"/>
  <c r="AI174" i="6"/>
  <c r="W328" i="2"/>
  <c r="V327" i="2"/>
  <c r="U326" i="2"/>
  <c r="T323" i="2"/>
  <c r="AO322" i="2"/>
  <c r="AP185" i="6" l="1"/>
  <c r="AK185" i="6"/>
  <c r="AA186" i="6"/>
  <c r="V187" i="6"/>
  <c r="X186" i="6"/>
  <c r="AV186" i="6"/>
  <c r="Y239" i="6"/>
  <c r="Y240" i="6" s="1"/>
  <c r="AD179" i="6"/>
  <c r="AE179" i="6"/>
  <c r="AF178" i="6"/>
  <c r="AG177" i="6"/>
  <c r="AH176" i="6"/>
  <c r="AI175" i="6"/>
  <c r="T324" i="2"/>
  <c r="AO323" i="2"/>
  <c r="U327" i="2"/>
  <c r="V328" i="2"/>
  <c r="W329" i="2"/>
  <c r="AS185" i="6" l="1"/>
  <c r="AN186" i="6"/>
  <c r="AO186" i="6"/>
  <c r="AP186" i="6"/>
  <c r="AQ186" i="6"/>
  <c r="Y241" i="6"/>
  <c r="Y242" i="6" s="1"/>
  <c r="X187" i="6"/>
  <c r="X188" i="6" s="1"/>
  <c r="AY187" i="6"/>
  <c r="V188" i="6"/>
  <c r="Z187" i="6"/>
  <c r="AV187" i="6"/>
  <c r="AK186" i="6"/>
  <c r="AA187" i="6"/>
  <c r="AK187" i="6" s="1"/>
  <c r="AD180" i="6"/>
  <c r="AE180" i="6"/>
  <c r="AF179" i="6"/>
  <c r="AG178" i="6"/>
  <c r="AH177" i="6"/>
  <c r="AI176" i="6"/>
  <c r="W330" i="2"/>
  <c r="V329" i="2"/>
  <c r="U328" i="2"/>
  <c r="T325" i="2"/>
  <c r="AO324" i="2"/>
  <c r="AQ188" i="6" l="1"/>
  <c r="AS186" i="6"/>
  <c r="AN187" i="6"/>
  <c r="AN188" i="6" s="1"/>
  <c r="AO187" i="6"/>
  <c r="AO188" i="6" s="1"/>
  <c r="AP187" i="6"/>
  <c r="AS187" i="6" s="1"/>
  <c r="AQ187" i="6"/>
  <c r="Z188" i="6"/>
  <c r="Z189" i="6" s="1"/>
  <c r="AY188" i="6"/>
  <c r="V189" i="6"/>
  <c r="AA188" i="6"/>
  <c r="AV188" i="6"/>
  <c r="Y243" i="6"/>
  <c r="Y244" i="6" s="1"/>
  <c r="AD181" i="6"/>
  <c r="AE181" i="6"/>
  <c r="AF180" i="6"/>
  <c r="AG179" i="6"/>
  <c r="AH178" i="6"/>
  <c r="AI177" i="6"/>
  <c r="T326" i="2"/>
  <c r="AO325" i="2"/>
  <c r="U329" i="2"/>
  <c r="V330" i="2"/>
  <c r="W331" i="2"/>
  <c r="AP188" i="6" l="1"/>
  <c r="Y245" i="6"/>
  <c r="Y246" i="6" s="1"/>
  <c r="AK188" i="6"/>
  <c r="AA189" i="6"/>
  <c r="V190" i="6"/>
  <c r="X189" i="6"/>
  <c r="AV189" i="6"/>
  <c r="AD182" i="6"/>
  <c r="AE182" i="6"/>
  <c r="AF181" i="6"/>
  <c r="AG180" i="6"/>
  <c r="AH179" i="6"/>
  <c r="AI178" i="6"/>
  <c r="W332" i="2"/>
  <c r="V331" i="2"/>
  <c r="U330" i="2"/>
  <c r="T327" i="2"/>
  <c r="AO326" i="2"/>
  <c r="AS188" i="6" l="1"/>
  <c r="AN189" i="6"/>
  <c r="AO189" i="6"/>
  <c r="AP189" i="6"/>
  <c r="AQ189" i="6"/>
  <c r="X190" i="6"/>
  <c r="X191" i="6" s="1"/>
  <c r="AY190" i="6"/>
  <c r="V191" i="6"/>
  <c r="Z190" i="6"/>
  <c r="AV190" i="6"/>
  <c r="AK189" i="6"/>
  <c r="AA190" i="6"/>
  <c r="AK190" i="6" s="1"/>
  <c r="Y247" i="6"/>
  <c r="Y248" i="6" s="1"/>
  <c r="AD183" i="6"/>
  <c r="AE183" i="6"/>
  <c r="AF182" i="6"/>
  <c r="AG181" i="6"/>
  <c r="AH180" i="6"/>
  <c r="AI179" i="6"/>
  <c r="T328" i="2"/>
  <c r="AO327" i="2"/>
  <c r="U331" i="2"/>
  <c r="V332" i="2"/>
  <c r="W333" i="2"/>
  <c r="AQ191" i="6" l="1"/>
  <c r="AS189" i="6"/>
  <c r="AN190" i="6"/>
  <c r="AN191" i="6" s="1"/>
  <c r="AO190" i="6"/>
  <c r="AO191" i="6" s="1"/>
  <c r="AP190" i="6"/>
  <c r="AS190" i="6" s="1"/>
  <c r="AQ190" i="6"/>
  <c r="Y249" i="6"/>
  <c r="Y250" i="6" s="1"/>
  <c r="Z191" i="6"/>
  <c r="Z192" i="6" s="1"/>
  <c r="AY191" i="6"/>
  <c r="V192" i="6"/>
  <c r="AA191" i="6"/>
  <c r="AV191" i="6"/>
  <c r="AD184" i="6"/>
  <c r="AE184" i="6"/>
  <c r="AF183" i="6"/>
  <c r="AG182" i="6"/>
  <c r="AH181" i="6"/>
  <c r="AI180" i="6"/>
  <c r="W334" i="2"/>
  <c r="V333" i="2"/>
  <c r="U332" i="2"/>
  <c r="T329" i="2"/>
  <c r="AO328" i="2"/>
  <c r="AP191" i="6" l="1"/>
  <c r="AK191" i="6"/>
  <c r="AA192" i="6"/>
  <c r="V193" i="6"/>
  <c r="X192" i="6"/>
  <c r="AV192" i="6"/>
  <c r="Y251" i="6"/>
  <c r="Y252" i="6" s="1"/>
  <c r="AD185" i="6"/>
  <c r="AE185" i="6"/>
  <c r="AF184" i="6"/>
  <c r="AG183" i="6"/>
  <c r="AH182" i="6"/>
  <c r="AI181" i="6"/>
  <c r="T330" i="2"/>
  <c r="AO329" i="2"/>
  <c r="U333" i="2"/>
  <c r="V334" i="2"/>
  <c r="W335" i="2"/>
  <c r="AS191" i="6" l="1"/>
  <c r="AN192" i="6"/>
  <c r="AO192" i="6"/>
  <c r="AP192" i="6"/>
  <c r="AQ192" i="6"/>
  <c r="Y253" i="6"/>
  <c r="Y254" i="6" s="1"/>
  <c r="X193" i="6"/>
  <c r="X194" i="6" s="1"/>
  <c r="X195" i="6" s="1"/>
  <c r="X196" i="6" s="1"/>
  <c r="AY193" i="6"/>
  <c r="V194" i="6"/>
  <c r="Z193" i="6"/>
  <c r="AV193" i="6"/>
  <c r="AK192" i="6"/>
  <c r="AA193" i="6"/>
  <c r="AK193" i="6" s="1"/>
  <c r="AD186" i="6"/>
  <c r="AE186" i="6"/>
  <c r="AF185" i="6"/>
  <c r="AG184" i="6"/>
  <c r="AH183" i="6"/>
  <c r="AI182" i="6"/>
  <c r="W336" i="2"/>
  <c r="V335" i="2"/>
  <c r="U334" i="2"/>
  <c r="T331" i="2"/>
  <c r="AO330" i="2"/>
  <c r="AQ194" i="6" l="1"/>
  <c r="AS192" i="6"/>
  <c r="AN193" i="6"/>
  <c r="AN194" i="6" s="1"/>
  <c r="AO193" i="6"/>
  <c r="AO194" i="6" s="1"/>
  <c r="AP193" i="6"/>
  <c r="AS193" i="6" s="1"/>
  <c r="AQ193" i="6"/>
  <c r="Z194" i="6"/>
  <c r="Z195" i="6" s="1"/>
  <c r="Z196" i="6" s="1"/>
  <c r="Z197" i="6" s="1"/>
  <c r="AY194" i="6"/>
  <c r="V195" i="6"/>
  <c r="V196" i="6" s="1"/>
  <c r="AA194" i="6"/>
  <c r="AV194" i="6"/>
  <c r="Y255" i="6"/>
  <c r="Y256" i="6" s="1"/>
  <c r="AD187" i="6"/>
  <c r="AE187" i="6"/>
  <c r="AF186" i="6"/>
  <c r="AG185" i="6"/>
  <c r="AH184" i="6"/>
  <c r="AI183" i="6"/>
  <c r="T332" i="2"/>
  <c r="AO331" i="2"/>
  <c r="U335" i="2"/>
  <c r="V336" i="2"/>
  <c r="W337" i="2"/>
  <c r="AP194" i="6" l="1"/>
  <c r="Y257" i="6"/>
  <c r="Y258" i="6" s="1"/>
  <c r="AK194" i="6"/>
  <c r="AA195" i="6"/>
  <c r="V197" i="6"/>
  <c r="W196" i="6"/>
  <c r="AV196" i="6"/>
  <c r="AD188" i="6"/>
  <c r="AE188" i="6"/>
  <c r="AF187" i="6"/>
  <c r="AG186" i="6"/>
  <c r="AH185" i="6"/>
  <c r="AI184" i="6"/>
  <c r="V337" i="2"/>
  <c r="U336" i="2"/>
  <c r="T333" i="2"/>
  <c r="AO332" i="2"/>
  <c r="AS194" i="6" l="1"/>
  <c r="AN195" i="6"/>
  <c r="AO195" i="6"/>
  <c r="AP195" i="6"/>
  <c r="AQ195" i="6"/>
  <c r="W197" i="6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AY197" i="6"/>
  <c r="V198" i="6"/>
  <c r="X197" i="6"/>
  <c r="AV197" i="6"/>
  <c r="AK195" i="6"/>
  <c r="AA196" i="6"/>
  <c r="Y259" i="6"/>
  <c r="Y260" i="6" s="1"/>
  <c r="Y261" i="6" s="1"/>
  <c r="AD189" i="6"/>
  <c r="AE189" i="6"/>
  <c r="AF188" i="6"/>
  <c r="AG187" i="6"/>
  <c r="AH186" i="6"/>
  <c r="AI185" i="6"/>
  <c r="T334" i="2"/>
  <c r="AO333" i="2"/>
  <c r="U337" i="2"/>
  <c r="V338" i="2"/>
  <c r="AS195" i="6" l="1"/>
  <c r="AN196" i="6"/>
  <c r="AO196" i="6"/>
  <c r="AP196" i="6"/>
  <c r="AQ196" i="6"/>
  <c r="Y262" i="6"/>
  <c r="Y263" i="6" s="1"/>
  <c r="AK196" i="6"/>
  <c r="AA197" i="6"/>
  <c r="X198" i="6"/>
  <c r="X199" i="6" s="1"/>
  <c r="AY198" i="6"/>
  <c r="V199" i="6"/>
  <c r="Z198" i="6"/>
  <c r="AV198" i="6"/>
  <c r="W220" i="6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W259" i="6" s="1"/>
  <c r="W260" i="6" s="1"/>
  <c r="AY220" i="6"/>
  <c r="AD190" i="6"/>
  <c r="AE190" i="6"/>
  <c r="AF189" i="6"/>
  <c r="AG188" i="6"/>
  <c r="AH187" i="6"/>
  <c r="AI186" i="6"/>
  <c r="V339" i="2"/>
  <c r="U338" i="2"/>
  <c r="T335" i="2"/>
  <c r="AO334" i="2"/>
  <c r="AS196" i="6" l="1"/>
  <c r="AN197" i="6"/>
  <c r="AO197" i="6"/>
  <c r="AP197" i="6"/>
  <c r="AQ197" i="6"/>
  <c r="W261" i="6"/>
  <c r="W262" i="6" s="1"/>
  <c r="W263" i="6" s="1"/>
  <c r="W264" i="6" s="1"/>
  <c r="W265" i="6" s="1"/>
  <c r="W266" i="6" s="1"/>
  <c r="W267" i="6" s="1"/>
  <c r="W268" i="6" s="1"/>
  <c r="W269" i="6" s="1"/>
  <c r="W270" i="6" s="1"/>
  <c r="W271" i="6" s="1"/>
  <c r="W272" i="6" s="1"/>
  <c r="W273" i="6" s="1"/>
  <c r="W274" i="6" s="1"/>
  <c r="W275" i="6" s="1"/>
  <c r="W276" i="6" s="1"/>
  <c r="W277" i="6" s="1"/>
  <c r="W278" i="6" s="1"/>
  <c r="W279" i="6" s="1"/>
  <c r="W280" i="6" s="1"/>
  <c r="W281" i="6" s="1"/>
  <c r="W282" i="6" s="1"/>
  <c r="W283" i="6" s="1"/>
  <c r="W284" i="6" s="1"/>
  <c r="W285" i="6" s="1"/>
  <c r="W286" i="6" s="1"/>
  <c r="W287" i="6" s="1"/>
  <c r="W288" i="6" s="1"/>
  <c r="W289" i="6" s="1"/>
  <c r="W290" i="6" s="1"/>
  <c r="W291" i="6" s="1"/>
  <c r="W292" i="6" s="1"/>
  <c r="W293" i="6" s="1"/>
  <c r="W294" i="6" s="1"/>
  <c r="W295" i="6" s="1"/>
  <c r="W296" i="6" s="1"/>
  <c r="W297" i="6" s="1"/>
  <c r="W298" i="6" s="1"/>
  <c r="W299" i="6" s="1"/>
  <c r="W300" i="6" s="1"/>
  <c r="W301" i="6" s="1"/>
  <c r="W302" i="6" s="1"/>
  <c r="W303" i="6" s="1"/>
  <c r="W304" i="6" s="1"/>
  <c r="W305" i="6" s="1"/>
  <c r="W306" i="6" s="1"/>
  <c r="W307" i="6" s="1"/>
  <c r="W308" i="6" s="1"/>
  <c r="W309" i="6" s="1"/>
  <c r="W310" i="6" s="1"/>
  <c r="W311" i="6" s="1"/>
  <c r="W312" i="6" s="1"/>
  <c r="W313" i="6" s="1"/>
  <c r="W314" i="6" s="1"/>
  <c r="W315" i="6" s="1"/>
  <c r="W316" i="6" s="1"/>
  <c r="W317" i="6" s="1"/>
  <c r="W318" i="6" s="1"/>
  <c r="W319" i="6" s="1"/>
  <c r="W320" i="6" s="1"/>
  <c r="W321" i="6" s="1"/>
  <c r="W322" i="6" s="1"/>
  <c r="W323" i="6" s="1"/>
  <c r="W324" i="6" s="1"/>
  <c r="W325" i="6" s="1"/>
  <c r="W326" i="6" s="1"/>
  <c r="W327" i="6" s="1"/>
  <c r="W328" i="6" s="1"/>
  <c r="W329" i="6" s="1"/>
  <c r="W330" i="6" s="1"/>
  <c r="W331" i="6" s="1"/>
  <c r="W332" i="6" s="1"/>
  <c r="W333" i="6" s="1"/>
  <c r="W334" i="6" s="1"/>
  <c r="W335" i="6" s="1"/>
  <c r="W336" i="6" s="1"/>
  <c r="W337" i="6" s="1"/>
  <c r="W338" i="6" s="1"/>
  <c r="W339" i="6" s="1"/>
  <c r="W340" i="6" s="1"/>
  <c r="W341" i="6" s="1"/>
  <c r="W342" i="6" s="1"/>
  <c r="W343" i="6" s="1"/>
  <c r="W344" i="6" s="1"/>
  <c r="W345" i="6" s="1"/>
  <c r="W346" i="6" s="1"/>
  <c r="W347" i="6" s="1"/>
  <c r="W348" i="6" s="1"/>
  <c r="W349" i="6" s="1"/>
  <c r="W350" i="6" s="1"/>
  <c r="W351" i="6" s="1"/>
  <c r="W352" i="6" s="1"/>
  <c r="W353" i="6" s="1"/>
  <c r="W354" i="6" s="1"/>
  <c r="W355" i="6" s="1"/>
  <c r="W356" i="6" s="1"/>
  <c r="W357" i="6" s="1"/>
  <c r="W358" i="6" s="1"/>
  <c r="W359" i="6" s="1"/>
  <c r="AY261" i="6"/>
  <c r="Z199" i="6"/>
  <c r="AY199" i="6"/>
  <c r="V200" i="6"/>
  <c r="AA199" i="6"/>
  <c r="AV199" i="6"/>
  <c r="X200" i="6"/>
  <c r="X201" i="6" s="1"/>
  <c r="AY200" i="6"/>
  <c r="AK197" i="6"/>
  <c r="AA198" i="6"/>
  <c r="AK198" i="6" s="1"/>
  <c r="Y264" i="6"/>
  <c r="Y265" i="6" s="1"/>
  <c r="AD191" i="6"/>
  <c r="AE191" i="6"/>
  <c r="AF190" i="6"/>
  <c r="AG189" i="6"/>
  <c r="AH188" i="6"/>
  <c r="AI187" i="6"/>
  <c r="T336" i="2"/>
  <c r="AO335" i="2"/>
  <c r="U339" i="2"/>
  <c r="V340" i="2"/>
  <c r="AQ199" i="6" l="1"/>
  <c r="AS197" i="6"/>
  <c r="AN198" i="6"/>
  <c r="AN199" i="6" s="1"/>
  <c r="AO198" i="6"/>
  <c r="AO199" i="6" s="1"/>
  <c r="AP198" i="6"/>
  <c r="AS198" i="6" s="1"/>
  <c r="AQ198" i="6"/>
  <c r="Y266" i="6"/>
  <c r="Y267" i="6" s="1"/>
  <c r="X202" i="6"/>
  <c r="X203" i="6" s="1"/>
  <c r="AY202" i="6"/>
  <c r="AK199" i="6"/>
  <c r="AA200" i="6"/>
  <c r="V201" i="6"/>
  <c r="Z200" i="6"/>
  <c r="AV200" i="6"/>
  <c r="AD192" i="6"/>
  <c r="AE192" i="6"/>
  <c r="AF191" i="6"/>
  <c r="AG190" i="6"/>
  <c r="AH189" i="6"/>
  <c r="AI188" i="6"/>
  <c r="V341" i="2"/>
  <c r="U340" i="2"/>
  <c r="T337" i="2"/>
  <c r="AO336" i="2"/>
  <c r="AS199" i="6" l="1"/>
  <c r="AN200" i="6"/>
  <c r="AO200" i="6"/>
  <c r="AQ200" i="6"/>
  <c r="AP199" i="6"/>
  <c r="AP200" i="6" s="1"/>
  <c r="Z201" i="6"/>
  <c r="AY201" i="6"/>
  <c r="V202" i="6"/>
  <c r="AA201" i="6"/>
  <c r="AV201" i="6"/>
  <c r="AK200" i="6"/>
  <c r="X204" i="6"/>
  <c r="X205" i="6" s="1"/>
  <c r="AY204" i="6"/>
  <c r="Y268" i="6"/>
  <c r="Y269" i="6" s="1"/>
  <c r="AD193" i="6"/>
  <c r="AE193" i="6"/>
  <c r="AF192" i="6"/>
  <c r="AG191" i="6"/>
  <c r="AH190" i="6"/>
  <c r="AI189" i="6"/>
  <c r="T338" i="2"/>
  <c r="AO337" i="2"/>
  <c r="U341" i="2"/>
  <c r="V342" i="2"/>
  <c r="AS200" i="6" l="1"/>
  <c r="AN201" i="6"/>
  <c r="AO201" i="6"/>
  <c r="AP201" i="6"/>
  <c r="AQ201" i="6"/>
  <c r="Y270" i="6"/>
  <c r="Y271" i="6" s="1"/>
  <c r="X206" i="6"/>
  <c r="X207" i="6" s="1"/>
  <c r="AY206" i="6"/>
  <c r="AK201" i="6"/>
  <c r="AA202" i="6"/>
  <c r="V203" i="6"/>
  <c r="Z202" i="6"/>
  <c r="AV202" i="6"/>
  <c r="AD194" i="6"/>
  <c r="AE194" i="6"/>
  <c r="AF193" i="6"/>
  <c r="AG192" i="6"/>
  <c r="AH191" i="6"/>
  <c r="AI190" i="6"/>
  <c r="V343" i="2"/>
  <c r="U342" i="2"/>
  <c r="T339" i="2"/>
  <c r="AO338" i="2"/>
  <c r="AS201" i="6" l="1"/>
  <c r="AN202" i="6"/>
  <c r="AO202" i="6"/>
  <c r="AP202" i="6"/>
  <c r="AQ202" i="6"/>
  <c r="Z203" i="6"/>
  <c r="AY203" i="6"/>
  <c r="V204" i="6"/>
  <c r="AA203" i="6"/>
  <c r="AV203" i="6"/>
  <c r="AK202" i="6"/>
  <c r="X208" i="6"/>
  <c r="X209" i="6" s="1"/>
  <c r="AY208" i="6"/>
  <c r="Y272" i="6"/>
  <c r="Y273" i="6" s="1"/>
  <c r="AD195" i="6"/>
  <c r="AE195" i="6"/>
  <c r="AF194" i="6"/>
  <c r="AG193" i="6"/>
  <c r="AH192" i="6"/>
  <c r="AI191" i="6"/>
  <c r="T340" i="2"/>
  <c r="AO339" i="2"/>
  <c r="AS202" i="6" l="1"/>
  <c r="AN203" i="6"/>
  <c r="AO203" i="6"/>
  <c r="AP203" i="6"/>
  <c r="AQ203" i="6"/>
  <c r="Y274" i="6"/>
  <c r="Y275" i="6" s="1"/>
  <c r="X210" i="6"/>
  <c r="X211" i="6" s="1"/>
  <c r="AY210" i="6"/>
  <c r="AK203" i="6"/>
  <c r="AA204" i="6"/>
  <c r="V205" i="6"/>
  <c r="Z204" i="6"/>
  <c r="AV204" i="6"/>
  <c r="AD196" i="6"/>
  <c r="AE196" i="6"/>
  <c r="AF195" i="6"/>
  <c r="AG194" i="6"/>
  <c r="AH193" i="6"/>
  <c r="AI192" i="6"/>
  <c r="T341" i="2"/>
  <c r="AO340" i="2"/>
  <c r="AS203" i="6" l="1"/>
  <c r="AN204" i="6"/>
  <c r="AO204" i="6"/>
  <c r="AP204" i="6"/>
  <c r="AQ204" i="6"/>
  <c r="Z205" i="6"/>
  <c r="AY205" i="6"/>
  <c r="V206" i="6"/>
  <c r="AA205" i="6"/>
  <c r="AV205" i="6"/>
  <c r="AK204" i="6"/>
  <c r="X212" i="6"/>
  <c r="X213" i="6" s="1"/>
  <c r="AY212" i="6"/>
  <c r="Y276" i="6"/>
  <c r="Y277" i="6" s="1"/>
  <c r="AD197" i="6"/>
  <c r="AE197" i="6"/>
  <c r="AF196" i="6"/>
  <c r="AG195" i="6"/>
  <c r="AH194" i="6"/>
  <c r="AI193" i="6"/>
  <c r="T342" i="2"/>
  <c r="AO341" i="2"/>
  <c r="AS204" i="6" l="1"/>
  <c r="AN205" i="6"/>
  <c r="AO205" i="6"/>
  <c r="AP205" i="6"/>
  <c r="AQ205" i="6"/>
  <c r="Y278" i="6"/>
  <c r="Y279" i="6" s="1"/>
  <c r="X214" i="6"/>
  <c r="X215" i="6" s="1"/>
  <c r="AY214" i="6"/>
  <c r="AK205" i="6"/>
  <c r="AA206" i="6"/>
  <c r="V207" i="6"/>
  <c r="Z206" i="6"/>
  <c r="AV206" i="6"/>
  <c r="AD198" i="6"/>
  <c r="AE198" i="6"/>
  <c r="AF197" i="6"/>
  <c r="AG196" i="6"/>
  <c r="AH195" i="6"/>
  <c r="AI194" i="6"/>
  <c r="T343" i="2"/>
  <c r="AO342" i="2"/>
  <c r="AS205" i="6" l="1"/>
  <c r="AN206" i="6"/>
  <c r="AO206" i="6"/>
  <c r="AP206" i="6"/>
  <c r="AQ206" i="6"/>
  <c r="Z207" i="6"/>
  <c r="AY207" i="6"/>
  <c r="V208" i="6"/>
  <c r="AA207" i="6"/>
  <c r="AV207" i="6"/>
  <c r="AK206" i="6"/>
  <c r="X216" i="6"/>
  <c r="X217" i="6" s="1"/>
  <c r="AY216" i="6"/>
  <c r="Y280" i="6"/>
  <c r="Y281" i="6" s="1"/>
  <c r="AD199" i="6"/>
  <c r="AE199" i="6"/>
  <c r="AF198" i="6"/>
  <c r="AG197" i="6"/>
  <c r="AH196" i="6"/>
  <c r="AI195" i="6"/>
  <c r="AO343" i="2"/>
  <c r="AS206" i="6" l="1"/>
  <c r="AN207" i="6"/>
  <c r="AO207" i="6"/>
  <c r="AP207" i="6"/>
  <c r="AQ207" i="6"/>
  <c r="Y282" i="6"/>
  <c r="Y283" i="6" s="1"/>
  <c r="X218" i="6"/>
  <c r="X219" i="6" s="1"/>
  <c r="AY218" i="6"/>
  <c r="AK207" i="6"/>
  <c r="AA208" i="6"/>
  <c r="V209" i="6"/>
  <c r="Z208" i="6"/>
  <c r="AV208" i="6"/>
  <c r="AD200" i="6"/>
  <c r="AE200" i="6"/>
  <c r="AF199" i="6"/>
  <c r="AG198" i="6"/>
  <c r="AH197" i="6"/>
  <c r="AI196" i="6"/>
  <c r="AS207" i="6" l="1"/>
  <c r="AN208" i="6"/>
  <c r="AO208" i="6"/>
  <c r="AP208" i="6"/>
  <c r="AQ208" i="6"/>
  <c r="Z209" i="6"/>
  <c r="AY209" i="6"/>
  <c r="V210" i="6"/>
  <c r="AA209" i="6"/>
  <c r="AV209" i="6"/>
  <c r="AK208" i="6"/>
  <c r="Y284" i="6"/>
  <c r="Y285" i="6" s="1"/>
  <c r="AD201" i="6"/>
  <c r="AE201" i="6"/>
  <c r="AF200" i="6"/>
  <c r="AG199" i="6"/>
  <c r="AH198" i="6"/>
  <c r="AI197" i="6"/>
  <c r="AS208" i="6" l="1"/>
  <c r="AN209" i="6"/>
  <c r="AO209" i="6"/>
  <c r="AP209" i="6"/>
  <c r="AQ209" i="6"/>
  <c r="Y286" i="6"/>
  <c r="Y287" i="6" s="1"/>
  <c r="AK209" i="6"/>
  <c r="AA210" i="6"/>
  <c r="V211" i="6"/>
  <c r="Z210" i="6"/>
  <c r="AV210" i="6"/>
  <c r="AD202" i="6"/>
  <c r="AE202" i="6"/>
  <c r="AF201" i="6"/>
  <c r="AG200" i="6"/>
  <c r="AH199" i="6"/>
  <c r="AI198" i="6"/>
  <c r="AS209" i="6" l="1"/>
  <c r="AN210" i="6"/>
  <c r="AO210" i="6"/>
  <c r="AP210" i="6"/>
  <c r="AQ210" i="6"/>
  <c r="Z211" i="6"/>
  <c r="AY211" i="6"/>
  <c r="V212" i="6"/>
  <c r="AA211" i="6"/>
  <c r="AV211" i="6"/>
  <c r="AK210" i="6"/>
  <c r="Y288" i="6"/>
  <c r="Y289" i="6" s="1"/>
  <c r="AD203" i="6"/>
  <c r="AE203" i="6"/>
  <c r="AF202" i="6"/>
  <c r="AG201" i="6"/>
  <c r="AH200" i="6"/>
  <c r="AI199" i="6"/>
  <c r="AS210" i="6" l="1"/>
  <c r="AN211" i="6"/>
  <c r="AO211" i="6"/>
  <c r="AP211" i="6"/>
  <c r="AQ211" i="6"/>
  <c r="Y290" i="6"/>
  <c r="Y291" i="6" s="1"/>
  <c r="AK211" i="6"/>
  <c r="AA212" i="6"/>
  <c r="V213" i="6"/>
  <c r="Z212" i="6"/>
  <c r="AV212" i="6"/>
  <c r="AD204" i="6"/>
  <c r="AE204" i="6"/>
  <c r="AF203" i="6"/>
  <c r="AG202" i="6"/>
  <c r="AH201" i="6"/>
  <c r="AI200" i="6"/>
  <c r="AS211" i="6" l="1"/>
  <c r="AN212" i="6"/>
  <c r="AO212" i="6"/>
  <c r="AP212" i="6"/>
  <c r="AQ212" i="6"/>
  <c r="Z213" i="6"/>
  <c r="AY213" i="6"/>
  <c r="V214" i="6"/>
  <c r="AA213" i="6"/>
  <c r="AV213" i="6"/>
  <c r="AK212" i="6"/>
  <c r="Y292" i="6"/>
  <c r="Y293" i="6" s="1"/>
  <c r="AD205" i="6"/>
  <c r="AE205" i="6"/>
  <c r="AF204" i="6"/>
  <c r="AG203" i="6"/>
  <c r="AH202" i="6"/>
  <c r="AI201" i="6"/>
  <c r="AS212" i="6" l="1"/>
  <c r="AN213" i="6"/>
  <c r="AO213" i="6"/>
  <c r="AP213" i="6"/>
  <c r="AQ213" i="6"/>
  <c r="Y294" i="6"/>
  <c r="Y295" i="6" s="1"/>
  <c r="AK213" i="6"/>
  <c r="AA214" i="6"/>
  <c r="V215" i="6"/>
  <c r="Z214" i="6"/>
  <c r="AV214" i="6"/>
  <c r="AD206" i="6"/>
  <c r="AE206" i="6"/>
  <c r="AF205" i="6"/>
  <c r="AG204" i="6"/>
  <c r="AH203" i="6"/>
  <c r="AI202" i="6"/>
  <c r="AS213" i="6" l="1"/>
  <c r="AN214" i="6"/>
  <c r="AO214" i="6"/>
  <c r="AP214" i="6"/>
  <c r="AQ214" i="6"/>
  <c r="Z215" i="6"/>
  <c r="AY215" i="6"/>
  <c r="V216" i="6"/>
  <c r="AA215" i="6"/>
  <c r="AV215" i="6"/>
  <c r="AK214" i="6"/>
  <c r="Y296" i="6"/>
  <c r="Y297" i="6" s="1"/>
  <c r="AD207" i="6"/>
  <c r="AE207" i="6"/>
  <c r="AF206" i="6"/>
  <c r="AG205" i="6"/>
  <c r="AH204" i="6"/>
  <c r="AI203" i="6"/>
  <c r="AS214" i="6" l="1"/>
  <c r="AN215" i="6"/>
  <c r="AO215" i="6"/>
  <c r="AP215" i="6"/>
  <c r="AQ215" i="6"/>
  <c r="Y298" i="6"/>
  <c r="Y299" i="6" s="1"/>
  <c r="AK215" i="6"/>
  <c r="AA216" i="6"/>
  <c r="V217" i="6"/>
  <c r="Z216" i="6"/>
  <c r="AV216" i="6"/>
  <c r="AD208" i="6"/>
  <c r="AE208" i="6"/>
  <c r="AF207" i="6"/>
  <c r="AG206" i="6"/>
  <c r="AH205" i="6"/>
  <c r="AI204" i="6"/>
  <c r="AS215" i="6" l="1"/>
  <c r="AN216" i="6"/>
  <c r="AO216" i="6"/>
  <c r="AP216" i="6"/>
  <c r="AQ216" i="6"/>
  <c r="Z217" i="6"/>
  <c r="AY217" i="6"/>
  <c r="V218" i="6"/>
  <c r="AA217" i="6"/>
  <c r="AV217" i="6"/>
  <c r="AK216" i="6"/>
  <c r="Y300" i="6"/>
  <c r="Y301" i="6" s="1"/>
  <c r="AD209" i="6"/>
  <c r="AE209" i="6"/>
  <c r="AF208" i="6"/>
  <c r="AG207" i="6"/>
  <c r="AH206" i="6"/>
  <c r="AI205" i="6"/>
  <c r="AS216" i="6" l="1"/>
  <c r="AN217" i="6"/>
  <c r="AO217" i="6"/>
  <c r="AP217" i="6"/>
  <c r="AQ217" i="6"/>
  <c r="Y302" i="6"/>
  <c r="Y303" i="6" s="1"/>
  <c r="AK217" i="6"/>
  <c r="AA218" i="6"/>
  <c r="V219" i="6"/>
  <c r="Z218" i="6"/>
  <c r="AV218" i="6"/>
  <c r="AD210" i="6"/>
  <c r="AE210" i="6"/>
  <c r="AF209" i="6"/>
  <c r="AG208" i="6"/>
  <c r="AH207" i="6"/>
  <c r="AI206" i="6"/>
  <c r="AS217" i="6" l="1"/>
  <c r="AN218" i="6"/>
  <c r="AO218" i="6"/>
  <c r="AP218" i="6"/>
  <c r="AQ218" i="6"/>
  <c r="Z219" i="6"/>
  <c r="Z220" i="6" s="1"/>
  <c r="AY219" i="6"/>
  <c r="V220" i="6"/>
  <c r="AA219" i="6"/>
  <c r="AV219" i="6"/>
  <c r="AK218" i="6"/>
  <c r="Y304" i="6"/>
  <c r="Y305" i="6" s="1"/>
  <c r="AD211" i="6"/>
  <c r="AE211" i="6"/>
  <c r="AF210" i="6"/>
  <c r="AG209" i="6"/>
  <c r="AH208" i="6"/>
  <c r="AI207" i="6"/>
  <c r="AS218" i="6" l="1"/>
  <c r="AN219" i="6"/>
  <c r="AO219" i="6"/>
  <c r="AP219" i="6"/>
  <c r="AQ219" i="6"/>
  <c r="Y306" i="6"/>
  <c r="Y307" i="6" s="1"/>
  <c r="AK219" i="6"/>
  <c r="AA220" i="6"/>
  <c r="V221" i="6"/>
  <c r="X220" i="6"/>
  <c r="AV220" i="6"/>
  <c r="AD212" i="6"/>
  <c r="AE212" i="6"/>
  <c r="AF211" i="6"/>
  <c r="AG210" i="6"/>
  <c r="AH209" i="6"/>
  <c r="AI208" i="6"/>
  <c r="AS219" i="6" l="1"/>
  <c r="AN220" i="6"/>
  <c r="AO220" i="6"/>
  <c r="AP220" i="6"/>
  <c r="AQ220" i="6"/>
  <c r="X221" i="6"/>
  <c r="X222" i="6" s="1"/>
  <c r="AY221" i="6"/>
  <c r="V222" i="6"/>
  <c r="Z221" i="6"/>
  <c r="AV221" i="6"/>
  <c r="AK220" i="6"/>
  <c r="AA221" i="6"/>
  <c r="AK221" i="6" s="1"/>
  <c r="Y308" i="6"/>
  <c r="Y309" i="6" s="1"/>
  <c r="AD213" i="6"/>
  <c r="AE213" i="6"/>
  <c r="AF212" i="6"/>
  <c r="AG211" i="6"/>
  <c r="AH210" i="6"/>
  <c r="AI209" i="6"/>
  <c r="AQ222" i="6" l="1"/>
  <c r="AS220" i="6"/>
  <c r="AN221" i="6"/>
  <c r="AN222" i="6" s="1"/>
  <c r="AO221" i="6"/>
  <c r="AO222" i="6" s="1"/>
  <c r="AP221" i="6"/>
  <c r="AS221" i="6" s="1"/>
  <c r="AQ221" i="6"/>
  <c r="Y310" i="6"/>
  <c r="Y311" i="6" s="1"/>
  <c r="Z222" i="6"/>
  <c r="AY222" i="6"/>
  <c r="V223" i="6"/>
  <c r="AA222" i="6"/>
  <c r="AV222" i="6"/>
  <c r="X223" i="6"/>
  <c r="X224" i="6" s="1"/>
  <c r="AY223" i="6"/>
  <c r="AD214" i="6"/>
  <c r="AE214" i="6"/>
  <c r="AF213" i="6"/>
  <c r="AG212" i="6"/>
  <c r="AH211" i="6"/>
  <c r="AI210" i="6"/>
  <c r="AP222" i="6" l="1"/>
  <c r="X225" i="6"/>
  <c r="X226" i="6" s="1"/>
  <c r="AY225" i="6"/>
  <c r="AK222" i="6"/>
  <c r="AA223" i="6"/>
  <c r="V224" i="6"/>
  <c r="Z223" i="6"/>
  <c r="AV223" i="6"/>
  <c r="Y312" i="6"/>
  <c r="Y313" i="6" s="1"/>
  <c r="AD215" i="6"/>
  <c r="AE215" i="6"/>
  <c r="AF214" i="6"/>
  <c r="AG213" i="6"/>
  <c r="AH212" i="6"/>
  <c r="AI211" i="6"/>
  <c r="AS222" i="6" l="1"/>
  <c r="AN223" i="6"/>
  <c r="AO223" i="6"/>
  <c r="AP223" i="6"/>
  <c r="AQ223" i="6"/>
  <c r="Y314" i="6"/>
  <c r="Y315" i="6" s="1"/>
  <c r="Z224" i="6"/>
  <c r="AY224" i="6"/>
  <c r="V225" i="6"/>
  <c r="AA224" i="6"/>
  <c r="AV224" i="6"/>
  <c r="AK223" i="6"/>
  <c r="X227" i="6"/>
  <c r="X228" i="6" s="1"/>
  <c r="AY227" i="6"/>
  <c r="AD216" i="6"/>
  <c r="AE216" i="6"/>
  <c r="AF215" i="6"/>
  <c r="AG214" i="6"/>
  <c r="AH213" i="6"/>
  <c r="AI212" i="6"/>
  <c r="AS223" i="6" l="1"/>
  <c r="AN224" i="6"/>
  <c r="AO224" i="6"/>
  <c r="AP224" i="6"/>
  <c r="AQ224" i="6"/>
  <c r="X229" i="6"/>
  <c r="X230" i="6" s="1"/>
  <c r="AY229" i="6"/>
  <c r="AK224" i="6"/>
  <c r="AA225" i="6"/>
  <c r="V226" i="6"/>
  <c r="Z225" i="6"/>
  <c r="AV225" i="6"/>
  <c r="Y316" i="6"/>
  <c r="Y317" i="6" s="1"/>
  <c r="AD217" i="6"/>
  <c r="AE217" i="6"/>
  <c r="AF216" i="6"/>
  <c r="AG215" i="6"/>
  <c r="AH214" i="6"/>
  <c r="AI213" i="6"/>
  <c r="AS224" i="6" l="1"/>
  <c r="AN225" i="6"/>
  <c r="AO225" i="6"/>
  <c r="AP225" i="6"/>
  <c r="AQ225" i="6"/>
  <c r="Y318" i="6"/>
  <c r="Y319" i="6" s="1"/>
  <c r="Z226" i="6"/>
  <c r="AY226" i="6"/>
  <c r="V227" i="6"/>
  <c r="AA226" i="6"/>
  <c r="AV226" i="6"/>
  <c r="AK225" i="6"/>
  <c r="X231" i="6"/>
  <c r="X232" i="6" s="1"/>
  <c r="AY231" i="6"/>
  <c r="AD218" i="6"/>
  <c r="AE218" i="6"/>
  <c r="AF217" i="6"/>
  <c r="AG216" i="6"/>
  <c r="AH215" i="6"/>
  <c r="AI214" i="6"/>
  <c r="AS225" i="6" l="1"/>
  <c r="AN226" i="6"/>
  <c r="AO226" i="6"/>
  <c r="AP226" i="6"/>
  <c r="AQ226" i="6"/>
  <c r="X233" i="6"/>
  <c r="X234" i="6" s="1"/>
  <c r="AY233" i="6"/>
  <c r="AK226" i="6"/>
  <c r="AA227" i="6"/>
  <c r="V228" i="6"/>
  <c r="Z227" i="6"/>
  <c r="AV227" i="6"/>
  <c r="Y320" i="6"/>
  <c r="Y321" i="6" s="1"/>
  <c r="AD219" i="6"/>
  <c r="AE219" i="6"/>
  <c r="AF218" i="6"/>
  <c r="AG217" i="6"/>
  <c r="AH216" i="6"/>
  <c r="AI215" i="6"/>
  <c r="AS226" i="6" l="1"/>
  <c r="AN227" i="6"/>
  <c r="AO227" i="6"/>
  <c r="AP227" i="6"/>
  <c r="AQ227" i="6"/>
  <c r="Y322" i="6"/>
  <c r="Y323" i="6" s="1"/>
  <c r="Z228" i="6"/>
  <c r="AY228" i="6"/>
  <c r="V229" i="6"/>
  <c r="AA228" i="6"/>
  <c r="AV228" i="6"/>
  <c r="AK227" i="6"/>
  <c r="X235" i="6"/>
  <c r="X236" i="6" s="1"/>
  <c r="AY235" i="6"/>
  <c r="AD220" i="6"/>
  <c r="AE220" i="6"/>
  <c r="AF219" i="6"/>
  <c r="AG218" i="6"/>
  <c r="AH217" i="6"/>
  <c r="AI216" i="6"/>
  <c r="AS227" i="6" l="1"/>
  <c r="AN228" i="6"/>
  <c r="AO228" i="6"/>
  <c r="AP228" i="6"/>
  <c r="AQ228" i="6"/>
  <c r="X237" i="6"/>
  <c r="X238" i="6" s="1"/>
  <c r="AY237" i="6"/>
  <c r="AK228" i="6"/>
  <c r="AA229" i="6"/>
  <c r="V230" i="6"/>
  <c r="Z229" i="6"/>
  <c r="AV229" i="6"/>
  <c r="Y324" i="6"/>
  <c r="Y325" i="6" s="1"/>
  <c r="AD221" i="6"/>
  <c r="AE221" i="6"/>
  <c r="AF220" i="6"/>
  <c r="AG219" i="6"/>
  <c r="AH218" i="6"/>
  <c r="AI217" i="6"/>
  <c r="AS228" i="6" l="1"/>
  <c r="AN229" i="6"/>
  <c r="AO229" i="6"/>
  <c r="AP229" i="6"/>
  <c r="AQ229" i="6"/>
  <c r="Y326" i="6"/>
  <c r="Y327" i="6" s="1"/>
  <c r="Z230" i="6"/>
  <c r="AY230" i="6"/>
  <c r="V231" i="6"/>
  <c r="AA230" i="6"/>
  <c r="AV230" i="6"/>
  <c r="AK229" i="6"/>
  <c r="X239" i="6"/>
  <c r="X240" i="6" s="1"/>
  <c r="AY239" i="6"/>
  <c r="AD222" i="6"/>
  <c r="AE222" i="6"/>
  <c r="AF221" i="6"/>
  <c r="AG220" i="6"/>
  <c r="AH219" i="6"/>
  <c r="AI218" i="6"/>
  <c r="AS229" i="6" l="1"/>
  <c r="AN230" i="6"/>
  <c r="AO230" i="6"/>
  <c r="AP230" i="6"/>
  <c r="AQ230" i="6"/>
  <c r="X241" i="6"/>
  <c r="X242" i="6" s="1"/>
  <c r="AY241" i="6"/>
  <c r="AK230" i="6"/>
  <c r="AA231" i="6"/>
  <c r="V232" i="6"/>
  <c r="Z231" i="6"/>
  <c r="AV231" i="6"/>
  <c r="Y328" i="6"/>
  <c r="Y329" i="6" s="1"/>
  <c r="AD223" i="6"/>
  <c r="AE223" i="6"/>
  <c r="AF222" i="6"/>
  <c r="AG221" i="6"/>
  <c r="AH220" i="6"/>
  <c r="AI219" i="6"/>
  <c r="AS230" i="6" l="1"/>
  <c r="AN231" i="6"/>
  <c r="AO231" i="6"/>
  <c r="AP231" i="6"/>
  <c r="AQ231" i="6"/>
  <c r="Y330" i="6"/>
  <c r="Y331" i="6" s="1"/>
  <c r="Z232" i="6"/>
  <c r="AY232" i="6"/>
  <c r="V233" i="6"/>
  <c r="AA232" i="6"/>
  <c r="AV232" i="6"/>
  <c r="AK231" i="6"/>
  <c r="X243" i="6"/>
  <c r="X244" i="6" s="1"/>
  <c r="AY243" i="6"/>
  <c r="AD224" i="6"/>
  <c r="AE224" i="6"/>
  <c r="AF223" i="6"/>
  <c r="AG222" i="6"/>
  <c r="AH221" i="6"/>
  <c r="AI220" i="6"/>
  <c r="AS231" i="6" l="1"/>
  <c r="AN232" i="6"/>
  <c r="AO232" i="6"/>
  <c r="AP232" i="6"/>
  <c r="AQ232" i="6"/>
  <c r="X245" i="6"/>
  <c r="X246" i="6" s="1"/>
  <c r="AY245" i="6"/>
  <c r="AK232" i="6"/>
  <c r="AA233" i="6"/>
  <c r="V234" i="6"/>
  <c r="Z233" i="6"/>
  <c r="AV233" i="6"/>
  <c r="Y332" i="6"/>
  <c r="Y333" i="6" s="1"/>
  <c r="AD225" i="6"/>
  <c r="AE225" i="6"/>
  <c r="AF224" i="6"/>
  <c r="AG223" i="6"/>
  <c r="AH222" i="6"/>
  <c r="AI221" i="6"/>
  <c r="AS232" i="6" l="1"/>
  <c r="AN233" i="6"/>
  <c r="AO233" i="6"/>
  <c r="AP233" i="6"/>
  <c r="AQ233" i="6"/>
  <c r="Y334" i="6"/>
  <c r="Y335" i="6" s="1"/>
  <c r="Z234" i="6"/>
  <c r="AY234" i="6"/>
  <c r="V235" i="6"/>
  <c r="AA234" i="6"/>
  <c r="AV234" i="6"/>
  <c r="AK233" i="6"/>
  <c r="X247" i="6"/>
  <c r="X248" i="6" s="1"/>
  <c r="AY247" i="6"/>
  <c r="AD226" i="6"/>
  <c r="AE226" i="6"/>
  <c r="AF225" i="6"/>
  <c r="AG224" i="6"/>
  <c r="AH223" i="6"/>
  <c r="AI222" i="6"/>
  <c r="AS233" i="6" l="1"/>
  <c r="AN234" i="6"/>
  <c r="AO234" i="6"/>
  <c r="AP234" i="6"/>
  <c r="AQ234" i="6"/>
  <c r="X249" i="6"/>
  <c r="X250" i="6" s="1"/>
  <c r="AY249" i="6"/>
  <c r="AK234" i="6"/>
  <c r="AA235" i="6"/>
  <c r="V236" i="6"/>
  <c r="Z235" i="6"/>
  <c r="AV235" i="6"/>
  <c r="Y336" i="6"/>
  <c r="Y337" i="6" s="1"/>
  <c r="AD227" i="6"/>
  <c r="AE227" i="6"/>
  <c r="AF226" i="6"/>
  <c r="AG225" i="6"/>
  <c r="AH224" i="6"/>
  <c r="AI223" i="6"/>
  <c r="AS234" i="6" l="1"/>
  <c r="AN235" i="6"/>
  <c r="AO235" i="6"/>
  <c r="AP235" i="6"/>
  <c r="AQ235" i="6"/>
  <c r="Y338" i="6"/>
  <c r="Y339" i="6" s="1"/>
  <c r="Z236" i="6"/>
  <c r="AY236" i="6"/>
  <c r="V237" i="6"/>
  <c r="AA236" i="6"/>
  <c r="AV236" i="6"/>
  <c r="AK235" i="6"/>
  <c r="X251" i="6"/>
  <c r="X252" i="6" s="1"/>
  <c r="AY251" i="6"/>
  <c r="AD228" i="6"/>
  <c r="AE228" i="6"/>
  <c r="AF227" i="6"/>
  <c r="AG226" i="6"/>
  <c r="AH225" i="6"/>
  <c r="AI224" i="6"/>
  <c r="AS235" i="6" l="1"/>
  <c r="AN236" i="6"/>
  <c r="AO236" i="6"/>
  <c r="AP236" i="6"/>
  <c r="AQ236" i="6"/>
  <c r="X253" i="6"/>
  <c r="X254" i="6" s="1"/>
  <c r="AY253" i="6"/>
  <c r="AK236" i="6"/>
  <c r="AA237" i="6"/>
  <c r="V238" i="6"/>
  <c r="Z237" i="6"/>
  <c r="AV237" i="6"/>
  <c r="Y340" i="6"/>
  <c r="Y341" i="6" s="1"/>
  <c r="AD229" i="6"/>
  <c r="AE229" i="6"/>
  <c r="AF228" i="6"/>
  <c r="AG227" i="6"/>
  <c r="AH226" i="6"/>
  <c r="AI225" i="6"/>
  <c r="AS236" i="6" l="1"/>
  <c r="AN237" i="6"/>
  <c r="AO237" i="6"/>
  <c r="AP237" i="6"/>
  <c r="AQ237" i="6"/>
  <c r="Y342" i="6"/>
  <c r="Y343" i="6" s="1"/>
  <c r="Z238" i="6"/>
  <c r="AY238" i="6"/>
  <c r="V239" i="6"/>
  <c r="AA238" i="6"/>
  <c r="AV238" i="6"/>
  <c r="AK237" i="6"/>
  <c r="X255" i="6"/>
  <c r="X256" i="6" s="1"/>
  <c r="AY255" i="6"/>
  <c r="AD230" i="6"/>
  <c r="AE230" i="6"/>
  <c r="AF229" i="6"/>
  <c r="AG228" i="6"/>
  <c r="AH227" i="6"/>
  <c r="AI226" i="6"/>
  <c r="AS237" i="6" l="1"/>
  <c r="AN238" i="6"/>
  <c r="AO238" i="6"/>
  <c r="AP238" i="6"/>
  <c r="AQ238" i="6"/>
  <c r="X257" i="6"/>
  <c r="X258" i="6" s="1"/>
  <c r="AY257" i="6"/>
  <c r="AK238" i="6"/>
  <c r="AA239" i="6"/>
  <c r="V240" i="6"/>
  <c r="Z239" i="6"/>
  <c r="AV239" i="6"/>
  <c r="Y344" i="6"/>
  <c r="Y345" i="6" s="1"/>
  <c r="AD231" i="6"/>
  <c r="AE231" i="6"/>
  <c r="AF230" i="6"/>
  <c r="AG229" i="6"/>
  <c r="AH228" i="6"/>
  <c r="AI227" i="6"/>
  <c r="AS238" i="6" l="1"/>
  <c r="AN239" i="6"/>
  <c r="AO239" i="6"/>
  <c r="AP239" i="6"/>
  <c r="AQ239" i="6"/>
  <c r="Y346" i="6"/>
  <c r="Y347" i="6" s="1"/>
  <c r="Z240" i="6"/>
  <c r="AY240" i="6"/>
  <c r="V241" i="6"/>
  <c r="AA240" i="6"/>
  <c r="AV240" i="6"/>
  <c r="AK239" i="6"/>
  <c r="X259" i="6"/>
  <c r="X260" i="6" s="1"/>
  <c r="AY259" i="6"/>
  <c r="AD232" i="6"/>
  <c r="AE232" i="6"/>
  <c r="AF231" i="6"/>
  <c r="AG230" i="6"/>
  <c r="AH229" i="6"/>
  <c r="AI228" i="6"/>
  <c r="AS239" i="6" l="1"/>
  <c r="AN240" i="6"/>
  <c r="AO240" i="6"/>
  <c r="AP240" i="6"/>
  <c r="AQ240" i="6"/>
  <c r="AK240" i="6"/>
  <c r="AA241" i="6"/>
  <c r="V242" i="6"/>
  <c r="Z241" i="6"/>
  <c r="AV241" i="6"/>
  <c r="Y348" i="6"/>
  <c r="Y349" i="6" s="1"/>
  <c r="AD233" i="6"/>
  <c r="AE233" i="6"/>
  <c r="AF232" i="6"/>
  <c r="AG231" i="6"/>
  <c r="AH230" i="6"/>
  <c r="AI229" i="6"/>
  <c r="AS240" i="6" l="1"/>
  <c r="AN241" i="6"/>
  <c r="AO241" i="6"/>
  <c r="AP241" i="6"/>
  <c r="AQ241" i="6"/>
  <c r="Y350" i="6"/>
  <c r="Y351" i="6" s="1"/>
  <c r="Z242" i="6"/>
  <c r="AY242" i="6"/>
  <c r="V243" i="6"/>
  <c r="AA242" i="6"/>
  <c r="AV242" i="6"/>
  <c r="AK241" i="6"/>
  <c r="AD234" i="6"/>
  <c r="AE234" i="6"/>
  <c r="AF233" i="6"/>
  <c r="AG232" i="6"/>
  <c r="AH231" i="6"/>
  <c r="AI230" i="6"/>
  <c r="AS241" i="6" l="1"/>
  <c r="AN242" i="6"/>
  <c r="AO242" i="6"/>
  <c r="AP242" i="6"/>
  <c r="AQ242" i="6"/>
  <c r="AK242" i="6"/>
  <c r="AA243" i="6"/>
  <c r="V244" i="6"/>
  <c r="Z243" i="6"/>
  <c r="AV243" i="6"/>
  <c r="Y352" i="6"/>
  <c r="Y353" i="6" s="1"/>
  <c r="AD235" i="6"/>
  <c r="AE235" i="6"/>
  <c r="AF234" i="6"/>
  <c r="AG233" i="6"/>
  <c r="AH232" i="6"/>
  <c r="AI231" i="6"/>
  <c r="AS242" i="6" l="1"/>
  <c r="AN243" i="6"/>
  <c r="AO243" i="6"/>
  <c r="AP243" i="6"/>
  <c r="AQ243" i="6"/>
  <c r="Y354" i="6"/>
  <c r="Y355" i="6" s="1"/>
  <c r="Z244" i="6"/>
  <c r="AY244" i="6"/>
  <c r="V245" i="6"/>
  <c r="AA244" i="6"/>
  <c r="AV244" i="6"/>
  <c r="AK243" i="6"/>
  <c r="AD236" i="6"/>
  <c r="AE236" i="6"/>
  <c r="AF235" i="6"/>
  <c r="AG234" i="6"/>
  <c r="AH233" i="6"/>
  <c r="AI232" i="6"/>
  <c r="AS243" i="6" l="1"/>
  <c r="AN244" i="6"/>
  <c r="AO244" i="6"/>
  <c r="AP244" i="6"/>
  <c r="AQ244" i="6"/>
  <c r="AK244" i="6"/>
  <c r="AA245" i="6"/>
  <c r="V246" i="6"/>
  <c r="Z245" i="6"/>
  <c r="AV245" i="6"/>
  <c r="Y356" i="6"/>
  <c r="Y357" i="6" s="1"/>
  <c r="AD237" i="6"/>
  <c r="AE237" i="6"/>
  <c r="AF236" i="6"/>
  <c r="AG235" i="6"/>
  <c r="AH234" i="6"/>
  <c r="AI233" i="6"/>
  <c r="AS244" i="6" l="1"/>
  <c r="AN245" i="6"/>
  <c r="AO245" i="6"/>
  <c r="AP245" i="6"/>
  <c r="AQ245" i="6"/>
  <c r="Y358" i="6"/>
  <c r="Y359" i="6" s="1"/>
  <c r="Y360" i="6" s="1"/>
  <c r="Y361" i="6" s="1"/>
  <c r="Z246" i="6"/>
  <c r="AY246" i="6"/>
  <c r="V247" i="6"/>
  <c r="AA246" i="6"/>
  <c r="AV246" i="6"/>
  <c r="AK245" i="6"/>
  <c r="AD238" i="6"/>
  <c r="AE238" i="6"/>
  <c r="AF237" i="6"/>
  <c r="AG236" i="6"/>
  <c r="AH235" i="6"/>
  <c r="AI234" i="6"/>
  <c r="AS245" i="6" l="1"/>
  <c r="AN246" i="6"/>
  <c r="AO246" i="6"/>
  <c r="AP246" i="6"/>
  <c r="AQ246" i="6"/>
  <c r="AK246" i="6"/>
  <c r="AA247" i="6"/>
  <c r="V248" i="6"/>
  <c r="Z247" i="6"/>
  <c r="AV247" i="6"/>
  <c r="Y362" i="6"/>
  <c r="Y363" i="6" s="1"/>
  <c r="AD239" i="6"/>
  <c r="AE239" i="6"/>
  <c r="AF238" i="6"/>
  <c r="AG237" i="6"/>
  <c r="AH236" i="6"/>
  <c r="AI235" i="6"/>
  <c r="AS246" i="6" l="1"/>
  <c r="AN247" i="6"/>
  <c r="AO247" i="6"/>
  <c r="AP247" i="6"/>
  <c r="AQ247" i="6"/>
  <c r="Y364" i="6"/>
  <c r="Y365" i="6" s="1"/>
  <c r="Z248" i="6"/>
  <c r="AY248" i="6"/>
  <c r="V249" i="6"/>
  <c r="AA248" i="6"/>
  <c r="AV248" i="6"/>
  <c r="AK247" i="6"/>
  <c r="AD240" i="6"/>
  <c r="AE240" i="6"/>
  <c r="AF239" i="6"/>
  <c r="AG238" i="6"/>
  <c r="AH237" i="6"/>
  <c r="AI236" i="6"/>
  <c r="AS247" i="6" l="1"/>
  <c r="AN248" i="6"/>
  <c r="AO248" i="6"/>
  <c r="AP248" i="6"/>
  <c r="AQ248" i="6"/>
  <c r="AK248" i="6"/>
  <c r="AA249" i="6"/>
  <c r="V250" i="6"/>
  <c r="Z249" i="6"/>
  <c r="AV249" i="6"/>
  <c r="Y366" i="6"/>
  <c r="Y367" i="6" s="1"/>
  <c r="AD241" i="6"/>
  <c r="AE241" i="6"/>
  <c r="AF240" i="6"/>
  <c r="AG239" i="6"/>
  <c r="AH238" i="6"/>
  <c r="AI237" i="6"/>
  <c r="AS248" i="6" l="1"/>
  <c r="AN249" i="6"/>
  <c r="AO249" i="6"/>
  <c r="AP249" i="6"/>
  <c r="AQ249" i="6"/>
  <c r="Y368" i="6"/>
  <c r="Y369" i="6" s="1"/>
  <c r="Z250" i="6"/>
  <c r="AY250" i="6"/>
  <c r="V251" i="6"/>
  <c r="AA250" i="6"/>
  <c r="AV250" i="6"/>
  <c r="AK249" i="6"/>
  <c r="AD242" i="6"/>
  <c r="AE242" i="6"/>
  <c r="AF241" i="6"/>
  <c r="AG240" i="6"/>
  <c r="AH239" i="6"/>
  <c r="AI238" i="6"/>
  <c r="AS249" i="6" l="1"/>
  <c r="AN250" i="6"/>
  <c r="AO250" i="6"/>
  <c r="AP250" i="6"/>
  <c r="AQ250" i="6"/>
  <c r="AK250" i="6"/>
  <c r="AA251" i="6"/>
  <c r="V252" i="6"/>
  <c r="Z251" i="6"/>
  <c r="AV251" i="6"/>
  <c r="Y370" i="6"/>
  <c r="Y371" i="6" s="1"/>
  <c r="AD243" i="6"/>
  <c r="AE243" i="6"/>
  <c r="AF242" i="6"/>
  <c r="AG241" i="6"/>
  <c r="AH240" i="6"/>
  <c r="AI239" i="6"/>
  <c r="AS250" i="6" l="1"/>
  <c r="AN251" i="6"/>
  <c r="AO251" i="6"/>
  <c r="AP251" i="6"/>
  <c r="AQ251" i="6"/>
  <c r="Y372" i="6"/>
  <c r="Y373" i="6" s="1"/>
  <c r="Z252" i="6"/>
  <c r="AY252" i="6"/>
  <c r="V253" i="6"/>
  <c r="AA252" i="6"/>
  <c r="AV252" i="6"/>
  <c r="AK251" i="6"/>
  <c r="AD244" i="6"/>
  <c r="AE244" i="6"/>
  <c r="AF243" i="6"/>
  <c r="AG242" i="6"/>
  <c r="AH241" i="6"/>
  <c r="AI240" i="6"/>
  <c r="AS251" i="6" l="1"/>
  <c r="AN252" i="6"/>
  <c r="AO252" i="6"/>
  <c r="AP252" i="6"/>
  <c r="AQ252" i="6"/>
  <c r="AK252" i="6"/>
  <c r="AA253" i="6"/>
  <c r="V254" i="6"/>
  <c r="Z253" i="6"/>
  <c r="AV253" i="6"/>
  <c r="Y374" i="6"/>
  <c r="Y375" i="6" s="1"/>
  <c r="AD245" i="6"/>
  <c r="AE245" i="6"/>
  <c r="AF244" i="6"/>
  <c r="AG243" i="6"/>
  <c r="AH242" i="6"/>
  <c r="AI241" i="6"/>
  <c r="AS252" i="6" l="1"/>
  <c r="AN253" i="6"/>
  <c r="AO253" i="6"/>
  <c r="AP253" i="6"/>
  <c r="AQ253" i="6"/>
  <c r="Y376" i="6"/>
  <c r="Y377" i="6" s="1"/>
  <c r="Z254" i="6"/>
  <c r="AY254" i="6"/>
  <c r="V255" i="6"/>
  <c r="AA254" i="6"/>
  <c r="AV254" i="6"/>
  <c r="AK253" i="6"/>
  <c r="AD246" i="6"/>
  <c r="AE246" i="6"/>
  <c r="AF245" i="6"/>
  <c r="AG244" i="6"/>
  <c r="AH243" i="6"/>
  <c r="AI242" i="6"/>
  <c r="AS253" i="6" l="1"/>
  <c r="AN254" i="6"/>
  <c r="AO254" i="6"/>
  <c r="AP254" i="6"/>
  <c r="AQ254" i="6"/>
  <c r="AK254" i="6"/>
  <c r="AA255" i="6"/>
  <c r="V256" i="6"/>
  <c r="Z255" i="6"/>
  <c r="AV255" i="6"/>
  <c r="Y378" i="6"/>
  <c r="Y379" i="6" s="1"/>
  <c r="AD247" i="6"/>
  <c r="AE247" i="6"/>
  <c r="AF246" i="6"/>
  <c r="AG245" i="6"/>
  <c r="AH244" i="6"/>
  <c r="AI243" i="6"/>
  <c r="AS254" i="6" l="1"/>
  <c r="AN255" i="6"/>
  <c r="AO255" i="6"/>
  <c r="AP255" i="6"/>
  <c r="AQ255" i="6"/>
  <c r="Y380" i="6"/>
  <c r="Y381" i="6" s="1"/>
  <c r="Z256" i="6"/>
  <c r="AY256" i="6"/>
  <c r="V257" i="6"/>
  <c r="AA256" i="6"/>
  <c r="AV256" i="6"/>
  <c r="AK255" i="6"/>
  <c r="AD248" i="6"/>
  <c r="AE248" i="6"/>
  <c r="AF247" i="6"/>
  <c r="AG246" i="6"/>
  <c r="AH245" i="6"/>
  <c r="AI244" i="6"/>
  <c r="AS255" i="6" l="1"/>
  <c r="AN256" i="6"/>
  <c r="AO256" i="6"/>
  <c r="AP256" i="6"/>
  <c r="AQ256" i="6"/>
  <c r="AK256" i="6"/>
  <c r="AA257" i="6"/>
  <c r="V258" i="6"/>
  <c r="Z257" i="6"/>
  <c r="AV257" i="6"/>
  <c r="Y382" i="6"/>
  <c r="Y383" i="6" s="1"/>
  <c r="AD249" i="6"/>
  <c r="AE249" i="6"/>
  <c r="AF248" i="6"/>
  <c r="AG247" i="6"/>
  <c r="AH246" i="6"/>
  <c r="AI245" i="6"/>
  <c r="AS256" i="6" l="1"/>
  <c r="AN257" i="6"/>
  <c r="AO257" i="6"/>
  <c r="AP257" i="6"/>
  <c r="AQ257" i="6"/>
  <c r="Y384" i="6"/>
  <c r="Y385" i="6" s="1"/>
  <c r="Z258" i="6"/>
  <c r="AY258" i="6"/>
  <c r="V259" i="6"/>
  <c r="AA258" i="6"/>
  <c r="AV258" i="6"/>
  <c r="AK257" i="6"/>
  <c r="AD250" i="6"/>
  <c r="AE250" i="6"/>
  <c r="AF249" i="6"/>
  <c r="AG248" i="6"/>
  <c r="AH247" i="6"/>
  <c r="AI246" i="6"/>
  <c r="AS257" i="6" l="1"/>
  <c r="AN258" i="6"/>
  <c r="AO258" i="6"/>
  <c r="AP258" i="6"/>
  <c r="AQ258" i="6"/>
  <c r="AK258" i="6"/>
  <c r="AA259" i="6"/>
  <c r="V260" i="6"/>
  <c r="Z259" i="6"/>
  <c r="AV259" i="6"/>
  <c r="Y386" i="6"/>
  <c r="Y387" i="6" s="1"/>
  <c r="AD251" i="6"/>
  <c r="AE251" i="6"/>
  <c r="AF250" i="6"/>
  <c r="AG249" i="6"/>
  <c r="AH248" i="6"/>
  <c r="AI247" i="6"/>
  <c r="AS258" i="6" l="1"/>
  <c r="AN259" i="6"/>
  <c r="AO259" i="6"/>
  <c r="AP259" i="6"/>
  <c r="AQ259" i="6"/>
  <c r="Y388" i="6"/>
  <c r="Y389" i="6" s="1"/>
  <c r="Z260" i="6"/>
  <c r="Z261" i="6" s="1"/>
  <c r="AY260" i="6"/>
  <c r="V261" i="6"/>
  <c r="AA260" i="6"/>
  <c r="AV260" i="6"/>
  <c r="AK259" i="6"/>
  <c r="AD252" i="6"/>
  <c r="AE252" i="6"/>
  <c r="AF251" i="6"/>
  <c r="AG250" i="6"/>
  <c r="AH249" i="6"/>
  <c r="AI248" i="6"/>
  <c r="AS259" i="6" l="1"/>
  <c r="AN260" i="6"/>
  <c r="AO260" i="6"/>
  <c r="AP260" i="6"/>
  <c r="AQ260" i="6"/>
  <c r="AK260" i="6"/>
  <c r="AA261" i="6"/>
  <c r="V262" i="6"/>
  <c r="X261" i="6"/>
  <c r="AV261" i="6"/>
  <c r="Y390" i="6"/>
  <c r="Y391" i="6" s="1"/>
  <c r="AD253" i="6"/>
  <c r="AE253" i="6"/>
  <c r="AF252" i="6"/>
  <c r="AG251" i="6"/>
  <c r="AH250" i="6"/>
  <c r="AI249" i="6"/>
  <c r="AS260" i="6" l="1"/>
  <c r="AN261" i="6"/>
  <c r="AO261" i="6"/>
  <c r="AP261" i="6"/>
  <c r="AQ261" i="6"/>
  <c r="Y392" i="6"/>
  <c r="Y393" i="6" s="1"/>
  <c r="X262" i="6"/>
  <c r="X263" i="6" s="1"/>
  <c r="AY262" i="6"/>
  <c r="V263" i="6"/>
  <c r="Z262" i="6"/>
  <c r="AV262" i="6"/>
  <c r="AK261" i="6"/>
  <c r="AA262" i="6"/>
  <c r="AK262" i="6" s="1"/>
  <c r="AD254" i="6"/>
  <c r="AE254" i="6"/>
  <c r="AF253" i="6"/>
  <c r="AG252" i="6"/>
  <c r="AH251" i="6"/>
  <c r="AI250" i="6"/>
  <c r="AQ263" i="6" l="1"/>
  <c r="AS261" i="6"/>
  <c r="AN262" i="6"/>
  <c r="AN263" i="6" s="1"/>
  <c r="AO262" i="6"/>
  <c r="AO263" i="6" s="1"/>
  <c r="AP262" i="6"/>
  <c r="AS262" i="6" s="1"/>
  <c r="AQ262" i="6"/>
  <c r="Z263" i="6"/>
  <c r="AY263" i="6"/>
  <c r="V264" i="6"/>
  <c r="AA263" i="6"/>
  <c r="AV263" i="6"/>
  <c r="X264" i="6"/>
  <c r="X265" i="6" s="1"/>
  <c r="AY264" i="6"/>
  <c r="Y394" i="6"/>
  <c r="Y395" i="6" s="1"/>
  <c r="AD255" i="6"/>
  <c r="AE255" i="6"/>
  <c r="AF254" i="6"/>
  <c r="AG253" i="6"/>
  <c r="AH252" i="6"/>
  <c r="AI251" i="6"/>
  <c r="AP263" i="6" l="1"/>
  <c r="Y396" i="6"/>
  <c r="Y397" i="6" s="1"/>
  <c r="Y398" i="6" s="1"/>
  <c r="X266" i="6"/>
  <c r="X267" i="6" s="1"/>
  <c r="AY266" i="6"/>
  <c r="AK263" i="6"/>
  <c r="AA264" i="6"/>
  <c r="V265" i="6"/>
  <c r="Z264" i="6"/>
  <c r="AV264" i="6"/>
  <c r="AD256" i="6"/>
  <c r="AE256" i="6"/>
  <c r="AF255" i="6"/>
  <c r="AG254" i="6"/>
  <c r="AH253" i="6"/>
  <c r="AI252" i="6"/>
  <c r="AS263" i="6" l="1"/>
  <c r="AN264" i="6"/>
  <c r="AO264" i="6"/>
  <c r="AP264" i="6"/>
  <c r="AQ264" i="6"/>
  <c r="Z265" i="6"/>
  <c r="AY265" i="6"/>
  <c r="V266" i="6"/>
  <c r="AA265" i="6"/>
  <c r="AV265" i="6"/>
  <c r="AK264" i="6"/>
  <c r="X268" i="6"/>
  <c r="X269" i="6" s="1"/>
  <c r="AY268" i="6"/>
  <c r="Y399" i="6"/>
  <c r="Y400" i="6" s="1"/>
  <c r="AD257" i="6"/>
  <c r="AE257" i="6"/>
  <c r="AF256" i="6"/>
  <c r="AG255" i="6"/>
  <c r="AH254" i="6"/>
  <c r="AI253" i="6"/>
  <c r="AS264" i="6" l="1"/>
  <c r="AN265" i="6"/>
  <c r="AO265" i="6"/>
  <c r="AP265" i="6"/>
  <c r="AQ265" i="6"/>
  <c r="Y401" i="6"/>
  <c r="Y402" i="6" s="1"/>
  <c r="X270" i="6"/>
  <c r="X271" i="6" s="1"/>
  <c r="AY270" i="6"/>
  <c r="AK265" i="6"/>
  <c r="AA266" i="6"/>
  <c r="V267" i="6"/>
  <c r="Z266" i="6"/>
  <c r="AV266" i="6"/>
  <c r="AD258" i="6"/>
  <c r="AE258" i="6"/>
  <c r="AF257" i="6"/>
  <c r="AG256" i="6"/>
  <c r="AH255" i="6"/>
  <c r="AI254" i="6"/>
  <c r="AS265" i="6" l="1"/>
  <c r="AN266" i="6"/>
  <c r="AO266" i="6"/>
  <c r="AP266" i="6"/>
  <c r="AQ266" i="6"/>
  <c r="Z267" i="6"/>
  <c r="AY267" i="6"/>
  <c r="V268" i="6"/>
  <c r="AA267" i="6"/>
  <c r="AV267" i="6"/>
  <c r="AK266" i="6"/>
  <c r="X272" i="6"/>
  <c r="X273" i="6" s="1"/>
  <c r="AY272" i="6"/>
  <c r="Y403" i="6"/>
  <c r="Y404" i="6" s="1"/>
  <c r="AD259" i="6"/>
  <c r="AE259" i="6"/>
  <c r="AF258" i="6"/>
  <c r="AG257" i="6"/>
  <c r="AH256" i="6"/>
  <c r="AI255" i="6"/>
  <c r="AS266" i="6" l="1"/>
  <c r="AN267" i="6"/>
  <c r="AO267" i="6"/>
  <c r="AP267" i="6"/>
  <c r="AQ267" i="6"/>
  <c r="Y405" i="6"/>
  <c r="Y406" i="6" s="1"/>
  <c r="X274" i="6"/>
  <c r="X275" i="6" s="1"/>
  <c r="AY274" i="6"/>
  <c r="AK267" i="6"/>
  <c r="AA268" i="6"/>
  <c r="V269" i="6"/>
  <c r="Z268" i="6"/>
  <c r="AV268" i="6"/>
  <c r="AD260" i="6"/>
  <c r="AE260" i="6"/>
  <c r="AF259" i="6"/>
  <c r="AG258" i="6"/>
  <c r="AH257" i="6"/>
  <c r="AI256" i="6"/>
  <c r="AS267" i="6" l="1"/>
  <c r="AN268" i="6"/>
  <c r="AO268" i="6"/>
  <c r="AP268" i="6"/>
  <c r="AQ268" i="6"/>
  <c r="Z269" i="6"/>
  <c r="AY269" i="6"/>
  <c r="V270" i="6"/>
  <c r="AA269" i="6"/>
  <c r="AV269" i="6"/>
  <c r="AK268" i="6"/>
  <c r="X276" i="6"/>
  <c r="X277" i="6" s="1"/>
  <c r="AY276" i="6"/>
  <c r="Y407" i="6"/>
  <c r="Y408" i="6" s="1"/>
  <c r="AD261" i="6"/>
  <c r="AE261" i="6"/>
  <c r="AF260" i="6"/>
  <c r="AG259" i="6"/>
  <c r="AH258" i="6"/>
  <c r="AI257" i="6"/>
  <c r="AS268" i="6" l="1"/>
  <c r="AN269" i="6"/>
  <c r="AO269" i="6"/>
  <c r="AP269" i="6"/>
  <c r="AQ269" i="6"/>
  <c r="Y409" i="6"/>
  <c r="Y410" i="6" s="1"/>
  <c r="X278" i="6"/>
  <c r="X279" i="6" s="1"/>
  <c r="AY278" i="6"/>
  <c r="AK269" i="6"/>
  <c r="AA270" i="6"/>
  <c r="V271" i="6"/>
  <c r="Z270" i="6"/>
  <c r="AV270" i="6"/>
  <c r="AD262" i="6"/>
  <c r="AE262" i="6"/>
  <c r="AF261" i="6"/>
  <c r="AG260" i="6"/>
  <c r="AH259" i="6"/>
  <c r="AI258" i="6"/>
  <c r="AS269" i="6" l="1"/>
  <c r="AN270" i="6"/>
  <c r="AO270" i="6"/>
  <c r="AP270" i="6"/>
  <c r="AQ270" i="6"/>
  <c r="Z271" i="6"/>
  <c r="AY271" i="6"/>
  <c r="V272" i="6"/>
  <c r="AA271" i="6"/>
  <c r="AV271" i="6"/>
  <c r="AK270" i="6"/>
  <c r="X280" i="6"/>
  <c r="X281" i="6" s="1"/>
  <c r="AY280" i="6"/>
  <c r="Y411" i="6"/>
  <c r="Y412" i="6" s="1"/>
  <c r="AD263" i="6"/>
  <c r="AE263" i="6"/>
  <c r="AF262" i="6"/>
  <c r="AG261" i="6"/>
  <c r="AH260" i="6"/>
  <c r="AI259" i="6"/>
  <c r="AS270" i="6" l="1"/>
  <c r="AN271" i="6"/>
  <c r="AO271" i="6"/>
  <c r="AP271" i="6"/>
  <c r="AQ271" i="6"/>
  <c r="Y413" i="6"/>
  <c r="Y414" i="6" s="1"/>
  <c r="X282" i="6"/>
  <c r="X283" i="6" s="1"/>
  <c r="AY282" i="6"/>
  <c r="AK271" i="6"/>
  <c r="AA272" i="6"/>
  <c r="V273" i="6"/>
  <c r="Z272" i="6"/>
  <c r="AV272" i="6"/>
  <c r="AD264" i="6"/>
  <c r="AE264" i="6"/>
  <c r="AF263" i="6"/>
  <c r="AG262" i="6"/>
  <c r="AH261" i="6"/>
  <c r="AI260" i="6"/>
  <c r="AS271" i="6" l="1"/>
  <c r="AN272" i="6"/>
  <c r="AO272" i="6"/>
  <c r="AP272" i="6"/>
  <c r="AQ272" i="6"/>
  <c r="Z273" i="6"/>
  <c r="AY273" i="6"/>
  <c r="V274" i="6"/>
  <c r="AA273" i="6"/>
  <c r="AV273" i="6"/>
  <c r="AK272" i="6"/>
  <c r="X284" i="6"/>
  <c r="X285" i="6" s="1"/>
  <c r="AY284" i="6"/>
  <c r="Y415" i="6"/>
  <c r="Y416" i="6" s="1"/>
  <c r="AD265" i="6"/>
  <c r="AE265" i="6"/>
  <c r="AF264" i="6"/>
  <c r="AG263" i="6"/>
  <c r="AH262" i="6"/>
  <c r="AI261" i="6"/>
  <c r="AS272" i="6" l="1"/>
  <c r="AN273" i="6"/>
  <c r="AO273" i="6"/>
  <c r="AP273" i="6"/>
  <c r="AQ273" i="6"/>
  <c r="Y417" i="6"/>
  <c r="Y418" i="6" s="1"/>
  <c r="X286" i="6"/>
  <c r="X287" i="6" s="1"/>
  <c r="AY286" i="6"/>
  <c r="AK273" i="6"/>
  <c r="AA274" i="6"/>
  <c r="V275" i="6"/>
  <c r="Z274" i="6"/>
  <c r="AV274" i="6"/>
  <c r="AD266" i="6"/>
  <c r="AE266" i="6"/>
  <c r="AF265" i="6"/>
  <c r="AG264" i="6"/>
  <c r="AH263" i="6"/>
  <c r="AI262" i="6"/>
  <c r="AS273" i="6" l="1"/>
  <c r="AN274" i="6"/>
  <c r="AO274" i="6"/>
  <c r="AP274" i="6"/>
  <c r="AQ274" i="6"/>
  <c r="Z275" i="6"/>
  <c r="AY275" i="6"/>
  <c r="V276" i="6"/>
  <c r="AA275" i="6"/>
  <c r="AV275" i="6"/>
  <c r="AK274" i="6"/>
  <c r="X288" i="6"/>
  <c r="X289" i="6" s="1"/>
  <c r="AY288" i="6"/>
  <c r="Y419" i="6"/>
  <c r="Y420" i="6" s="1"/>
  <c r="AD267" i="6"/>
  <c r="AE267" i="6"/>
  <c r="AF266" i="6"/>
  <c r="AG265" i="6"/>
  <c r="AH264" i="6"/>
  <c r="AI263" i="6"/>
  <c r="AS274" i="6" l="1"/>
  <c r="AN275" i="6"/>
  <c r="AO275" i="6"/>
  <c r="AP275" i="6"/>
  <c r="AQ275" i="6"/>
  <c r="Y421" i="6"/>
  <c r="Y422" i="6" s="1"/>
  <c r="X290" i="6"/>
  <c r="X291" i="6" s="1"/>
  <c r="AY290" i="6"/>
  <c r="AK275" i="6"/>
  <c r="AA276" i="6"/>
  <c r="V277" i="6"/>
  <c r="Z276" i="6"/>
  <c r="AV276" i="6"/>
  <c r="AD268" i="6"/>
  <c r="AE268" i="6"/>
  <c r="AF267" i="6"/>
  <c r="AG266" i="6"/>
  <c r="AH265" i="6"/>
  <c r="AI264" i="6"/>
  <c r="AS275" i="6" l="1"/>
  <c r="AN276" i="6"/>
  <c r="AO276" i="6"/>
  <c r="AP276" i="6"/>
  <c r="AQ276" i="6"/>
  <c r="Z277" i="6"/>
  <c r="AY277" i="6"/>
  <c r="V278" i="6"/>
  <c r="AA277" i="6"/>
  <c r="AV277" i="6"/>
  <c r="AK276" i="6"/>
  <c r="X292" i="6"/>
  <c r="X293" i="6" s="1"/>
  <c r="AY292" i="6"/>
  <c r="Y423" i="6"/>
  <c r="Y424" i="6" s="1"/>
  <c r="AD269" i="6"/>
  <c r="AE269" i="6"/>
  <c r="AF268" i="6"/>
  <c r="AG267" i="6"/>
  <c r="AH266" i="6"/>
  <c r="AI265" i="6"/>
  <c r="AS276" i="6" l="1"/>
  <c r="AN277" i="6"/>
  <c r="AO277" i="6"/>
  <c r="AP277" i="6"/>
  <c r="AQ277" i="6"/>
  <c r="Y425" i="6"/>
  <c r="Y426" i="6" s="1"/>
  <c r="X294" i="6"/>
  <c r="X295" i="6" s="1"/>
  <c r="AY294" i="6"/>
  <c r="AK277" i="6"/>
  <c r="AA278" i="6"/>
  <c r="V279" i="6"/>
  <c r="Z278" i="6"/>
  <c r="AV278" i="6"/>
  <c r="AD270" i="6"/>
  <c r="AE270" i="6"/>
  <c r="AF269" i="6"/>
  <c r="AG268" i="6"/>
  <c r="AH267" i="6"/>
  <c r="AI266" i="6"/>
  <c r="AS277" i="6" l="1"/>
  <c r="AN278" i="6"/>
  <c r="AO278" i="6"/>
  <c r="AP278" i="6"/>
  <c r="AQ278" i="6"/>
  <c r="Z279" i="6"/>
  <c r="AY279" i="6"/>
  <c r="V280" i="6"/>
  <c r="AA279" i="6"/>
  <c r="AV279" i="6"/>
  <c r="AK278" i="6"/>
  <c r="X296" i="6"/>
  <c r="X297" i="6" s="1"/>
  <c r="AY296" i="6"/>
  <c r="Y427" i="6"/>
  <c r="Y428" i="6" s="1"/>
  <c r="AD271" i="6"/>
  <c r="AE271" i="6"/>
  <c r="AF270" i="6"/>
  <c r="AG269" i="6"/>
  <c r="AH268" i="6"/>
  <c r="AI267" i="6"/>
  <c r="AS278" i="6" l="1"/>
  <c r="AN279" i="6"/>
  <c r="AO279" i="6"/>
  <c r="AP279" i="6"/>
  <c r="AQ279" i="6"/>
  <c r="Y429" i="6"/>
  <c r="Y430" i="6" s="1"/>
  <c r="X298" i="6"/>
  <c r="X299" i="6" s="1"/>
  <c r="AY298" i="6"/>
  <c r="AK279" i="6"/>
  <c r="AA280" i="6"/>
  <c r="V281" i="6"/>
  <c r="Z280" i="6"/>
  <c r="AV280" i="6"/>
  <c r="AD272" i="6"/>
  <c r="AE272" i="6"/>
  <c r="AF271" i="6"/>
  <c r="AG270" i="6"/>
  <c r="AH269" i="6"/>
  <c r="AI268" i="6"/>
  <c r="AS279" i="6" l="1"/>
  <c r="AN280" i="6"/>
  <c r="AO280" i="6"/>
  <c r="AP280" i="6"/>
  <c r="AQ280" i="6"/>
  <c r="Z281" i="6"/>
  <c r="AY281" i="6"/>
  <c r="V282" i="6"/>
  <c r="AA281" i="6"/>
  <c r="AV281" i="6"/>
  <c r="AK280" i="6"/>
  <c r="X300" i="6"/>
  <c r="X301" i="6" s="1"/>
  <c r="AY300" i="6"/>
  <c r="Y431" i="6"/>
  <c r="Y432" i="6" s="1"/>
  <c r="AD273" i="6"/>
  <c r="AE273" i="6"/>
  <c r="AF272" i="6"/>
  <c r="AG271" i="6"/>
  <c r="AH270" i="6"/>
  <c r="AI269" i="6"/>
  <c r="AS280" i="6" l="1"/>
  <c r="AN281" i="6"/>
  <c r="AO281" i="6"/>
  <c r="AP281" i="6"/>
  <c r="AQ281" i="6"/>
  <c r="Y433" i="6"/>
  <c r="Y434" i="6" s="1"/>
  <c r="X302" i="6"/>
  <c r="X303" i="6" s="1"/>
  <c r="AY302" i="6"/>
  <c r="AK281" i="6"/>
  <c r="AA282" i="6"/>
  <c r="V283" i="6"/>
  <c r="Z282" i="6"/>
  <c r="AV282" i="6"/>
  <c r="AD274" i="6"/>
  <c r="AE274" i="6"/>
  <c r="AF273" i="6"/>
  <c r="AG272" i="6"/>
  <c r="AH271" i="6"/>
  <c r="AI270" i="6"/>
  <c r="AS281" i="6" l="1"/>
  <c r="AN282" i="6"/>
  <c r="AO282" i="6"/>
  <c r="AP282" i="6"/>
  <c r="AQ282" i="6"/>
  <c r="Z283" i="6"/>
  <c r="AY283" i="6"/>
  <c r="V284" i="6"/>
  <c r="AA283" i="6"/>
  <c r="AV283" i="6"/>
  <c r="AK282" i="6"/>
  <c r="X304" i="6"/>
  <c r="X305" i="6" s="1"/>
  <c r="AY304" i="6"/>
  <c r="Y435" i="6"/>
  <c r="Y436" i="6" s="1"/>
  <c r="AD275" i="6"/>
  <c r="AE275" i="6"/>
  <c r="AF274" i="6"/>
  <c r="AG273" i="6"/>
  <c r="AH272" i="6"/>
  <c r="AI271" i="6"/>
  <c r="AS282" i="6" l="1"/>
  <c r="AN283" i="6"/>
  <c r="AO283" i="6"/>
  <c r="AP283" i="6"/>
  <c r="AQ283" i="6"/>
  <c r="Y437" i="6"/>
  <c r="Y438" i="6" s="1"/>
  <c r="X306" i="6"/>
  <c r="X307" i="6" s="1"/>
  <c r="AY306" i="6"/>
  <c r="AK283" i="6"/>
  <c r="AA284" i="6"/>
  <c r="V285" i="6"/>
  <c r="Z284" i="6"/>
  <c r="AV284" i="6"/>
  <c r="AD276" i="6"/>
  <c r="AE276" i="6"/>
  <c r="AF275" i="6"/>
  <c r="AG274" i="6"/>
  <c r="AH273" i="6"/>
  <c r="AI272" i="6"/>
  <c r="AS283" i="6" l="1"/>
  <c r="AN284" i="6"/>
  <c r="AO284" i="6"/>
  <c r="AP284" i="6"/>
  <c r="AQ284" i="6"/>
  <c r="Z285" i="6"/>
  <c r="AY285" i="6"/>
  <c r="V286" i="6"/>
  <c r="AA285" i="6"/>
  <c r="AV285" i="6"/>
  <c r="AK284" i="6"/>
  <c r="X308" i="6"/>
  <c r="X309" i="6" s="1"/>
  <c r="AY308" i="6"/>
  <c r="Y439" i="6"/>
  <c r="Y440" i="6" s="1"/>
  <c r="AD277" i="6"/>
  <c r="AE277" i="6"/>
  <c r="AF276" i="6"/>
  <c r="AG275" i="6"/>
  <c r="AH274" i="6"/>
  <c r="AI273" i="6"/>
  <c r="AS284" i="6" l="1"/>
  <c r="AN285" i="6"/>
  <c r="AO285" i="6"/>
  <c r="AP285" i="6"/>
  <c r="AQ285" i="6"/>
  <c r="Y441" i="6"/>
  <c r="Y442" i="6" s="1"/>
  <c r="X310" i="6"/>
  <c r="X311" i="6" s="1"/>
  <c r="AY310" i="6"/>
  <c r="AK285" i="6"/>
  <c r="AA286" i="6"/>
  <c r="V287" i="6"/>
  <c r="Z286" i="6"/>
  <c r="AV286" i="6"/>
  <c r="AD278" i="6"/>
  <c r="AE278" i="6"/>
  <c r="AF277" i="6"/>
  <c r="AG276" i="6"/>
  <c r="AH275" i="6"/>
  <c r="AI274" i="6"/>
  <c r="AS285" i="6" l="1"/>
  <c r="AN286" i="6"/>
  <c r="AO286" i="6"/>
  <c r="AP286" i="6"/>
  <c r="AQ286" i="6"/>
  <c r="Z287" i="6"/>
  <c r="AY287" i="6"/>
  <c r="V288" i="6"/>
  <c r="AA287" i="6"/>
  <c r="AV287" i="6"/>
  <c r="AK286" i="6"/>
  <c r="X312" i="6"/>
  <c r="X313" i="6" s="1"/>
  <c r="AY312" i="6"/>
  <c r="Y443" i="6"/>
  <c r="Y444" i="6" s="1"/>
  <c r="AD279" i="6"/>
  <c r="AE279" i="6"/>
  <c r="AF278" i="6"/>
  <c r="AG277" i="6"/>
  <c r="AH276" i="6"/>
  <c r="AI275" i="6"/>
  <c r="AS286" i="6" l="1"/>
  <c r="AN287" i="6"/>
  <c r="AO287" i="6"/>
  <c r="AP287" i="6"/>
  <c r="AQ287" i="6"/>
  <c r="Y445" i="6"/>
  <c r="Y446" i="6" s="1"/>
  <c r="X314" i="6"/>
  <c r="X315" i="6" s="1"/>
  <c r="AY314" i="6"/>
  <c r="AK287" i="6"/>
  <c r="AA288" i="6"/>
  <c r="V289" i="6"/>
  <c r="Z288" i="6"/>
  <c r="AV288" i="6"/>
  <c r="AD280" i="6"/>
  <c r="AE280" i="6"/>
  <c r="AF279" i="6"/>
  <c r="AG278" i="6"/>
  <c r="AH277" i="6"/>
  <c r="AI276" i="6"/>
  <c r="AS287" i="6" l="1"/>
  <c r="AN288" i="6"/>
  <c r="AO288" i="6"/>
  <c r="AP288" i="6"/>
  <c r="AQ288" i="6"/>
  <c r="Z289" i="6"/>
  <c r="AY289" i="6"/>
  <c r="V290" i="6"/>
  <c r="AA289" i="6"/>
  <c r="AV289" i="6"/>
  <c r="AK288" i="6"/>
  <c r="X316" i="6"/>
  <c r="X317" i="6" s="1"/>
  <c r="AY316" i="6"/>
  <c r="Y447" i="6"/>
  <c r="Y448" i="6" s="1"/>
  <c r="AD281" i="6"/>
  <c r="AE281" i="6"/>
  <c r="AF280" i="6"/>
  <c r="AG279" i="6"/>
  <c r="AH278" i="6"/>
  <c r="AI277" i="6"/>
  <c r="AS288" i="6" l="1"/>
  <c r="AN289" i="6"/>
  <c r="AO289" i="6"/>
  <c r="AP289" i="6"/>
  <c r="AQ289" i="6"/>
  <c r="Y449" i="6"/>
  <c r="Y450" i="6" s="1"/>
  <c r="X318" i="6"/>
  <c r="X319" i="6" s="1"/>
  <c r="AY318" i="6"/>
  <c r="AK289" i="6"/>
  <c r="AA290" i="6"/>
  <c r="V291" i="6"/>
  <c r="Z290" i="6"/>
  <c r="AV290" i="6"/>
  <c r="AD282" i="6"/>
  <c r="AE282" i="6"/>
  <c r="AF281" i="6"/>
  <c r="AG280" i="6"/>
  <c r="AH279" i="6"/>
  <c r="AI278" i="6"/>
  <c r="AS289" i="6" l="1"/>
  <c r="AN290" i="6"/>
  <c r="AO290" i="6"/>
  <c r="AP290" i="6"/>
  <c r="AQ290" i="6"/>
  <c r="Z291" i="6"/>
  <c r="AY291" i="6"/>
  <c r="V292" i="6"/>
  <c r="AA291" i="6"/>
  <c r="AV291" i="6"/>
  <c r="AK290" i="6"/>
  <c r="X320" i="6"/>
  <c r="X321" i="6" s="1"/>
  <c r="AY320" i="6"/>
  <c r="Y451" i="6"/>
  <c r="Y452" i="6" s="1"/>
  <c r="AD283" i="6"/>
  <c r="AE283" i="6"/>
  <c r="AF282" i="6"/>
  <c r="AG281" i="6"/>
  <c r="AH280" i="6"/>
  <c r="AI279" i="6"/>
  <c r="AS290" i="6" l="1"/>
  <c r="AN291" i="6"/>
  <c r="AO291" i="6"/>
  <c r="AP291" i="6"/>
  <c r="AQ291" i="6"/>
  <c r="Y453" i="6"/>
  <c r="Y454" i="6" s="1"/>
  <c r="Y455" i="6" s="1"/>
  <c r="X322" i="6"/>
  <c r="X323" i="6" s="1"/>
  <c r="AY322" i="6"/>
  <c r="AK291" i="6"/>
  <c r="AA292" i="6"/>
  <c r="V293" i="6"/>
  <c r="Z292" i="6"/>
  <c r="AV292" i="6"/>
  <c r="AD284" i="6"/>
  <c r="AE284" i="6"/>
  <c r="AF283" i="6"/>
  <c r="AG282" i="6"/>
  <c r="AH281" i="6"/>
  <c r="AI280" i="6"/>
  <c r="AS291" i="6" l="1"/>
  <c r="AN292" i="6"/>
  <c r="AO292" i="6"/>
  <c r="AP292" i="6"/>
  <c r="AQ292" i="6"/>
  <c r="Z293" i="6"/>
  <c r="AY293" i="6"/>
  <c r="V294" i="6"/>
  <c r="AA293" i="6"/>
  <c r="AV293" i="6"/>
  <c r="AK292" i="6"/>
  <c r="X324" i="6"/>
  <c r="X325" i="6" s="1"/>
  <c r="AY324" i="6"/>
  <c r="Y456" i="6"/>
  <c r="Y457" i="6" s="1"/>
  <c r="AD285" i="6"/>
  <c r="AE285" i="6"/>
  <c r="AF284" i="6"/>
  <c r="AG283" i="6"/>
  <c r="AH282" i="6"/>
  <c r="AI281" i="6"/>
  <c r="AS292" i="6" l="1"/>
  <c r="AN293" i="6"/>
  <c r="AO293" i="6"/>
  <c r="AP293" i="6"/>
  <c r="AQ293" i="6"/>
  <c r="Y458" i="6"/>
  <c r="Y459" i="6" s="1"/>
  <c r="X326" i="6"/>
  <c r="X327" i="6" s="1"/>
  <c r="AY326" i="6"/>
  <c r="AK293" i="6"/>
  <c r="AA294" i="6"/>
  <c r="V295" i="6"/>
  <c r="Z294" i="6"/>
  <c r="AV294" i="6"/>
  <c r="AD286" i="6"/>
  <c r="AE286" i="6"/>
  <c r="AF285" i="6"/>
  <c r="AG284" i="6"/>
  <c r="AH283" i="6"/>
  <c r="AI282" i="6"/>
  <c r="AS293" i="6" l="1"/>
  <c r="AN294" i="6"/>
  <c r="AO294" i="6"/>
  <c r="AP294" i="6"/>
  <c r="AQ294" i="6"/>
  <c r="Z295" i="6"/>
  <c r="AY295" i="6"/>
  <c r="V296" i="6"/>
  <c r="AA295" i="6"/>
  <c r="AV295" i="6"/>
  <c r="AK294" i="6"/>
  <c r="X328" i="6"/>
  <c r="X329" i="6" s="1"/>
  <c r="AY328" i="6"/>
  <c r="Y460" i="6"/>
  <c r="Y461" i="6" s="1"/>
  <c r="AD287" i="6"/>
  <c r="AE287" i="6"/>
  <c r="AF286" i="6"/>
  <c r="AG285" i="6"/>
  <c r="AH284" i="6"/>
  <c r="AI283" i="6"/>
  <c r="AS294" i="6" l="1"/>
  <c r="AN295" i="6"/>
  <c r="AO295" i="6"/>
  <c r="AP295" i="6"/>
  <c r="AQ295" i="6"/>
  <c r="Y462" i="6"/>
  <c r="Y463" i="6" s="1"/>
  <c r="X330" i="6"/>
  <c r="X331" i="6" s="1"/>
  <c r="AY330" i="6"/>
  <c r="AK295" i="6"/>
  <c r="AA296" i="6"/>
  <c r="V297" i="6"/>
  <c r="Z296" i="6"/>
  <c r="AV296" i="6"/>
  <c r="AD288" i="6"/>
  <c r="AE288" i="6"/>
  <c r="AF287" i="6"/>
  <c r="AG286" i="6"/>
  <c r="AH285" i="6"/>
  <c r="AI284" i="6"/>
  <c r="AS295" i="6" l="1"/>
  <c r="AN296" i="6"/>
  <c r="AO296" i="6"/>
  <c r="AP296" i="6"/>
  <c r="AQ296" i="6"/>
  <c r="Z297" i="6"/>
  <c r="AY297" i="6"/>
  <c r="V298" i="6"/>
  <c r="AA297" i="6"/>
  <c r="AV297" i="6"/>
  <c r="AK296" i="6"/>
  <c r="X332" i="6"/>
  <c r="X333" i="6" s="1"/>
  <c r="AY332" i="6"/>
  <c r="Y464" i="6"/>
  <c r="Y465" i="6" s="1"/>
  <c r="AD289" i="6"/>
  <c r="AE289" i="6"/>
  <c r="AF288" i="6"/>
  <c r="AG287" i="6"/>
  <c r="AH286" i="6"/>
  <c r="AI285" i="6"/>
  <c r="AS296" i="6" l="1"/>
  <c r="AN297" i="6"/>
  <c r="AO297" i="6"/>
  <c r="AP297" i="6"/>
  <c r="AQ297" i="6"/>
  <c r="Y466" i="6"/>
  <c r="Y467" i="6" s="1"/>
  <c r="X334" i="6"/>
  <c r="X335" i="6" s="1"/>
  <c r="AY334" i="6"/>
  <c r="AK297" i="6"/>
  <c r="AA298" i="6"/>
  <c r="V299" i="6"/>
  <c r="Z298" i="6"/>
  <c r="AV298" i="6"/>
  <c r="AD290" i="6"/>
  <c r="AE290" i="6"/>
  <c r="AF289" i="6"/>
  <c r="AG288" i="6"/>
  <c r="AH287" i="6"/>
  <c r="AI286" i="6"/>
  <c r="AS297" i="6" l="1"/>
  <c r="AN298" i="6"/>
  <c r="AO298" i="6"/>
  <c r="AP298" i="6"/>
  <c r="AQ298" i="6"/>
  <c r="Z299" i="6"/>
  <c r="AY299" i="6"/>
  <c r="V300" i="6"/>
  <c r="AA299" i="6"/>
  <c r="AV299" i="6"/>
  <c r="AK298" i="6"/>
  <c r="X336" i="6"/>
  <c r="X337" i="6" s="1"/>
  <c r="AY336" i="6"/>
  <c r="Y468" i="6"/>
  <c r="Y469" i="6" s="1"/>
  <c r="Y470" i="6" s="1"/>
  <c r="AD291" i="6"/>
  <c r="AE291" i="6"/>
  <c r="AF290" i="6"/>
  <c r="AG289" i="6"/>
  <c r="AH288" i="6"/>
  <c r="AI287" i="6"/>
  <c r="AS298" i="6" l="1"/>
  <c r="AN299" i="6"/>
  <c r="AO299" i="6"/>
  <c r="AP299" i="6"/>
  <c r="AQ299" i="6"/>
  <c r="Y471" i="6"/>
  <c r="Y472" i="6" s="1"/>
  <c r="X338" i="6"/>
  <c r="X339" i="6" s="1"/>
  <c r="AY338" i="6"/>
  <c r="AK299" i="6"/>
  <c r="AA300" i="6"/>
  <c r="V301" i="6"/>
  <c r="Z300" i="6"/>
  <c r="AV300" i="6"/>
  <c r="AD292" i="6"/>
  <c r="AE292" i="6"/>
  <c r="AF291" i="6"/>
  <c r="AG290" i="6"/>
  <c r="AH289" i="6"/>
  <c r="AI288" i="6"/>
  <c r="AS299" i="6" l="1"/>
  <c r="AN300" i="6"/>
  <c r="AO300" i="6"/>
  <c r="AP300" i="6"/>
  <c r="AQ300" i="6"/>
  <c r="Z301" i="6"/>
  <c r="AY301" i="6"/>
  <c r="V302" i="6"/>
  <c r="AA301" i="6"/>
  <c r="AV301" i="6"/>
  <c r="AK300" i="6"/>
  <c r="X340" i="6"/>
  <c r="X341" i="6" s="1"/>
  <c r="AY340" i="6"/>
  <c r="Y473" i="6"/>
  <c r="Y474" i="6" s="1"/>
  <c r="AD293" i="6"/>
  <c r="AE293" i="6"/>
  <c r="AF292" i="6"/>
  <c r="AG291" i="6"/>
  <c r="AH290" i="6"/>
  <c r="AI289" i="6"/>
  <c r="AS300" i="6" l="1"/>
  <c r="AN301" i="6"/>
  <c r="AO301" i="6"/>
  <c r="AP301" i="6"/>
  <c r="AQ301" i="6"/>
  <c r="Y475" i="6"/>
  <c r="Y476" i="6" s="1"/>
  <c r="X342" i="6"/>
  <c r="X343" i="6" s="1"/>
  <c r="AY342" i="6"/>
  <c r="AK301" i="6"/>
  <c r="AA302" i="6"/>
  <c r="V303" i="6"/>
  <c r="Z302" i="6"/>
  <c r="AV302" i="6"/>
  <c r="AD294" i="6"/>
  <c r="AE294" i="6"/>
  <c r="AF293" i="6"/>
  <c r="AG292" i="6"/>
  <c r="AH291" i="6"/>
  <c r="AI290" i="6"/>
  <c r="AS301" i="6" l="1"/>
  <c r="AN302" i="6"/>
  <c r="AO302" i="6"/>
  <c r="AP302" i="6"/>
  <c r="AQ302" i="6"/>
  <c r="Z303" i="6"/>
  <c r="AY303" i="6"/>
  <c r="V304" i="6"/>
  <c r="AA303" i="6"/>
  <c r="AV303" i="6"/>
  <c r="AK302" i="6"/>
  <c r="X344" i="6"/>
  <c r="X345" i="6" s="1"/>
  <c r="AY344" i="6"/>
  <c r="Y477" i="6"/>
  <c r="Y478" i="6" s="1"/>
  <c r="AD295" i="6"/>
  <c r="AE295" i="6"/>
  <c r="AF294" i="6"/>
  <c r="AG293" i="6"/>
  <c r="AH292" i="6"/>
  <c r="AI291" i="6"/>
  <c r="AS302" i="6" l="1"/>
  <c r="AN303" i="6"/>
  <c r="AO303" i="6"/>
  <c r="AP303" i="6"/>
  <c r="AQ303" i="6"/>
  <c r="Y479" i="6"/>
  <c r="Y480" i="6" s="1"/>
  <c r="X346" i="6"/>
  <c r="X347" i="6" s="1"/>
  <c r="AY346" i="6"/>
  <c r="AK303" i="6"/>
  <c r="AA304" i="6"/>
  <c r="V305" i="6"/>
  <c r="Z304" i="6"/>
  <c r="AV304" i="6"/>
  <c r="AD296" i="6"/>
  <c r="AE296" i="6"/>
  <c r="AF295" i="6"/>
  <c r="AG294" i="6"/>
  <c r="AH293" i="6"/>
  <c r="AI292" i="6"/>
  <c r="AS303" i="6" l="1"/>
  <c r="AN304" i="6"/>
  <c r="AO304" i="6"/>
  <c r="AP304" i="6"/>
  <c r="AQ304" i="6"/>
  <c r="Z305" i="6"/>
  <c r="AY305" i="6"/>
  <c r="V306" i="6"/>
  <c r="AA305" i="6"/>
  <c r="AV305" i="6"/>
  <c r="AK304" i="6"/>
  <c r="X348" i="6"/>
  <c r="X349" i="6" s="1"/>
  <c r="AY348" i="6"/>
  <c r="Y481" i="6"/>
  <c r="Y482" i="6" s="1"/>
  <c r="AD297" i="6"/>
  <c r="AE297" i="6"/>
  <c r="AF296" i="6"/>
  <c r="AG295" i="6"/>
  <c r="AH294" i="6"/>
  <c r="AI293" i="6"/>
  <c r="AS304" i="6" l="1"/>
  <c r="AN305" i="6"/>
  <c r="AO305" i="6"/>
  <c r="AP305" i="6"/>
  <c r="AQ305" i="6"/>
  <c r="Y483" i="6"/>
  <c r="Y484" i="6" s="1"/>
  <c r="X350" i="6"/>
  <c r="X351" i="6" s="1"/>
  <c r="AY350" i="6"/>
  <c r="AK305" i="6"/>
  <c r="AA306" i="6"/>
  <c r="V307" i="6"/>
  <c r="Z306" i="6"/>
  <c r="AV306" i="6"/>
  <c r="AD298" i="6"/>
  <c r="AE298" i="6"/>
  <c r="AF297" i="6"/>
  <c r="AG296" i="6"/>
  <c r="AH295" i="6"/>
  <c r="AI294" i="6"/>
  <c r="AS305" i="6" l="1"/>
  <c r="AN306" i="6"/>
  <c r="AO306" i="6"/>
  <c r="AP306" i="6"/>
  <c r="AQ306" i="6"/>
  <c r="Z307" i="6"/>
  <c r="AY307" i="6"/>
  <c r="V308" i="6"/>
  <c r="AA307" i="6"/>
  <c r="AV307" i="6"/>
  <c r="AK306" i="6"/>
  <c r="X352" i="6"/>
  <c r="X353" i="6" s="1"/>
  <c r="AY352" i="6"/>
  <c r="Y485" i="6"/>
  <c r="Y486" i="6" s="1"/>
  <c r="AD299" i="6"/>
  <c r="AE299" i="6"/>
  <c r="AF298" i="6"/>
  <c r="AG297" i="6"/>
  <c r="AH296" i="6"/>
  <c r="AI295" i="6"/>
  <c r="AS306" i="6" l="1"/>
  <c r="AN307" i="6"/>
  <c r="AO307" i="6"/>
  <c r="AP307" i="6"/>
  <c r="AQ307" i="6"/>
  <c r="Y487" i="6"/>
  <c r="Y488" i="6" s="1"/>
  <c r="Y489" i="6" s="1"/>
  <c r="X354" i="6"/>
  <c r="X355" i="6" s="1"/>
  <c r="AY354" i="6"/>
  <c r="AK307" i="6"/>
  <c r="AA308" i="6"/>
  <c r="V309" i="6"/>
  <c r="Z308" i="6"/>
  <c r="AV308" i="6"/>
  <c r="AD300" i="6"/>
  <c r="AE300" i="6"/>
  <c r="AF299" i="6"/>
  <c r="AG298" i="6"/>
  <c r="AH297" i="6"/>
  <c r="AI296" i="6"/>
  <c r="AS307" i="6" l="1"/>
  <c r="AN308" i="6"/>
  <c r="AO308" i="6"/>
  <c r="AP308" i="6"/>
  <c r="AQ308" i="6"/>
  <c r="Z309" i="6"/>
  <c r="AY309" i="6"/>
  <c r="V310" i="6"/>
  <c r="AA309" i="6"/>
  <c r="AV309" i="6"/>
  <c r="AK308" i="6"/>
  <c r="X356" i="6"/>
  <c r="X357" i="6" s="1"/>
  <c r="AY356" i="6"/>
  <c r="Y490" i="6"/>
  <c r="Y491" i="6" s="1"/>
  <c r="AD301" i="6"/>
  <c r="AE301" i="6"/>
  <c r="AF300" i="6"/>
  <c r="AG299" i="6"/>
  <c r="AH298" i="6"/>
  <c r="AI297" i="6"/>
  <c r="AS308" i="6" l="1"/>
  <c r="AN309" i="6"/>
  <c r="AO309" i="6"/>
  <c r="AP309" i="6"/>
  <c r="AQ309" i="6"/>
  <c r="Y492" i="6"/>
  <c r="Y493" i="6" s="1"/>
  <c r="X358" i="6"/>
  <c r="X359" i="6" s="1"/>
  <c r="X360" i="6" s="1"/>
  <c r="AY358" i="6"/>
  <c r="AK309" i="6"/>
  <c r="AA310" i="6"/>
  <c r="V311" i="6"/>
  <c r="Z310" i="6"/>
  <c r="AV310" i="6"/>
  <c r="AD302" i="6"/>
  <c r="AE302" i="6"/>
  <c r="AF301" i="6"/>
  <c r="AG300" i="6"/>
  <c r="AH299" i="6"/>
  <c r="AI298" i="6"/>
  <c r="AS309" i="6" l="1"/>
  <c r="AN310" i="6"/>
  <c r="AO310" i="6"/>
  <c r="AP310" i="6"/>
  <c r="AQ310" i="6"/>
  <c r="Z311" i="6"/>
  <c r="AY311" i="6"/>
  <c r="V312" i="6"/>
  <c r="AA311" i="6"/>
  <c r="AV311" i="6"/>
  <c r="AK310" i="6"/>
  <c r="Y494" i="6"/>
  <c r="Y495" i="6" s="1"/>
  <c r="AD303" i="6"/>
  <c r="AE303" i="6"/>
  <c r="AF302" i="6"/>
  <c r="AG301" i="6"/>
  <c r="AH300" i="6"/>
  <c r="AI299" i="6"/>
  <c r="AS310" i="6" l="1"/>
  <c r="AN311" i="6"/>
  <c r="AO311" i="6"/>
  <c r="AP311" i="6"/>
  <c r="AQ311" i="6"/>
  <c r="Y496" i="6"/>
  <c r="Y497" i="6" s="1"/>
  <c r="AK311" i="6"/>
  <c r="AA312" i="6"/>
  <c r="V313" i="6"/>
  <c r="Z312" i="6"/>
  <c r="AV312" i="6"/>
  <c r="AD304" i="6"/>
  <c r="AE304" i="6"/>
  <c r="AF303" i="6"/>
  <c r="AG302" i="6"/>
  <c r="AH301" i="6"/>
  <c r="AI300" i="6"/>
  <c r="AS311" i="6" l="1"/>
  <c r="AN312" i="6"/>
  <c r="AO312" i="6"/>
  <c r="AP312" i="6"/>
  <c r="AQ312" i="6"/>
  <c r="Z313" i="6"/>
  <c r="AY313" i="6"/>
  <c r="V314" i="6"/>
  <c r="AA313" i="6"/>
  <c r="AV313" i="6"/>
  <c r="AK312" i="6"/>
  <c r="Y498" i="6"/>
  <c r="Y499" i="6" s="1"/>
  <c r="AD305" i="6"/>
  <c r="AE305" i="6"/>
  <c r="AF304" i="6"/>
  <c r="AG303" i="6"/>
  <c r="AH302" i="6"/>
  <c r="AI301" i="6"/>
  <c r="AS312" i="6" l="1"/>
  <c r="AN313" i="6"/>
  <c r="AO313" i="6"/>
  <c r="AP313" i="6"/>
  <c r="AQ313" i="6"/>
  <c r="Y500" i="6"/>
  <c r="Y501" i="6" s="1"/>
  <c r="AK313" i="6"/>
  <c r="AA314" i="6"/>
  <c r="V315" i="6"/>
  <c r="Z314" i="6"/>
  <c r="AV314" i="6"/>
  <c r="AD306" i="6"/>
  <c r="AE306" i="6"/>
  <c r="AF305" i="6"/>
  <c r="AG304" i="6"/>
  <c r="AH303" i="6"/>
  <c r="AI302" i="6"/>
  <c r="AS313" i="6" l="1"/>
  <c r="AN314" i="6"/>
  <c r="AO314" i="6"/>
  <c r="AP314" i="6"/>
  <c r="AQ314" i="6"/>
  <c r="Z315" i="6"/>
  <c r="AY315" i="6"/>
  <c r="V316" i="6"/>
  <c r="AA315" i="6"/>
  <c r="AV315" i="6"/>
  <c r="AK314" i="6"/>
  <c r="Y502" i="6"/>
  <c r="Y503" i="6" s="1"/>
  <c r="AD307" i="6"/>
  <c r="AE307" i="6"/>
  <c r="AF306" i="6"/>
  <c r="AG305" i="6"/>
  <c r="AH304" i="6"/>
  <c r="AI303" i="6"/>
  <c r="AS314" i="6" l="1"/>
  <c r="AN315" i="6"/>
  <c r="AO315" i="6"/>
  <c r="AP315" i="6"/>
  <c r="AQ315" i="6"/>
  <c r="Y504" i="6"/>
  <c r="Y505" i="6" s="1"/>
  <c r="AK315" i="6"/>
  <c r="AA316" i="6"/>
  <c r="V317" i="6"/>
  <c r="Z316" i="6"/>
  <c r="AV316" i="6"/>
  <c r="AD308" i="6"/>
  <c r="AE308" i="6"/>
  <c r="AF307" i="6"/>
  <c r="AG306" i="6"/>
  <c r="AH305" i="6"/>
  <c r="AI304" i="6"/>
  <c r="AS315" i="6" l="1"/>
  <c r="AN316" i="6"/>
  <c r="AO316" i="6"/>
  <c r="AP316" i="6"/>
  <c r="AQ316" i="6"/>
  <c r="Z317" i="6"/>
  <c r="AY317" i="6"/>
  <c r="V318" i="6"/>
  <c r="AA317" i="6"/>
  <c r="AV317" i="6"/>
  <c r="AK316" i="6"/>
  <c r="Y506" i="6"/>
  <c r="Y507" i="6" s="1"/>
  <c r="AD309" i="6"/>
  <c r="AE309" i="6"/>
  <c r="AF308" i="6"/>
  <c r="AG307" i="6"/>
  <c r="AH306" i="6"/>
  <c r="AI305" i="6"/>
  <c r="AS316" i="6" l="1"/>
  <c r="AN317" i="6"/>
  <c r="AO317" i="6"/>
  <c r="AP317" i="6"/>
  <c r="AQ317" i="6"/>
  <c r="Y508" i="6"/>
  <c r="Y509" i="6" s="1"/>
  <c r="Y510" i="6" s="1"/>
  <c r="Y511" i="6" s="1"/>
  <c r="AK317" i="6"/>
  <c r="AA318" i="6"/>
  <c r="V319" i="6"/>
  <c r="Z318" i="6"/>
  <c r="AV318" i="6"/>
  <c r="AD310" i="6"/>
  <c r="AE310" i="6"/>
  <c r="AF309" i="6"/>
  <c r="AG308" i="6"/>
  <c r="AH307" i="6"/>
  <c r="AI306" i="6"/>
  <c r="AS317" i="6" l="1"/>
  <c r="AN318" i="6"/>
  <c r="AO318" i="6"/>
  <c r="AP318" i="6"/>
  <c r="AQ318" i="6"/>
  <c r="Z319" i="6"/>
  <c r="AY319" i="6"/>
  <c r="V320" i="6"/>
  <c r="AA319" i="6"/>
  <c r="AV319" i="6"/>
  <c r="AK318" i="6"/>
  <c r="Y512" i="6"/>
  <c r="Y513" i="6" s="1"/>
  <c r="AD311" i="6"/>
  <c r="AE311" i="6"/>
  <c r="AF310" i="6"/>
  <c r="AG309" i="6"/>
  <c r="AH308" i="6"/>
  <c r="AI307" i="6"/>
  <c r="AS318" i="6" l="1"/>
  <c r="AN319" i="6"/>
  <c r="AO319" i="6"/>
  <c r="AP319" i="6"/>
  <c r="AQ319" i="6"/>
  <c r="Y514" i="6"/>
  <c r="Y515" i="6" s="1"/>
  <c r="AK319" i="6"/>
  <c r="AA320" i="6"/>
  <c r="V321" i="6"/>
  <c r="Z320" i="6"/>
  <c r="AV320" i="6"/>
  <c r="AD312" i="6"/>
  <c r="AE312" i="6"/>
  <c r="AF311" i="6"/>
  <c r="AG310" i="6"/>
  <c r="AH309" i="6"/>
  <c r="AI308" i="6"/>
  <c r="AS319" i="6" l="1"/>
  <c r="AN320" i="6"/>
  <c r="AO320" i="6"/>
  <c r="AP320" i="6"/>
  <c r="AQ320" i="6"/>
  <c r="Z321" i="6"/>
  <c r="AY321" i="6"/>
  <c r="V322" i="6"/>
  <c r="AA321" i="6"/>
  <c r="AV321" i="6"/>
  <c r="AK320" i="6"/>
  <c r="Y516" i="6"/>
  <c r="Y517" i="6" s="1"/>
  <c r="Y518" i="6" s="1"/>
  <c r="Y519" i="6" s="1"/>
  <c r="Y520" i="6" s="1"/>
  <c r="AD313" i="6"/>
  <c r="AE313" i="6"/>
  <c r="AF312" i="6"/>
  <c r="AG311" i="6"/>
  <c r="AH310" i="6"/>
  <c r="AI309" i="6"/>
  <c r="AS320" i="6" l="1"/>
  <c r="AN321" i="6"/>
  <c r="AO321" i="6"/>
  <c r="AP321" i="6"/>
  <c r="AQ321" i="6"/>
  <c r="Y521" i="6"/>
  <c r="Y522" i="6" s="1"/>
  <c r="AK321" i="6"/>
  <c r="AA322" i="6"/>
  <c r="V323" i="6"/>
  <c r="Z322" i="6"/>
  <c r="AV322" i="6"/>
  <c r="AD314" i="6"/>
  <c r="AE314" i="6"/>
  <c r="AF313" i="6"/>
  <c r="AG312" i="6"/>
  <c r="AH311" i="6"/>
  <c r="AI310" i="6"/>
  <c r="AS321" i="6" l="1"/>
  <c r="AN322" i="6"/>
  <c r="AO322" i="6"/>
  <c r="AP322" i="6"/>
  <c r="AQ322" i="6"/>
  <c r="Z323" i="6"/>
  <c r="AY323" i="6"/>
  <c r="V324" i="6"/>
  <c r="AA323" i="6"/>
  <c r="AV323" i="6"/>
  <c r="AK322" i="6"/>
  <c r="Y523" i="6"/>
  <c r="Y524" i="6" s="1"/>
  <c r="Y525" i="6" s="1"/>
  <c r="AD315" i="6"/>
  <c r="AE315" i="6"/>
  <c r="AF314" i="6"/>
  <c r="AG313" i="6"/>
  <c r="AH312" i="6"/>
  <c r="AI311" i="6"/>
  <c r="AS322" i="6" l="1"/>
  <c r="AN323" i="6"/>
  <c r="AO323" i="6"/>
  <c r="AP323" i="6"/>
  <c r="AQ323" i="6"/>
  <c r="AK323" i="6"/>
  <c r="AA324" i="6"/>
  <c r="V325" i="6"/>
  <c r="Z324" i="6"/>
  <c r="AV324" i="6"/>
  <c r="AD316" i="6"/>
  <c r="AE316" i="6"/>
  <c r="AF315" i="6"/>
  <c r="AG314" i="6"/>
  <c r="AH313" i="6"/>
  <c r="AI312" i="6"/>
  <c r="AS323" i="6" l="1"/>
  <c r="AN324" i="6"/>
  <c r="AO324" i="6"/>
  <c r="AP324" i="6"/>
  <c r="AQ324" i="6"/>
  <c r="Z325" i="6"/>
  <c r="AY325" i="6"/>
  <c r="V326" i="6"/>
  <c r="AA325" i="6"/>
  <c r="AV325" i="6"/>
  <c r="AK324" i="6"/>
  <c r="AD317" i="6"/>
  <c r="AE317" i="6"/>
  <c r="AF316" i="6"/>
  <c r="AG315" i="6"/>
  <c r="AH314" i="6"/>
  <c r="AI313" i="6"/>
  <c r="AS324" i="6" l="1"/>
  <c r="AN325" i="6"/>
  <c r="AO325" i="6"/>
  <c r="AP325" i="6"/>
  <c r="AQ325" i="6"/>
  <c r="AK325" i="6"/>
  <c r="AA326" i="6"/>
  <c r="V327" i="6"/>
  <c r="Z326" i="6"/>
  <c r="AV326" i="6"/>
  <c r="AD318" i="6"/>
  <c r="AE318" i="6"/>
  <c r="AF317" i="6"/>
  <c r="AG316" i="6"/>
  <c r="AH315" i="6"/>
  <c r="AI314" i="6"/>
  <c r="AS325" i="6" l="1"/>
  <c r="AN326" i="6"/>
  <c r="AO326" i="6"/>
  <c r="AP326" i="6"/>
  <c r="AQ326" i="6"/>
  <c r="Z327" i="6"/>
  <c r="AY327" i="6"/>
  <c r="V328" i="6"/>
  <c r="AA327" i="6"/>
  <c r="AV327" i="6"/>
  <c r="AK326" i="6"/>
  <c r="AD319" i="6"/>
  <c r="AE319" i="6"/>
  <c r="AF318" i="6"/>
  <c r="AG317" i="6"/>
  <c r="AH316" i="6"/>
  <c r="AI315" i="6"/>
  <c r="AS326" i="6" l="1"/>
  <c r="AN327" i="6"/>
  <c r="AO327" i="6"/>
  <c r="AP327" i="6"/>
  <c r="AQ327" i="6"/>
  <c r="AK327" i="6"/>
  <c r="AA328" i="6"/>
  <c r="V329" i="6"/>
  <c r="Z328" i="6"/>
  <c r="AV328" i="6"/>
  <c r="AD320" i="6"/>
  <c r="AE320" i="6"/>
  <c r="AF319" i="6"/>
  <c r="AG318" i="6"/>
  <c r="AH317" i="6"/>
  <c r="AI316" i="6"/>
  <c r="AS327" i="6" l="1"/>
  <c r="AN328" i="6"/>
  <c r="AO328" i="6"/>
  <c r="AP328" i="6"/>
  <c r="AQ328" i="6"/>
  <c r="Z329" i="6"/>
  <c r="AY329" i="6"/>
  <c r="V330" i="6"/>
  <c r="AA329" i="6"/>
  <c r="AV329" i="6"/>
  <c r="AK328" i="6"/>
  <c r="AD321" i="6"/>
  <c r="AE321" i="6"/>
  <c r="AF320" i="6"/>
  <c r="AG319" i="6"/>
  <c r="AH318" i="6"/>
  <c r="AI317" i="6"/>
  <c r="AS328" i="6" l="1"/>
  <c r="AN329" i="6"/>
  <c r="AO329" i="6"/>
  <c r="AP329" i="6"/>
  <c r="AQ329" i="6"/>
  <c r="AK329" i="6"/>
  <c r="AA330" i="6"/>
  <c r="V331" i="6"/>
  <c r="Z330" i="6"/>
  <c r="AV330" i="6"/>
  <c r="AD322" i="6"/>
  <c r="AE322" i="6"/>
  <c r="AF321" i="6"/>
  <c r="AG320" i="6"/>
  <c r="AH319" i="6"/>
  <c r="AI318" i="6"/>
  <c r="AS329" i="6" l="1"/>
  <c r="AN330" i="6"/>
  <c r="AO330" i="6"/>
  <c r="AP330" i="6"/>
  <c r="AQ330" i="6"/>
  <c r="Z331" i="6"/>
  <c r="AY331" i="6"/>
  <c r="V332" i="6"/>
  <c r="AA331" i="6"/>
  <c r="AV331" i="6"/>
  <c r="AK330" i="6"/>
  <c r="AD323" i="6"/>
  <c r="AE323" i="6"/>
  <c r="AF322" i="6"/>
  <c r="AG321" i="6"/>
  <c r="AH320" i="6"/>
  <c r="AI319" i="6"/>
  <c r="AS330" i="6" l="1"/>
  <c r="AN331" i="6"/>
  <c r="AO331" i="6"/>
  <c r="AP331" i="6"/>
  <c r="AQ331" i="6"/>
  <c r="AK331" i="6"/>
  <c r="AA332" i="6"/>
  <c r="V333" i="6"/>
  <c r="Z332" i="6"/>
  <c r="AV332" i="6"/>
  <c r="AD324" i="6"/>
  <c r="AE324" i="6"/>
  <c r="AF323" i="6"/>
  <c r="AG322" i="6"/>
  <c r="AH321" i="6"/>
  <c r="AI320" i="6"/>
  <c r="AS331" i="6" l="1"/>
  <c r="AN332" i="6"/>
  <c r="AO332" i="6"/>
  <c r="AP332" i="6"/>
  <c r="AQ332" i="6"/>
  <c r="Z333" i="6"/>
  <c r="AY333" i="6"/>
  <c r="V334" i="6"/>
  <c r="AA333" i="6"/>
  <c r="AV333" i="6"/>
  <c r="AK332" i="6"/>
  <c r="AD325" i="6"/>
  <c r="AE325" i="6"/>
  <c r="AF324" i="6"/>
  <c r="AG323" i="6"/>
  <c r="AH322" i="6"/>
  <c r="AI321" i="6"/>
  <c r="AS332" i="6" l="1"/>
  <c r="AN333" i="6"/>
  <c r="AO333" i="6"/>
  <c r="AP333" i="6"/>
  <c r="AQ333" i="6"/>
  <c r="AK333" i="6"/>
  <c r="AA334" i="6"/>
  <c r="V335" i="6"/>
  <c r="Z334" i="6"/>
  <c r="AV334" i="6"/>
  <c r="AD326" i="6"/>
  <c r="AE326" i="6"/>
  <c r="AF325" i="6"/>
  <c r="AG324" i="6"/>
  <c r="AH323" i="6"/>
  <c r="AI322" i="6"/>
  <c r="AS333" i="6" l="1"/>
  <c r="AN334" i="6"/>
  <c r="AO334" i="6"/>
  <c r="AP334" i="6"/>
  <c r="AQ334" i="6"/>
  <c r="Z335" i="6"/>
  <c r="AY335" i="6"/>
  <c r="V336" i="6"/>
  <c r="AA335" i="6"/>
  <c r="AV335" i="6"/>
  <c r="AK334" i="6"/>
  <c r="AD327" i="6"/>
  <c r="AE327" i="6"/>
  <c r="AF326" i="6"/>
  <c r="AG325" i="6"/>
  <c r="AH324" i="6"/>
  <c r="AI323" i="6"/>
  <c r="AS334" i="6" l="1"/>
  <c r="AN335" i="6"/>
  <c r="AO335" i="6"/>
  <c r="AP335" i="6"/>
  <c r="AQ335" i="6"/>
  <c r="AK335" i="6"/>
  <c r="AA336" i="6"/>
  <c r="V337" i="6"/>
  <c r="Z336" i="6"/>
  <c r="AV336" i="6"/>
  <c r="AD328" i="6"/>
  <c r="AE328" i="6"/>
  <c r="AF327" i="6"/>
  <c r="AG326" i="6"/>
  <c r="AH325" i="6"/>
  <c r="AI324" i="6"/>
  <c r="AS335" i="6" l="1"/>
  <c r="AN336" i="6"/>
  <c r="AO336" i="6"/>
  <c r="AP336" i="6"/>
  <c r="AQ336" i="6"/>
  <c r="Z337" i="6"/>
  <c r="AY337" i="6"/>
  <c r="V338" i="6"/>
  <c r="AA337" i="6"/>
  <c r="AV337" i="6"/>
  <c r="AK336" i="6"/>
  <c r="AD329" i="6"/>
  <c r="AE329" i="6"/>
  <c r="AF328" i="6"/>
  <c r="AG327" i="6"/>
  <c r="AH326" i="6"/>
  <c r="AI325" i="6"/>
  <c r="AS336" i="6" l="1"/>
  <c r="AN337" i="6"/>
  <c r="AO337" i="6"/>
  <c r="AP337" i="6"/>
  <c r="AQ337" i="6"/>
  <c r="AK337" i="6"/>
  <c r="AA338" i="6"/>
  <c r="V339" i="6"/>
  <c r="Z338" i="6"/>
  <c r="AV338" i="6"/>
  <c r="AD330" i="6"/>
  <c r="AE330" i="6"/>
  <c r="AF329" i="6"/>
  <c r="AG328" i="6"/>
  <c r="AH327" i="6"/>
  <c r="AI326" i="6"/>
  <c r="AS337" i="6" l="1"/>
  <c r="AN338" i="6"/>
  <c r="AO338" i="6"/>
  <c r="AP338" i="6"/>
  <c r="AQ338" i="6"/>
  <c r="Z339" i="6"/>
  <c r="AY339" i="6"/>
  <c r="V340" i="6"/>
  <c r="AA339" i="6"/>
  <c r="AV339" i="6"/>
  <c r="AK338" i="6"/>
  <c r="AD331" i="6"/>
  <c r="AE331" i="6"/>
  <c r="AF330" i="6"/>
  <c r="AG329" i="6"/>
  <c r="AH328" i="6"/>
  <c r="AI327" i="6"/>
  <c r="AS338" i="6" l="1"/>
  <c r="AN339" i="6"/>
  <c r="AO339" i="6"/>
  <c r="AP339" i="6"/>
  <c r="AQ339" i="6"/>
  <c r="AK339" i="6"/>
  <c r="AA340" i="6"/>
  <c r="V341" i="6"/>
  <c r="Z340" i="6"/>
  <c r="AV340" i="6"/>
  <c r="AD332" i="6"/>
  <c r="AE332" i="6"/>
  <c r="AF331" i="6"/>
  <c r="AG330" i="6"/>
  <c r="AH329" i="6"/>
  <c r="AI328" i="6"/>
  <c r="AS339" i="6" l="1"/>
  <c r="AN340" i="6"/>
  <c r="AO340" i="6"/>
  <c r="AP340" i="6"/>
  <c r="AQ340" i="6"/>
  <c r="Z341" i="6"/>
  <c r="AY341" i="6"/>
  <c r="V342" i="6"/>
  <c r="AA341" i="6"/>
  <c r="AV341" i="6"/>
  <c r="AK340" i="6"/>
  <c r="AD333" i="6"/>
  <c r="AE333" i="6"/>
  <c r="AF332" i="6"/>
  <c r="AG331" i="6"/>
  <c r="AH330" i="6"/>
  <c r="AI329" i="6"/>
  <c r="AS340" i="6" l="1"/>
  <c r="AN341" i="6"/>
  <c r="AO341" i="6"/>
  <c r="AP341" i="6"/>
  <c r="AQ341" i="6"/>
  <c r="AK341" i="6"/>
  <c r="AA342" i="6"/>
  <c r="V343" i="6"/>
  <c r="Z342" i="6"/>
  <c r="AV342" i="6"/>
  <c r="AD334" i="6"/>
  <c r="AE334" i="6"/>
  <c r="AF333" i="6"/>
  <c r="AG332" i="6"/>
  <c r="AH331" i="6"/>
  <c r="AI330" i="6"/>
  <c r="AS341" i="6" l="1"/>
  <c r="AN342" i="6"/>
  <c r="AO342" i="6"/>
  <c r="AP342" i="6"/>
  <c r="AQ342" i="6"/>
  <c r="Z343" i="6"/>
  <c r="AY343" i="6"/>
  <c r="V344" i="6"/>
  <c r="AA343" i="6"/>
  <c r="AV343" i="6"/>
  <c r="AK342" i="6"/>
  <c r="AD335" i="6"/>
  <c r="AE335" i="6"/>
  <c r="AF334" i="6"/>
  <c r="AG333" i="6"/>
  <c r="AH332" i="6"/>
  <c r="AI331" i="6"/>
  <c r="AS342" i="6" l="1"/>
  <c r="AN343" i="6"/>
  <c r="AO343" i="6"/>
  <c r="AP343" i="6"/>
  <c r="AQ343" i="6"/>
  <c r="AK343" i="6"/>
  <c r="AA344" i="6"/>
  <c r="V345" i="6"/>
  <c r="Z344" i="6"/>
  <c r="AV344" i="6"/>
  <c r="AD336" i="6"/>
  <c r="AE336" i="6"/>
  <c r="AF335" i="6"/>
  <c r="AG334" i="6"/>
  <c r="AH333" i="6"/>
  <c r="AI332" i="6"/>
  <c r="AS343" i="6" l="1"/>
  <c r="AN344" i="6"/>
  <c r="AO344" i="6"/>
  <c r="AP344" i="6"/>
  <c r="AQ344" i="6"/>
  <c r="Z345" i="6"/>
  <c r="AY345" i="6"/>
  <c r="V346" i="6"/>
  <c r="AA345" i="6"/>
  <c r="AV345" i="6"/>
  <c r="AK344" i="6"/>
  <c r="AD337" i="6"/>
  <c r="AE337" i="6"/>
  <c r="AF336" i="6"/>
  <c r="AG335" i="6"/>
  <c r="AH334" i="6"/>
  <c r="AI333" i="6"/>
  <c r="AS344" i="6" l="1"/>
  <c r="AN345" i="6"/>
  <c r="AO345" i="6"/>
  <c r="AP345" i="6"/>
  <c r="AQ345" i="6"/>
  <c r="AK345" i="6"/>
  <c r="AA346" i="6"/>
  <c r="V347" i="6"/>
  <c r="Z346" i="6"/>
  <c r="AV346" i="6"/>
  <c r="AD338" i="6"/>
  <c r="AE338" i="6"/>
  <c r="AF337" i="6"/>
  <c r="AG336" i="6"/>
  <c r="AH335" i="6"/>
  <c r="AI334" i="6"/>
  <c r="AS345" i="6" l="1"/>
  <c r="AN346" i="6"/>
  <c r="AO346" i="6"/>
  <c r="AP346" i="6"/>
  <c r="AQ346" i="6"/>
  <c r="Z347" i="6"/>
  <c r="AY347" i="6"/>
  <c r="V348" i="6"/>
  <c r="AA347" i="6"/>
  <c r="AV347" i="6"/>
  <c r="AK346" i="6"/>
  <c r="AD339" i="6"/>
  <c r="AE339" i="6"/>
  <c r="AF338" i="6"/>
  <c r="AG337" i="6"/>
  <c r="AH336" i="6"/>
  <c r="AI335" i="6"/>
  <c r="AS346" i="6" l="1"/>
  <c r="AN347" i="6"/>
  <c r="AO347" i="6"/>
  <c r="AP347" i="6"/>
  <c r="AQ347" i="6"/>
  <c r="AK347" i="6"/>
  <c r="AA348" i="6"/>
  <c r="V349" i="6"/>
  <c r="Z348" i="6"/>
  <c r="AV348" i="6"/>
  <c r="AD340" i="6"/>
  <c r="AE340" i="6"/>
  <c r="AF339" i="6"/>
  <c r="AG338" i="6"/>
  <c r="AH337" i="6"/>
  <c r="AI336" i="6"/>
  <c r="AS347" i="6" l="1"/>
  <c r="AN348" i="6"/>
  <c r="AO348" i="6"/>
  <c r="AP348" i="6"/>
  <c r="AQ348" i="6"/>
  <c r="Z349" i="6"/>
  <c r="AY349" i="6"/>
  <c r="V350" i="6"/>
  <c r="AA349" i="6"/>
  <c r="AV349" i="6"/>
  <c r="AK348" i="6"/>
  <c r="AD341" i="6"/>
  <c r="AE341" i="6"/>
  <c r="AF340" i="6"/>
  <c r="AG339" i="6"/>
  <c r="AH338" i="6"/>
  <c r="AI337" i="6"/>
  <c r="AS348" i="6" l="1"/>
  <c r="AN349" i="6"/>
  <c r="AO349" i="6"/>
  <c r="AP349" i="6"/>
  <c r="AQ349" i="6"/>
  <c r="AK349" i="6"/>
  <c r="AA350" i="6"/>
  <c r="V351" i="6"/>
  <c r="Z350" i="6"/>
  <c r="AV350" i="6"/>
  <c r="AD342" i="6"/>
  <c r="AE342" i="6"/>
  <c r="AF341" i="6"/>
  <c r="AG340" i="6"/>
  <c r="AH339" i="6"/>
  <c r="AI338" i="6"/>
  <c r="AS349" i="6" l="1"/>
  <c r="AN350" i="6"/>
  <c r="AO350" i="6"/>
  <c r="AP350" i="6"/>
  <c r="AQ350" i="6"/>
  <c r="Z351" i="6"/>
  <c r="AY351" i="6"/>
  <c r="V352" i="6"/>
  <c r="AA351" i="6"/>
  <c r="AV351" i="6"/>
  <c r="AK350" i="6"/>
  <c r="AD343" i="6"/>
  <c r="AE343" i="6"/>
  <c r="AF342" i="6"/>
  <c r="AG341" i="6"/>
  <c r="AH340" i="6"/>
  <c r="AI339" i="6"/>
  <c r="AS350" i="6" l="1"/>
  <c r="AN351" i="6"/>
  <c r="AO351" i="6"/>
  <c r="AP351" i="6"/>
  <c r="AQ351" i="6"/>
  <c r="AK351" i="6"/>
  <c r="AA352" i="6"/>
  <c r="V353" i="6"/>
  <c r="Z352" i="6"/>
  <c r="AV352" i="6"/>
  <c r="AD344" i="6"/>
  <c r="AE344" i="6"/>
  <c r="AF343" i="6"/>
  <c r="AG342" i="6"/>
  <c r="AH341" i="6"/>
  <c r="AI340" i="6"/>
  <c r="AS351" i="6" l="1"/>
  <c r="AN352" i="6"/>
  <c r="AO352" i="6"/>
  <c r="AP352" i="6"/>
  <c r="AQ352" i="6"/>
  <c r="Z353" i="6"/>
  <c r="AY353" i="6"/>
  <c r="V354" i="6"/>
  <c r="AA353" i="6"/>
  <c r="AV353" i="6"/>
  <c r="AK352" i="6"/>
  <c r="AD345" i="6"/>
  <c r="AE345" i="6"/>
  <c r="AF344" i="6"/>
  <c r="AG343" i="6"/>
  <c r="AH342" i="6"/>
  <c r="AI341" i="6"/>
  <c r="AS352" i="6" l="1"/>
  <c r="AN353" i="6"/>
  <c r="AO353" i="6"/>
  <c r="AP353" i="6"/>
  <c r="AQ353" i="6"/>
  <c r="AK353" i="6"/>
  <c r="AA354" i="6"/>
  <c r="V355" i="6"/>
  <c r="Z354" i="6"/>
  <c r="AV354" i="6"/>
  <c r="AD346" i="6"/>
  <c r="AE346" i="6"/>
  <c r="AF345" i="6"/>
  <c r="AG344" i="6"/>
  <c r="AH343" i="6"/>
  <c r="AI342" i="6"/>
  <c r="AS353" i="6" l="1"/>
  <c r="AN354" i="6"/>
  <c r="AO354" i="6"/>
  <c r="AP354" i="6"/>
  <c r="AQ354" i="6"/>
  <c r="Z355" i="6"/>
  <c r="AY355" i="6"/>
  <c r="V356" i="6"/>
  <c r="AA355" i="6"/>
  <c r="AV355" i="6"/>
  <c r="AK354" i="6"/>
  <c r="AD347" i="6"/>
  <c r="AE347" i="6"/>
  <c r="AF346" i="6"/>
  <c r="AG345" i="6"/>
  <c r="AH344" i="6"/>
  <c r="AI343" i="6"/>
  <c r="AS354" i="6" l="1"/>
  <c r="AN355" i="6"/>
  <c r="AO355" i="6"/>
  <c r="AP355" i="6"/>
  <c r="AQ355" i="6"/>
  <c r="AK355" i="6"/>
  <c r="AA356" i="6"/>
  <c r="V357" i="6"/>
  <c r="Z356" i="6"/>
  <c r="AV356" i="6"/>
  <c r="AD348" i="6"/>
  <c r="AE348" i="6"/>
  <c r="AF347" i="6"/>
  <c r="AG346" i="6"/>
  <c r="AH345" i="6"/>
  <c r="AI344" i="6"/>
  <c r="AS355" i="6" l="1"/>
  <c r="AN356" i="6"/>
  <c r="AO356" i="6"/>
  <c r="AP356" i="6"/>
  <c r="AQ356" i="6"/>
  <c r="Z357" i="6"/>
  <c r="AY357" i="6"/>
  <c r="V358" i="6"/>
  <c r="AA357" i="6"/>
  <c r="AV357" i="6"/>
  <c r="AK356" i="6"/>
  <c r="AD349" i="6"/>
  <c r="AE349" i="6"/>
  <c r="AF348" i="6"/>
  <c r="AG347" i="6"/>
  <c r="AH346" i="6"/>
  <c r="AI345" i="6"/>
  <c r="AS356" i="6" l="1"/>
  <c r="AN357" i="6"/>
  <c r="AO357" i="6"/>
  <c r="AP357" i="6"/>
  <c r="AQ357" i="6"/>
  <c r="AK357" i="6"/>
  <c r="AA358" i="6"/>
  <c r="V359" i="6"/>
  <c r="Z358" i="6"/>
  <c r="AV358" i="6"/>
  <c r="AD350" i="6"/>
  <c r="AE350" i="6"/>
  <c r="AF349" i="6"/>
  <c r="AG348" i="6"/>
  <c r="AH347" i="6"/>
  <c r="AI346" i="6"/>
  <c r="AS357" i="6" l="1"/>
  <c r="AN358" i="6"/>
  <c r="AO358" i="6"/>
  <c r="AP358" i="6"/>
  <c r="AQ358" i="6"/>
  <c r="Z359" i="6"/>
  <c r="Z360" i="6" s="1"/>
  <c r="Z361" i="6" s="1"/>
  <c r="AY359" i="6"/>
  <c r="V360" i="6"/>
  <c r="AA359" i="6"/>
  <c r="AV359" i="6"/>
  <c r="AK358" i="6"/>
  <c r="AD351" i="6"/>
  <c r="AE351" i="6"/>
  <c r="AF350" i="6"/>
  <c r="AG349" i="6"/>
  <c r="AH348" i="6"/>
  <c r="AI347" i="6"/>
  <c r="AS358" i="6" l="1"/>
  <c r="AN359" i="6"/>
  <c r="AO359" i="6"/>
  <c r="AP359" i="6"/>
  <c r="AQ359" i="6"/>
  <c r="AK359" i="6"/>
  <c r="AA360" i="6"/>
  <c r="V361" i="6"/>
  <c r="W360" i="6"/>
  <c r="AV360" i="6"/>
  <c r="AD352" i="6"/>
  <c r="AE352" i="6"/>
  <c r="AF351" i="6"/>
  <c r="AG350" i="6"/>
  <c r="AH349" i="6"/>
  <c r="AI348" i="6"/>
  <c r="AS359" i="6" l="1"/>
  <c r="AN360" i="6"/>
  <c r="AO360" i="6"/>
  <c r="AP360" i="6"/>
  <c r="AQ360" i="6"/>
  <c r="W361" i="6"/>
  <c r="W362" i="6" s="1"/>
  <c r="W363" i="6" s="1"/>
  <c r="W364" i="6" s="1"/>
  <c r="W365" i="6" s="1"/>
  <c r="W366" i="6" s="1"/>
  <c r="W367" i="6" s="1"/>
  <c r="W368" i="6" s="1"/>
  <c r="W369" i="6" s="1"/>
  <c r="W370" i="6" s="1"/>
  <c r="W371" i="6" s="1"/>
  <c r="W372" i="6" s="1"/>
  <c r="W373" i="6" s="1"/>
  <c r="W374" i="6" s="1"/>
  <c r="W375" i="6" s="1"/>
  <c r="W376" i="6" s="1"/>
  <c r="W377" i="6" s="1"/>
  <c r="W378" i="6" s="1"/>
  <c r="W379" i="6" s="1"/>
  <c r="W380" i="6" s="1"/>
  <c r="W381" i="6" s="1"/>
  <c r="W382" i="6" s="1"/>
  <c r="W383" i="6" s="1"/>
  <c r="W384" i="6" s="1"/>
  <c r="W385" i="6" s="1"/>
  <c r="W386" i="6" s="1"/>
  <c r="W387" i="6" s="1"/>
  <c r="W388" i="6" s="1"/>
  <c r="W389" i="6" s="1"/>
  <c r="W390" i="6" s="1"/>
  <c r="W391" i="6" s="1"/>
  <c r="W392" i="6" s="1"/>
  <c r="W393" i="6" s="1"/>
  <c r="W394" i="6" s="1"/>
  <c r="W395" i="6" s="1"/>
  <c r="W396" i="6" s="1"/>
  <c r="W397" i="6" s="1"/>
  <c r="AY361" i="6"/>
  <c r="V362" i="6"/>
  <c r="X361" i="6"/>
  <c r="AV361" i="6"/>
  <c r="AK360" i="6"/>
  <c r="AA361" i="6"/>
  <c r="AD353" i="6"/>
  <c r="AE353" i="6"/>
  <c r="AF352" i="6"/>
  <c r="AG351" i="6"/>
  <c r="AH350" i="6"/>
  <c r="AI349" i="6"/>
  <c r="AS360" i="6" l="1"/>
  <c r="AN361" i="6"/>
  <c r="AO361" i="6"/>
  <c r="AP361" i="6"/>
  <c r="AQ361" i="6"/>
  <c r="AK361" i="6"/>
  <c r="AA362" i="6"/>
  <c r="X362" i="6"/>
  <c r="X363" i="6" s="1"/>
  <c r="AY362" i="6"/>
  <c r="V363" i="6"/>
  <c r="Z362" i="6"/>
  <c r="AV362" i="6"/>
  <c r="W398" i="6"/>
  <c r="W399" i="6" s="1"/>
  <c r="W400" i="6" s="1"/>
  <c r="W401" i="6" s="1"/>
  <c r="W402" i="6" s="1"/>
  <c r="W403" i="6" s="1"/>
  <c r="W404" i="6" s="1"/>
  <c r="W405" i="6" s="1"/>
  <c r="W406" i="6" s="1"/>
  <c r="W407" i="6" s="1"/>
  <c r="W408" i="6" s="1"/>
  <c r="W409" i="6" s="1"/>
  <c r="W410" i="6" s="1"/>
  <c r="W411" i="6" s="1"/>
  <c r="W412" i="6" s="1"/>
  <c r="W413" i="6" s="1"/>
  <c r="W414" i="6" s="1"/>
  <c r="W415" i="6" s="1"/>
  <c r="W416" i="6" s="1"/>
  <c r="W417" i="6" s="1"/>
  <c r="W418" i="6" s="1"/>
  <c r="W419" i="6" s="1"/>
  <c r="W420" i="6" s="1"/>
  <c r="W421" i="6" s="1"/>
  <c r="W422" i="6" s="1"/>
  <c r="W423" i="6" s="1"/>
  <c r="W424" i="6" s="1"/>
  <c r="W425" i="6" s="1"/>
  <c r="W426" i="6" s="1"/>
  <c r="W427" i="6" s="1"/>
  <c r="W428" i="6" s="1"/>
  <c r="W429" i="6" s="1"/>
  <c r="W430" i="6" s="1"/>
  <c r="W431" i="6" s="1"/>
  <c r="W432" i="6" s="1"/>
  <c r="W433" i="6" s="1"/>
  <c r="W434" i="6" s="1"/>
  <c r="W435" i="6" s="1"/>
  <c r="W436" i="6" s="1"/>
  <c r="W437" i="6" s="1"/>
  <c r="W438" i="6" s="1"/>
  <c r="W439" i="6" s="1"/>
  <c r="W440" i="6" s="1"/>
  <c r="W441" i="6" s="1"/>
  <c r="W442" i="6" s="1"/>
  <c r="W443" i="6" s="1"/>
  <c r="W444" i="6" s="1"/>
  <c r="W445" i="6" s="1"/>
  <c r="W446" i="6" s="1"/>
  <c r="W447" i="6" s="1"/>
  <c r="W448" i="6" s="1"/>
  <c r="W449" i="6" s="1"/>
  <c r="W450" i="6" s="1"/>
  <c r="W451" i="6" s="1"/>
  <c r="W452" i="6" s="1"/>
  <c r="W453" i="6" s="1"/>
  <c r="W454" i="6" s="1"/>
  <c r="AY398" i="6"/>
  <c r="AD354" i="6"/>
  <c r="AE354" i="6"/>
  <c r="AF353" i="6"/>
  <c r="AG352" i="6"/>
  <c r="AH351" i="6"/>
  <c r="AI350" i="6"/>
  <c r="AS361" i="6" l="1"/>
  <c r="AN362" i="6"/>
  <c r="AO362" i="6"/>
  <c r="AP362" i="6"/>
  <c r="AQ362" i="6"/>
  <c r="W455" i="6"/>
  <c r="W456" i="6" s="1"/>
  <c r="W457" i="6" s="1"/>
  <c r="W458" i="6" s="1"/>
  <c r="W459" i="6" s="1"/>
  <c r="W460" i="6" s="1"/>
  <c r="W461" i="6" s="1"/>
  <c r="W462" i="6" s="1"/>
  <c r="W463" i="6" s="1"/>
  <c r="W464" i="6" s="1"/>
  <c r="W465" i="6" s="1"/>
  <c r="W466" i="6" s="1"/>
  <c r="W467" i="6" s="1"/>
  <c r="W468" i="6" s="1"/>
  <c r="W469" i="6" s="1"/>
  <c r="AY455" i="6"/>
  <c r="Z363" i="6"/>
  <c r="AY363" i="6"/>
  <c r="V364" i="6"/>
  <c r="AA363" i="6"/>
  <c r="AV363" i="6"/>
  <c r="X364" i="6"/>
  <c r="X365" i="6" s="1"/>
  <c r="AY364" i="6"/>
  <c r="AK362" i="6"/>
  <c r="AD355" i="6"/>
  <c r="AE355" i="6"/>
  <c r="AF354" i="6"/>
  <c r="AG353" i="6"/>
  <c r="AH352" i="6"/>
  <c r="AI351" i="6"/>
  <c r="AS362" i="6" l="1"/>
  <c r="AN363" i="6"/>
  <c r="AO363" i="6"/>
  <c r="AP363" i="6"/>
  <c r="AQ363" i="6"/>
  <c r="X366" i="6"/>
  <c r="X367" i="6" s="1"/>
  <c r="AY366" i="6"/>
  <c r="AK363" i="6"/>
  <c r="AA364" i="6"/>
  <c r="V365" i="6"/>
  <c r="Z364" i="6"/>
  <c r="AV364" i="6"/>
  <c r="W470" i="6"/>
  <c r="W471" i="6" s="1"/>
  <c r="W472" i="6" s="1"/>
  <c r="W473" i="6" s="1"/>
  <c r="W474" i="6" s="1"/>
  <c r="W475" i="6" s="1"/>
  <c r="W476" i="6" s="1"/>
  <c r="W477" i="6" s="1"/>
  <c r="W478" i="6" s="1"/>
  <c r="W479" i="6" s="1"/>
  <c r="W480" i="6" s="1"/>
  <c r="W481" i="6" s="1"/>
  <c r="W482" i="6" s="1"/>
  <c r="W483" i="6" s="1"/>
  <c r="W484" i="6" s="1"/>
  <c r="W485" i="6" s="1"/>
  <c r="W486" i="6" s="1"/>
  <c r="W487" i="6" s="1"/>
  <c r="W488" i="6" s="1"/>
  <c r="AY470" i="6"/>
  <c r="AD356" i="6"/>
  <c r="AE356" i="6"/>
  <c r="AF355" i="6"/>
  <c r="AG354" i="6"/>
  <c r="AH353" i="6"/>
  <c r="AI352" i="6"/>
  <c r="AS363" i="6" l="1"/>
  <c r="AN364" i="6"/>
  <c r="AO364" i="6"/>
  <c r="AP364" i="6"/>
  <c r="AQ364" i="6"/>
  <c r="W489" i="6"/>
  <c r="W490" i="6" s="1"/>
  <c r="W491" i="6" s="1"/>
  <c r="W492" i="6" s="1"/>
  <c r="W493" i="6" s="1"/>
  <c r="W494" i="6" s="1"/>
  <c r="W495" i="6" s="1"/>
  <c r="W496" i="6" s="1"/>
  <c r="W497" i="6" s="1"/>
  <c r="W498" i="6" s="1"/>
  <c r="W499" i="6" s="1"/>
  <c r="W500" i="6" s="1"/>
  <c r="W501" i="6" s="1"/>
  <c r="W502" i="6" s="1"/>
  <c r="W503" i="6" s="1"/>
  <c r="W504" i="6" s="1"/>
  <c r="W505" i="6" s="1"/>
  <c r="W506" i="6" s="1"/>
  <c r="W507" i="6" s="1"/>
  <c r="W508" i="6" s="1"/>
  <c r="W509" i="6" s="1"/>
  <c r="AY489" i="6"/>
  <c r="Z365" i="6"/>
  <c r="AY365" i="6"/>
  <c r="V366" i="6"/>
  <c r="AA365" i="6"/>
  <c r="AV365" i="6"/>
  <c r="AK364" i="6"/>
  <c r="X368" i="6"/>
  <c r="X369" i="6" s="1"/>
  <c r="AY368" i="6"/>
  <c r="AD357" i="6"/>
  <c r="AE357" i="6"/>
  <c r="AF356" i="6"/>
  <c r="AG355" i="6"/>
  <c r="AH354" i="6"/>
  <c r="AI353" i="6"/>
  <c r="AS364" i="6" l="1"/>
  <c r="AN365" i="6"/>
  <c r="AO365" i="6"/>
  <c r="AP365" i="6"/>
  <c r="AQ365" i="6"/>
  <c r="X370" i="6"/>
  <c r="X371" i="6" s="1"/>
  <c r="AY370" i="6"/>
  <c r="AK365" i="6"/>
  <c r="AA366" i="6"/>
  <c r="V367" i="6"/>
  <c r="Z366" i="6"/>
  <c r="AV366" i="6"/>
  <c r="AD358" i="6"/>
  <c r="AE358" i="6"/>
  <c r="AF357" i="6"/>
  <c r="AG356" i="6"/>
  <c r="AH355" i="6"/>
  <c r="AI354" i="6"/>
  <c r="AS365" i="6" l="1"/>
  <c r="AN366" i="6"/>
  <c r="AO366" i="6"/>
  <c r="AP366" i="6"/>
  <c r="AQ366" i="6"/>
  <c r="Z367" i="6"/>
  <c r="AY367" i="6"/>
  <c r="V368" i="6"/>
  <c r="AA367" i="6"/>
  <c r="AV367" i="6"/>
  <c r="AK366" i="6"/>
  <c r="X372" i="6"/>
  <c r="X373" i="6" s="1"/>
  <c r="AY372" i="6"/>
  <c r="AD359" i="6"/>
  <c r="AE359" i="6"/>
  <c r="AF358" i="6"/>
  <c r="AG357" i="6"/>
  <c r="AH356" i="6"/>
  <c r="AI355" i="6"/>
  <c r="AS366" i="6" l="1"/>
  <c r="AN367" i="6"/>
  <c r="AO367" i="6"/>
  <c r="AP367" i="6"/>
  <c r="AQ367" i="6"/>
  <c r="X374" i="6"/>
  <c r="X375" i="6" s="1"/>
  <c r="AY374" i="6"/>
  <c r="AK367" i="6"/>
  <c r="AA368" i="6"/>
  <c r="V369" i="6"/>
  <c r="Z368" i="6"/>
  <c r="AV368" i="6"/>
  <c r="AD360" i="6"/>
  <c r="AE360" i="6"/>
  <c r="AF359" i="6"/>
  <c r="AG358" i="6"/>
  <c r="AH357" i="6"/>
  <c r="AI356" i="6"/>
  <c r="AS367" i="6" l="1"/>
  <c r="AN368" i="6"/>
  <c r="AO368" i="6"/>
  <c r="AP368" i="6"/>
  <c r="AQ368" i="6"/>
  <c r="Z369" i="6"/>
  <c r="AY369" i="6"/>
  <c r="V370" i="6"/>
  <c r="AA369" i="6"/>
  <c r="AV369" i="6"/>
  <c r="AK368" i="6"/>
  <c r="X376" i="6"/>
  <c r="X377" i="6" s="1"/>
  <c r="AY376" i="6"/>
  <c r="AD361" i="6"/>
  <c r="AE361" i="6"/>
  <c r="AF360" i="6"/>
  <c r="AG359" i="6"/>
  <c r="AH358" i="6"/>
  <c r="AI357" i="6"/>
  <c r="AS368" i="6" l="1"/>
  <c r="AN369" i="6"/>
  <c r="AO369" i="6"/>
  <c r="AP369" i="6"/>
  <c r="AQ369" i="6"/>
  <c r="X378" i="6"/>
  <c r="X379" i="6" s="1"/>
  <c r="AY378" i="6"/>
  <c r="AK369" i="6"/>
  <c r="AA370" i="6"/>
  <c r="V371" i="6"/>
  <c r="Z370" i="6"/>
  <c r="AV370" i="6"/>
  <c r="AD362" i="6"/>
  <c r="AE362" i="6"/>
  <c r="AF361" i="6"/>
  <c r="AG360" i="6"/>
  <c r="AH359" i="6"/>
  <c r="AI358" i="6"/>
  <c r="AS369" i="6" l="1"/>
  <c r="AN370" i="6"/>
  <c r="AO370" i="6"/>
  <c r="AP370" i="6"/>
  <c r="AQ370" i="6"/>
  <c r="Z371" i="6"/>
  <c r="AY371" i="6"/>
  <c r="V372" i="6"/>
  <c r="AA371" i="6"/>
  <c r="AV371" i="6"/>
  <c r="AK370" i="6"/>
  <c r="X380" i="6"/>
  <c r="X381" i="6" s="1"/>
  <c r="AY380" i="6"/>
  <c r="AD363" i="6"/>
  <c r="AE363" i="6"/>
  <c r="AF362" i="6"/>
  <c r="AG361" i="6"/>
  <c r="AH360" i="6"/>
  <c r="AI359" i="6"/>
  <c r="AS370" i="6" l="1"/>
  <c r="AN371" i="6"/>
  <c r="AO371" i="6"/>
  <c r="AP371" i="6"/>
  <c r="AQ371" i="6"/>
  <c r="X382" i="6"/>
  <c r="X383" i="6" s="1"/>
  <c r="AY382" i="6"/>
  <c r="AK371" i="6"/>
  <c r="AA372" i="6"/>
  <c r="V373" i="6"/>
  <c r="Z372" i="6"/>
  <c r="AV372" i="6"/>
  <c r="AD364" i="6"/>
  <c r="AE364" i="6"/>
  <c r="AF363" i="6"/>
  <c r="AG362" i="6"/>
  <c r="AH361" i="6"/>
  <c r="AI360" i="6"/>
  <c r="AS371" i="6" l="1"/>
  <c r="AN372" i="6"/>
  <c r="AO372" i="6"/>
  <c r="AP372" i="6"/>
  <c r="AQ372" i="6"/>
  <c r="Z373" i="6"/>
  <c r="AY373" i="6"/>
  <c r="V374" i="6"/>
  <c r="AA373" i="6"/>
  <c r="AV373" i="6"/>
  <c r="AK372" i="6"/>
  <c r="X384" i="6"/>
  <c r="X385" i="6" s="1"/>
  <c r="AY384" i="6"/>
  <c r="AD365" i="6"/>
  <c r="AE365" i="6"/>
  <c r="AF364" i="6"/>
  <c r="AG363" i="6"/>
  <c r="AH362" i="6"/>
  <c r="AI361" i="6"/>
  <c r="AS372" i="6" l="1"/>
  <c r="AN373" i="6"/>
  <c r="AO373" i="6"/>
  <c r="AP373" i="6"/>
  <c r="AQ373" i="6"/>
  <c r="X386" i="6"/>
  <c r="X387" i="6" s="1"/>
  <c r="AY386" i="6"/>
  <c r="AK373" i="6"/>
  <c r="AA374" i="6"/>
  <c r="V375" i="6"/>
  <c r="Z374" i="6"/>
  <c r="AV374" i="6"/>
  <c r="AD366" i="6"/>
  <c r="AE366" i="6"/>
  <c r="AF365" i="6"/>
  <c r="AG364" i="6"/>
  <c r="AH363" i="6"/>
  <c r="AI362" i="6"/>
  <c r="AS373" i="6" l="1"/>
  <c r="AN374" i="6"/>
  <c r="AO374" i="6"/>
  <c r="AP374" i="6"/>
  <c r="AQ374" i="6"/>
  <c r="Z375" i="6"/>
  <c r="AY375" i="6"/>
  <c r="V376" i="6"/>
  <c r="AA375" i="6"/>
  <c r="AV375" i="6"/>
  <c r="AK374" i="6"/>
  <c r="X388" i="6"/>
  <c r="X389" i="6" s="1"/>
  <c r="AY388" i="6"/>
  <c r="AD367" i="6"/>
  <c r="AE367" i="6"/>
  <c r="AF366" i="6"/>
  <c r="AG365" i="6"/>
  <c r="AH364" i="6"/>
  <c r="AI363" i="6"/>
  <c r="AS374" i="6" l="1"/>
  <c r="AN375" i="6"/>
  <c r="AO375" i="6"/>
  <c r="AP375" i="6"/>
  <c r="AQ375" i="6"/>
  <c r="X390" i="6"/>
  <c r="X391" i="6" s="1"/>
  <c r="AY390" i="6"/>
  <c r="AK375" i="6"/>
  <c r="AA376" i="6"/>
  <c r="V377" i="6"/>
  <c r="Z376" i="6"/>
  <c r="AV376" i="6"/>
  <c r="AD368" i="6"/>
  <c r="AE368" i="6"/>
  <c r="AF367" i="6"/>
  <c r="AG366" i="6"/>
  <c r="AH365" i="6"/>
  <c r="AI364" i="6"/>
  <c r="AS375" i="6" l="1"/>
  <c r="AN376" i="6"/>
  <c r="AO376" i="6"/>
  <c r="AP376" i="6"/>
  <c r="AQ376" i="6"/>
  <c r="Z377" i="6"/>
  <c r="AY377" i="6"/>
  <c r="V378" i="6"/>
  <c r="AA377" i="6"/>
  <c r="AV377" i="6"/>
  <c r="AK376" i="6"/>
  <c r="X392" i="6"/>
  <c r="X393" i="6" s="1"/>
  <c r="AY392" i="6"/>
  <c r="AD369" i="6"/>
  <c r="AE369" i="6"/>
  <c r="AF368" i="6"/>
  <c r="AG367" i="6"/>
  <c r="AH366" i="6"/>
  <c r="AI365" i="6"/>
  <c r="AS376" i="6" l="1"/>
  <c r="AN377" i="6"/>
  <c r="AO377" i="6"/>
  <c r="AP377" i="6"/>
  <c r="AQ377" i="6"/>
  <c r="X394" i="6"/>
  <c r="X395" i="6" s="1"/>
  <c r="AY394" i="6"/>
  <c r="AK377" i="6"/>
  <c r="AA378" i="6"/>
  <c r="V379" i="6"/>
  <c r="Z378" i="6"/>
  <c r="AV378" i="6"/>
  <c r="AD370" i="6"/>
  <c r="AE370" i="6"/>
  <c r="AF369" i="6"/>
  <c r="AG368" i="6"/>
  <c r="AH367" i="6"/>
  <c r="AI366" i="6"/>
  <c r="AS377" i="6" l="1"/>
  <c r="AN378" i="6"/>
  <c r="AO378" i="6"/>
  <c r="AP378" i="6"/>
  <c r="AQ378" i="6"/>
  <c r="Z379" i="6"/>
  <c r="AY379" i="6"/>
  <c r="V380" i="6"/>
  <c r="AA379" i="6"/>
  <c r="AV379" i="6"/>
  <c r="AK378" i="6"/>
  <c r="X396" i="6"/>
  <c r="X397" i="6" s="1"/>
  <c r="AY396" i="6"/>
  <c r="AD371" i="6"/>
  <c r="AE371" i="6"/>
  <c r="AF370" i="6"/>
  <c r="AG369" i="6"/>
  <c r="AH368" i="6"/>
  <c r="AI367" i="6"/>
  <c r="AS378" i="6" l="1"/>
  <c r="AN379" i="6"/>
  <c r="AO379" i="6"/>
  <c r="AP379" i="6"/>
  <c r="AQ379" i="6"/>
  <c r="AK379" i="6"/>
  <c r="AA380" i="6"/>
  <c r="V381" i="6"/>
  <c r="Z380" i="6"/>
  <c r="AV380" i="6"/>
  <c r="AD372" i="6"/>
  <c r="AE372" i="6"/>
  <c r="AF371" i="6"/>
  <c r="AG370" i="6"/>
  <c r="AH369" i="6"/>
  <c r="AI368" i="6"/>
  <c r="AS379" i="6" l="1"/>
  <c r="AN380" i="6"/>
  <c r="AO380" i="6"/>
  <c r="AP380" i="6"/>
  <c r="AQ380" i="6"/>
  <c r="Z381" i="6"/>
  <c r="AY381" i="6"/>
  <c r="V382" i="6"/>
  <c r="AA381" i="6"/>
  <c r="AV381" i="6"/>
  <c r="AK380" i="6"/>
  <c r="AD373" i="6"/>
  <c r="AE373" i="6"/>
  <c r="AF372" i="6"/>
  <c r="AG371" i="6"/>
  <c r="AH370" i="6"/>
  <c r="AI369" i="6"/>
  <c r="AS380" i="6" l="1"/>
  <c r="AN381" i="6"/>
  <c r="AO381" i="6"/>
  <c r="AP381" i="6"/>
  <c r="AQ381" i="6"/>
  <c r="AK381" i="6"/>
  <c r="AA382" i="6"/>
  <c r="V383" i="6"/>
  <c r="Z382" i="6"/>
  <c r="AV382" i="6"/>
  <c r="AD374" i="6"/>
  <c r="AE374" i="6"/>
  <c r="AF373" i="6"/>
  <c r="AG372" i="6"/>
  <c r="AH371" i="6"/>
  <c r="AI370" i="6"/>
  <c r="AS381" i="6" l="1"/>
  <c r="AN382" i="6"/>
  <c r="AO382" i="6"/>
  <c r="AP382" i="6"/>
  <c r="AQ382" i="6"/>
  <c r="Z383" i="6"/>
  <c r="AY383" i="6"/>
  <c r="V384" i="6"/>
  <c r="AA383" i="6"/>
  <c r="AV383" i="6"/>
  <c r="AK382" i="6"/>
  <c r="AD375" i="6"/>
  <c r="AE375" i="6"/>
  <c r="AF374" i="6"/>
  <c r="AG373" i="6"/>
  <c r="AH372" i="6"/>
  <c r="AI371" i="6"/>
  <c r="AS382" i="6" l="1"/>
  <c r="AN383" i="6"/>
  <c r="AO383" i="6"/>
  <c r="AP383" i="6"/>
  <c r="AQ383" i="6"/>
  <c r="AK383" i="6"/>
  <c r="AA384" i="6"/>
  <c r="V385" i="6"/>
  <c r="Z384" i="6"/>
  <c r="AV384" i="6"/>
  <c r="AD376" i="6"/>
  <c r="AE376" i="6"/>
  <c r="AF375" i="6"/>
  <c r="AG374" i="6"/>
  <c r="AH373" i="6"/>
  <c r="AI372" i="6"/>
  <c r="AS383" i="6" l="1"/>
  <c r="AN384" i="6"/>
  <c r="AO384" i="6"/>
  <c r="AP384" i="6"/>
  <c r="AQ384" i="6"/>
  <c r="Z385" i="6"/>
  <c r="AY385" i="6"/>
  <c r="V386" i="6"/>
  <c r="AA385" i="6"/>
  <c r="AV385" i="6"/>
  <c r="AK384" i="6"/>
  <c r="AD377" i="6"/>
  <c r="AE377" i="6"/>
  <c r="AF376" i="6"/>
  <c r="AG375" i="6"/>
  <c r="AH374" i="6"/>
  <c r="AI373" i="6"/>
  <c r="AS384" i="6" l="1"/>
  <c r="AN385" i="6"/>
  <c r="AO385" i="6"/>
  <c r="AP385" i="6"/>
  <c r="AQ385" i="6"/>
  <c r="AK385" i="6"/>
  <c r="AA386" i="6"/>
  <c r="V387" i="6"/>
  <c r="Z386" i="6"/>
  <c r="AV386" i="6"/>
  <c r="AD378" i="6"/>
  <c r="AE378" i="6"/>
  <c r="AF377" i="6"/>
  <c r="AG376" i="6"/>
  <c r="AH375" i="6"/>
  <c r="AI374" i="6"/>
  <c r="AS385" i="6" l="1"/>
  <c r="AN386" i="6"/>
  <c r="AO386" i="6"/>
  <c r="AP386" i="6"/>
  <c r="AQ386" i="6"/>
  <c r="Z387" i="6"/>
  <c r="AY387" i="6"/>
  <c r="V388" i="6"/>
  <c r="AA387" i="6"/>
  <c r="AV387" i="6"/>
  <c r="AK386" i="6"/>
  <c r="AD379" i="6"/>
  <c r="AE379" i="6"/>
  <c r="AF378" i="6"/>
  <c r="AG377" i="6"/>
  <c r="AH376" i="6"/>
  <c r="AI375" i="6"/>
  <c r="AS386" i="6" l="1"/>
  <c r="AN387" i="6"/>
  <c r="AO387" i="6"/>
  <c r="AP387" i="6"/>
  <c r="AQ387" i="6"/>
  <c r="AK387" i="6"/>
  <c r="AA388" i="6"/>
  <c r="V389" i="6"/>
  <c r="Z388" i="6"/>
  <c r="AV388" i="6"/>
  <c r="AD380" i="6"/>
  <c r="AE380" i="6"/>
  <c r="AF379" i="6"/>
  <c r="AG378" i="6"/>
  <c r="AH377" i="6"/>
  <c r="AI376" i="6"/>
  <c r="AS387" i="6" l="1"/>
  <c r="AN388" i="6"/>
  <c r="AO388" i="6"/>
  <c r="AP388" i="6"/>
  <c r="AQ388" i="6"/>
  <c r="Z389" i="6"/>
  <c r="AY389" i="6"/>
  <c r="V390" i="6"/>
  <c r="AA389" i="6"/>
  <c r="AV389" i="6"/>
  <c r="AK388" i="6"/>
  <c r="AD381" i="6"/>
  <c r="AE381" i="6"/>
  <c r="AF380" i="6"/>
  <c r="AG379" i="6"/>
  <c r="AH378" i="6"/>
  <c r="AI377" i="6"/>
  <c r="AS388" i="6" l="1"/>
  <c r="AN389" i="6"/>
  <c r="AO389" i="6"/>
  <c r="AP389" i="6"/>
  <c r="AQ389" i="6"/>
  <c r="AK389" i="6"/>
  <c r="AA390" i="6"/>
  <c r="V391" i="6"/>
  <c r="Z390" i="6"/>
  <c r="AV390" i="6"/>
  <c r="AD382" i="6"/>
  <c r="AE382" i="6"/>
  <c r="AF381" i="6"/>
  <c r="AG380" i="6"/>
  <c r="AH379" i="6"/>
  <c r="AI378" i="6"/>
  <c r="AS389" i="6" l="1"/>
  <c r="AN390" i="6"/>
  <c r="AO390" i="6"/>
  <c r="AP390" i="6"/>
  <c r="AQ390" i="6"/>
  <c r="Z391" i="6"/>
  <c r="AY391" i="6"/>
  <c r="V392" i="6"/>
  <c r="AA391" i="6"/>
  <c r="AV391" i="6"/>
  <c r="AK390" i="6"/>
  <c r="AD383" i="6"/>
  <c r="AE383" i="6"/>
  <c r="AF382" i="6"/>
  <c r="AG381" i="6"/>
  <c r="AH380" i="6"/>
  <c r="AI379" i="6"/>
  <c r="AS390" i="6" l="1"/>
  <c r="AN391" i="6"/>
  <c r="AO391" i="6"/>
  <c r="AP391" i="6"/>
  <c r="AQ391" i="6"/>
  <c r="AK391" i="6"/>
  <c r="AA392" i="6"/>
  <c r="V393" i="6"/>
  <c r="Z392" i="6"/>
  <c r="AV392" i="6"/>
  <c r="AD384" i="6"/>
  <c r="AE384" i="6"/>
  <c r="AF383" i="6"/>
  <c r="AG382" i="6"/>
  <c r="AH381" i="6"/>
  <c r="AI380" i="6"/>
  <c r="AS391" i="6" l="1"/>
  <c r="AN392" i="6"/>
  <c r="AO392" i="6"/>
  <c r="AP392" i="6"/>
  <c r="AQ392" i="6"/>
  <c r="Z393" i="6"/>
  <c r="AY393" i="6"/>
  <c r="V394" i="6"/>
  <c r="AA393" i="6"/>
  <c r="AV393" i="6"/>
  <c r="AK392" i="6"/>
  <c r="AD385" i="6"/>
  <c r="AE385" i="6"/>
  <c r="AF384" i="6"/>
  <c r="AG383" i="6"/>
  <c r="AH382" i="6"/>
  <c r="AI381" i="6"/>
  <c r="AS392" i="6" l="1"/>
  <c r="AN393" i="6"/>
  <c r="AO393" i="6"/>
  <c r="AP393" i="6"/>
  <c r="AQ393" i="6"/>
  <c r="AK393" i="6"/>
  <c r="AA394" i="6"/>
  <c r="V395" i="6"/>
  <c r="Z394" i="6"/>
  <c r="AV394" i="6"/>
  <c r="AD386" i="6"/>
  <c r="AE386" i="6"/>
  <c r="AF385" i="6"/>
  <c r="AG384" i="6"/>
  <c r="AH383" i="6"/>
  <c r="AI382" i="6"/>
  <c r="AS393" i="6" l="1"/>
  <c r="AN394" i="6"/>
  <c r="AO394" i="6"/>
  <c r="AP394" i="6"/>
  <c r="AQ394" i="6"/>
  <c r="Z395" i="6"/>
  <c r="AY395" i="6"/>
  <c r="V396" i="6"/>
  <c r="AA395" i="6"/>
  <c r="AV395" i="6"/>
  <c r="AK394" i="6"/>
  <c r="AD387" i="6"/>
  <c r="AE387" i="6"/>
  <c r="AF386" i="6"/>
  <c r="AG385" i="6"/>
  <c r="AH384" i="6"/>
  <c r="AI383" i="6"/>
  <c r="AS394" i="6" l="1"/>
  <c r="AN395" i="6"/>
  <c r="AO395" i="6"/>
  <c r="AP395" i="6"/>
  <c r="AQ395" i="6"/>
  <c r="AK395" i="6"/>
  <c r="AA396" i="6"/>
  <c r="V397" i="6"/>
  <c r="Z396" i="6"/>
  <c r="AV396" i="6"/>
  <c r="AD388" i="6"/>
  <c r="AE388" i="6"/>
  <c r="AF387" i="6"/>
  <c r="AG386" i="6"/>
  <c r="AH385" i="6"/>
  <c r="AI384" i="6"/>
  <c r="AS395" i="6" l="1"/>
  <c r="AN396" i="6"/>
  <c r="AO396" i="6"/>
  <c r="AP396" i="6"/>
  <c r="AQ396" i="6"/>
  <c r="Z397" i="6"/>
  <c r="Z398" i="6" s="1"/>
  <c r="AY397" i="6"/>
  <c r="V398" i="6"/>
  <c r="AA397" i="6"/>
  <c r="AV397" i="6"/>
  <c r="AK396" i="6"/>
  <c r="AD389" i="6"/>
  <c r="AE389" i="6"/>
  <c r="AF388" i="6"/>
  <c r="AG387" i="6"/>
  <c r="AH386" i="6"/>
  <c r="AI385" i="6"/>
  <c r="AS396" i="6" l="1"/>
  <c r="AN397" i="6"/>
  <c r="AO397" i="6"/>
  <c r="AP397" i="6"/>
  <c r="AQ397" i="6"/>
  <c r="AK397" i="6"/>
  <c r="AA398" i="6"/>
  <c r="V399" i="6"/>
  <c r="X398" i="6"/>
  <c r="AV398" i="6"/>
  <c r="AD390" i="6"/>
  <c r="AE390" i="6"/>
  <c r="AF389" i="6"/>
  <c r="AG388" i="6"/>
  <c r="AH387" i="6"/>
  <c r="AI386" i="6"/>
  <c r="AS397" i="6" l="1"/>
  <c r="AN398" i="6"/>
  <c r="AO398" i="6"/>
  <c r="AP398" i="6"/>
  <c r="AQ398" i="6"/>
  <c r="X399" i="6"/>
  <c r="X400" i="6" s="1"/>
  <c r="AY399" i="6"/>
  <c r="V400" i="6"/>
  <c r="Z399" i="6"/>
  <c r="AV399" i="6"/>
  <c r="AK398" i="6"/>
  <c r="AA399" i="6"/>
  <c r="AK399" i="6" s="1"/>
  <c r="AD391" i="6"/>
  <c r="AE391" i="6"/>
  <c r="AF390" i="6"/>
  <c r="AG389" i="6"/>
  <c r="AH388" i="6"/>
  <c r="AI387" i="6"/>
  <c r="AQ400" i="6" l="1"/>
  <c r="AS398" i="6"/>
  <c r="AN399" i="6"/>
  <c r="AN400" i="6" s="1"/>
  <c r="AO399" i="6"/>
  <c r="AO400" i="6" s="1"/>
  <c r="AP399" i="6"/>
  <c r="AS399" i="6" s="1"/>
  <c r="AQ399" i="6"/>
  <c r="Z400" i="6"/>
  <c r="AY400" i="6"/>
  <c r="V401" i="6"/>
  <c r="AA400" i="6"/>
  <c r="AV400" i="6"/>
  <c r="X401" i="6"/>
  <c r="X402" i="6" s="1"/>
  <c r="AY401" i="6"/>
  <c r="AD392" i="6"/>
  <c r="AE392" i="6"/>
  <c r="AF391" i="6"/>
  <c r="AG390" i="6"/>
  <c r="AH389" i="6"/>
  <c r="AI388" i="6"/>
  <c r="AP400" i="6" l="1"/>
  <c r="X403" i="6"/>
  <c r="X404" i="6" s="1"/>
  <c r="AY403" i="6"/>
  <c r="AK400" i="6"/>
  <c r="AA401" i="6"/>
  <c r="V402" i="6"/>
  <c r="Z401" i="6"/>
  <c r="AV401" i="6"/>
  <c r="AD393" i="6"/>
  <c r="AE393" i="6"/>
  <c r="AF392" i="6"/>
  <c r="AG391" i="6"/>
  <c r="AH390" i="6"/>
  <c r="AI389" i="6"/>
  <c r="AS400" i="6" l="1"/>
  <c r="AN401" i="6"/>
  <c r="AO401" i="6"/>
  <c r="AP401" i="6"/>
  <c r="AQ401" i="6"/>
  <c r="Z402" i="6"/>
  <c r="AY402" i="6"/>
  <c r="V403" i="6"/>
  <c r="AA402" i="6"/>
  <c r="AV402" i="6"/>
  <c r="AK401" i="6"/>
  <c r="X405" i="6"/>
  <c r="X406" i="6" s="1"/>
  <c r="AY405" i="6"/>
  <c r="AD394" i="6"/>
  <c r="AE394" i="6"/>
  <c r="AF393" i="6"/>
  <c r="AG392" i="6"/>
  <c r="AH391" i="6"/>
  <c r="AI390" i="6"/>
  <c r="AS401" i="6" l="1"/>
  <c r="AN402" i="6"/>
  <c r="AO402" i="6"/>
  <c r="AP402" i="6"/>
  <c r="AQ402" i="6"/>
  <c r="X407" i="6"/>
  <c r="X408" i="6" s="1"/>
  <c r="AY407" i="6"/>
  <c r="AK402" i="6"/>
  <c r="AA403" i="6"/>
  <c r="V404" i="6"/>
  <c r="Z403" i="6"/>
  <c r="AV403" i="6"/>
  <c r="AD395" i="6"/>
  <c r="AE395" i="6"/>
  <c r="AF394" i="6"/>
  <c r="AG393" i="6"/>
  <c r="AH392" i="6"/>
  <c r="AI391" i="6"/>
  <c r="AS402" i="6" l="1"/>
  <c r="AN403" i="6"/>
  <c r="AO403" i="6"/>
  <c r="AP403" i="6"/>
  <c r="AQ403" i="6"/>
  <c r="Z404" i="6"/>
  <c r="AY404" i="6"/>
  <c r="V405" i="6"/>
  <c r="AA404" i="6"/>
  <c r="AV404" i="6"/>
  <c r="AK403" i="6"/>
  <c r="X409" i="6"/>
  <c r="X410" i="6" s="1"/>
  <c r="AY409" i="6"/>
  <c r="AD396" i="6"/>
  <c r="AE396" i="6"/>
  <c r="AF395" i="6"/>
  <c r="AG394" i="6"/>
  <c r="AH393" i="6"/>
  <c r="AI392" i="6"/>
  <c r="AS403" i="6" l="1"/>
  <c r="AN404" i="6"/>
  <c r="AO404" i="6"/>
  <c r="AP404" i="6"/>
  <c r="AQ404" i="6"/>
  <c r="X411" i="6"/>
  <c r="X412" i="6" s="1"/>
  <c r="AY411" i="6"/>
  <c r="AK404" i="6"/>
  <c r="AA405" i="6"/>
  <c r="V406" i="6"/>
  <c r="Z405" i="6"/>
  <c r="AV405" i="6"/>
  <c r="AD397" i="6"/>
  <c r="AE397" i="6"/>
  <c r="AF396" i="6"/>
  <c r="AG395" i="6"/>
  <c r="AH394" i="6"/>
  <c r="AI393" i="6"/>
  <c r="AS404" i="6" l="1"/>
  <c r="AN405" i="6"/>
  <c r="AO405" i="6"/>
  <c r="AP405" i="6"/>
  <c r="AQ405" i="6"/>
  <c r="Z406" i="6"/>
  <c r="AY406" i="6"/>
  <c r="V407" i="6"/>
  <c r="AA406" i="6"/>
  <c r="AV406" i="6"/>
  <c r="AK405" i="6"/>
  <c r="X413" i="6"/>
  <c r="X414" i="6" s="1"/>
  <c r="AY413" i="6"/>
  <c r="AD398" i="6"/>
  <c r="AE398" i="6"/>
  <c r="AF397" i="6"/>
  <c r="AG396" i="6"/>
  <c r="AH395" i="6"/>
  <c r="AI394" i="6"/>
  <c r="AS405" i="6" l="1"/>
  <c r="AN406" i="6"/>
  <c r="AO406" i="6"/>
  <c r="AP406" i="6"/>
  <c r="AQ406" i="6"/>
  <c r="X415" i="6"/>
  <c r="X416" i="6" s="1"/>
  <c r="AY415" i="6"/>
  <c r="AK406" i="6"/>
  <c r="AA407" i="6"/>
  <c r="V408" i="6"/>
  <c r="Z407" i="6"/>
  <c r="AV407" i="6"/>
  <c r="AD399" i="6"/>
  <c r="AE399" i="6"/>
  <c r="AF398" i="6"/>
  <c r="AG397" i="6"/>
  <c r="AH396" i="6"/>
  <c r="AI395" i="6"/>
  <c r="AS406" i="6" l="1"/>
  <c r="AN407" i="6"/>
  <c r="AO407" i="6"/>
  <c r="AP407" i="6"/>
  <c r="AQ407" i="6"/>
  <c r="Z408" i="6"/>
  <c r="AY408" i="6"/>
  <c r="V409" i="6"/>
  <c r="AA408" i="6"/>
  <c r="AV408" i="6"/>
  <c r="AK407" i="6"/>
  <c r="X417" i="6"/>
  <c r="X418" i="6" s="1"/>
  <c r="AY417" i="6"/>
  <c r="AD400" i="6"/>
  <c r="AE400" i="6"/>
  <c r="AF399" i="6"/>
  <c r="AG398" i="6"/>
  <c r="AH397" i="6"/>
  <c r="AI396" i="6"/>
  <c r="AS407" i="6" l="1"/>
  <c r="AN408" i="6"/>
  <c r="AO408" i="6"/>
  <c r="AP408" i="6"/>
  <c r="AQ408" i="6"/>
  <c r="X419" i="6"/>
  <c r="X420" i="6" s="1"/>
  <c r="AY419" i="6"/>
  <c r="AK408" i="6"/>
  <c r="AA409" i="6"/>
  <c r="V410" i="6"/>
  <c r="Z409" i="6"/>
  <c r="AV409" i="6"/>
  <c r="AD401" i="6"/>
  <c r="AE401" i="6"/>
  <c r="AF400" i="6"/>
  <c r="AG399" i="6"/>
  <c r="AH398" i="6"/>
  <c r="AI397" i="6"/>
  <c r="AS408" i="6" l="1"/>
  <c r="AN409" i="6"/>
  <c r="AO409" i="6"/>
  <c r="AP409" i="6"/>
  <c r="AQ409" i="6"/>
  <c r="Z410" i="6"/>
  <c r="AY410" i="6"/>
  <c r="V411" i="6"/>
  <c r="AA410" i="6"/>
  <c r="AV410" i="6"/>
  <c r="AK409" i="6"/>
  <c r="X421" i="6"/>
  <c r="X422" i="6" s="1"/>
  <c r="AY421" i="6"/>
  <c r="AD402" i="6"/>
  <c r="AE402" i="6"/>
  <c r="AF401" i="6"/>
  <c r="AG400" i="6"/>
  <c r="AH399" i="6"/>
  <c r="AI398" i="6"/>
  <c r="AS409" i="6" l="1"/>
  <c r="AN410" i="6"/>
  <c r="AO410" i="6"/>
  <c r="AP410" i="6"/>
  <c r="AQ410" i="6"/>
  <c r="X423" i="6"/>
  <c r="X424" i="6" s="1"/>
  <c r="AY423" i="6"/>
  <c r="AK410" i="6"/>
  <c r="AA411" i="6"/>
  <c r="V412" i="6"/>
  <c r="Z411" i="6"/>
  <c r="AV411" i="6"/>
  <c r="AD403" i="6"/>
  <c r="AE403" i="6"/>
  <c r="AF402" i="6"/>
  <c r="AG401" i="6"/>
  <c r="AH400" i="6"/>
  <c r="AI399" i="6"/>
  <c r="AS410" i="6" l="1"/>
  <c r="AN411" i="6"/>
  <c r="AO411" i="6"/>
  <c r="AP411" i="6"/>
  <c r="AQ411" i="6"/>
  <c r="Z412" i="6"/>
  <c r="AY412" i="6"/>
  <c r="V413" i="6"/>
  <c r="AA412" i="6"/>
  <c r="AV412" i="6"/>
  <c r="AK411" i="6"/>
  <c r="X425" i="6"/>
  <c r="X426" i="6" s="1"/>
  <c r="AY425" i="6"/>
  <c r="AD404" i="6"/>
  <c r="AE404" i="6"/>
  <c r="AF403" i="6"/>
  <c r="AG402" i="6"/>
  <c r="AH401" i="6"/>
  <c r="AI400" i="6"/>
  <c r="AS411" i="6" l="1"/>
  <c r="AN412" i="6"/>
  <c r="AO412" i="6"/>
  <c r="AP412" i="6"/>
  <c r="AQ412" i="6"/>
  <c r="X427" i="6"/>
  <c r="X428" i="6" s="1"/>
  <c r="AY427" i="6"/>
  <c r="AK412" i="6"/>
  <c r="AA413" i="6"/>
  <c r="V414" i="6"/>
  <c r="Z413" i="6"/>
  <c r="AV413" i="6"/>
  <c r="AD405" i="6"/>
  <c r="AE405" i="6"/>
  <c r="AF404" i="6"/>
  <c r="AG403" i="6"/>
  <c r="AH402" i="6"/>
  <c r="AI401" i="6"/>
  <c r="AS412" i="6" l="1"/>
  <c r="AN413" i="6"/>
  <c r="AO413" i="6"/>
  <c r="AP413" i="6"/>
  <c r="AQ413" i="6"/>
  <c r="Z414" i="6"/>
  <c r="AY414" i="6"/>
  <c r="V415" i="6"/>
  <c r="AA414" i="6"/>
  <c r="AV414" i="6"/>
  <c r="AK413" i="6"/>
  <c r="X429" i="6"/>
  <c r="X430" i="6" s="1"/>
  <c r="AY429" i="6"/>
  <c r="AD406" i="6"/>
  <c r="AE406" i="6"/>
  <c r="AF405" i="6"/>
  <c r="AG404" i="6"/>
  <c r="AH403" i="6"/>
  <c r="AI402" i="6"/>
  <c r="AS413" i="6" l="1"/>
  <c r="AN414" i="6"/>
  <c r="AO414" i="6"/>
  <c r="AP414" i="6"/>
  <c r="AQ414" i="6"/>
  <c r="X431" i="6"/>
  <c r="X432" i="6" s="1"/>
  <c r="AY431" i="6"/>
  <c r="AK414" i="6"/>
  <c r="AA415" i="6"/>
  <c r="V416" i="6"/>
  <c r="Z415" i="6"/>
  <c r="AV415" i="6"/>
  <c r="AD407" i="6"/>
  <c r="AE407" i="6"/>
  <c r="AF406" i="6"/>
  <c r="AG405" i="6"/>
  <c r="AH404" i="6"/>
  <c r="AI403" i="6"/>
  <c r="AS414" i="6" l="1"/>
  <c r="AN415" i="6"/>
  <c r="AO415" i="6"/>
  <c r="AP415" i="6"/>
  <c r="AQ415" i="6"/>
  <c r="Z416" i="6"/>
  <c r="AY416" i="6"/>
  <c r="V417" i="6"/>
  <c r="AA416" i="6"/>
  <c r="AV416" i="6"/>
  <c r="AK415" i="6"/>
  <c r="X433" i="6"/>
  <c r="X434" i="6" s="1"/>
  <c r="AY433" i="6"/>
  <c r="AD408" i="6"/>
  <c r="AE408" i="6"/>
  <c r="AF407" i="6"/>
  <c r="AG406" i="6"/>
  <c r="AH405" i="6"/>
  <c r="AI404" i="6"/>
  <c r="AS415" i="6" l="1"/>
  <c r="AN416" i="6"/>
  <c r="AO416" i="6"/>
  <c r="AP416" i="6"/>
  <c r="AQ416" i="6"/>
  <c r="X435" i="6"/>
  <c r="X436" i="6" s="1"/>
  <c r="AY435" i="6"/>
  <c r="AK416" i="6"/>
  <c r="AA417" i="6"/>
  <c r="V418" i="6"/>
  <c r="Z417" i="6"/>
  <c r="AV417" i="6"/>
  <c r="AD409" i="6"/>
  <c r="AE409" i="6"/>
  <c r="AF408" i="6"/>
  <c r="AG407" i="6"/>
  <c r="AH406" i="6"/>
  <c r="AI405" i="6"/>
  <c r="AS416" i="6" l="1"/>
  <c r="AN417" i="6"/>
  <c r="AO417" i="6"/>
  <c r="AP417" i="6"/>
  <c r="AQ417" i="6"/>
  <c r="Z418" i="6"/>
  <c r="AY418" i="6"/>
  <c r="V419" i="6"/>
  <c r="AA418" i="6"/>
  <c r="AV418" i="6"/>
  <c r="AK417" i="6"/>
  <c r="X437" i="6"/>
  <c r="X438" i="6" s="1"/>
  <c r="AY437" i="6"/>
  <c r="AD410" i="6"/>
  <c r="AE410" i="6"/>
  <c r="AF409" i="6"/>
  <c r="AG408" i="6"/>
  <c r="AH407" i="6"/>
  <c r="AI406" i="6"/>
  <c r="AS417" i="6" l="1"/>
  <c r="AN418" i="6"/>
  <c r="AO418" i="6"/>
  <c r="AP418" i="6"/>
  <c r="AQ418" i="6"/>
  <c r="X439" i="6"/>
  <c r="X440" i="6" s="1"/>
  <c r="AY439" i="6"/>
  <c r="AK418" i="6"/>
  <c r="AA419" i="6"/>
  <c r="V420" i="6"/>
  <c r="Z419" i="6"/>
  <c r="AV419" i="6"/>
  <c r="AD411" i="6"/>
  <c r="AE411" i="6"/>
  <c r="AF410" i="6"/>
  <c r="AG409" i="6"/>
  <c r="AH408" i="6"/>
  <c r="AI407" i="6"/>
  <c r="AS418" i="6" l="1"/>
  <c r="AN419" i="6"/>
  <c r="AO419" i="6"/>
  <c r="AP419" i="6"/>
  <c r="AQ419" i="6"/>
  <c r="Z420" i="6"/>
  <c r="AY420" i="6"/>
  <c r="V421" i="6"/>
  <c r="AA420" i="6"/>
  <c r="AV420" i="6"/>
  <c r="AK419" i="6"/>
  <c r="X441" i="6"/>
  <c r="X442" i="6" s="1"/>
  <c r="AY441" i="6"/>
  <c r="AD412" i="6"/>
  <c r="AE412" i="6"/>
  <c r="AF411" i="6"/>
  <c r="AG410" i="6"/>
  <c r="AH409" i="6"/>
  <c r="AI408" i="6"/>
  <c r="AS419" i="6" l="1"/>
  <c r="AN420" i="6"/>
  <c r="AO420" i="6"/>
  <c r="AP420" i="6"/>
  <c r="AQ420" i="6"/>
  <c r="X443" i="6"/>
  <c r="X444" i="6" s="1"/>
  <c r="AY443" i="6"/>
  <c r="AK420" i="6"/>
  <c r="AA421" i="6"/>
  <c r="V422" i="6"/>
  <c r="Z421" i="6"/>
  <c r="AV421" i="6"/>
  <c r="AD413" i="6"/>
  <c r="AE413" i="6"/>
  <c r="AF412" i="6"/>
  <c r="AG411" i="6"/>
  <c r="AH410" i="6"/>
  <c r="AI409" i="6"/>
  <c r="AS420" i="6" l="1"/>
  <c r="AN421" i="6"/>
  <c r="AO421" i="6"/>
  <c r="AP421" i="6"/>
  <c r="AQ421" i="6"/>
  <c r="Z422" i="6"/>
  <c r="AY422" i="6"/>
  <c r="V423" i="6"/>
  <c r="AA422" i="6"/>
  <c r="AV422" i="6"/>
  <c r="AK421" i="6"/>
  <c r="X445" i="6"/>
  <c r="X446" i="6" s="1"/>
  <c r="AY445" i="6"/>
  <c r="AD414" i="6"/>
  <c r="AE414" i="6"/>
  <c r="AF413" i="6"/>
  <c r="AG412" i="6"/>
  <c r="AH411" i="6"/>
  <c r="AI410" i="6"/>
  <c r="AS421" i="6" l="1"/>
  <c r="AN422" i="6"/>
  <c r="AO422" i="6"/>
  <c r="AP422" i="6"/>
  <c r="AQ422" i="6"/>
  <c r="X447" i="6"/>
  <c r="X448" i="6" s="1"/>
  <c r="AY447" i="6"/>
  <c r="AK422" i="6"/>
  <c r="AA423" i="6"/>
  <c r="V424" i="6"/>
  <c r="Z423" i="6"/>
  <c r="AV423" i="6"/>
  <c r="AD415" i="6"/>
  <c r="AE415" i="6"/>
  <c r="AF414" i="6"/>
  <c r="AG413" i="6"/>
  <c r="AH412" i="6"/>
  <c r="AI411" i="6"/>
  <c r="AS422" i="6" l="1"/>
  <c r="AN423" i="6"/>
  <c r="AO423" i="6"/>
  <c r="AP423" i="6"/>
  <c r="AQ423" i="6"/>
  <c r="Z424" i="6"/>
  <c r="AY424" i="6"/>
  <c r="V425" i="6"/>
  <c r="AA424" i="6"/>
  <c r="AV424" i="6"/>
  <c r="AK423" i="6"/>
  <c r="X449" i="6"/>
  <c r="X450" i="6" s="1"/>
  <c r="AY449" i="6"/>
  <c r="AD416" i="6"/>
  <c r="AE416" i="6"/>
  <c r="AF415" i="6"/>
  <c r="AG414" i="6"/>
  <c r="AH413" i="6"/>
  <c r="AI412" i="6"/>
  <c r="AS423" i="6" l="1"/>
  <c r="AN424" i="6"/>
  <c r="AO424" i="6"/>
  <c r="AP424" i="6"/>
  <c r="AQ424" i="6"/>
  <c r="X451" i="6"/>
  <c r="X452" i="6" s="1"/>
  <c r="AY451" i="6"/>
  <c r="AK424" i="6"/>
  <c r="AA425" i="6"/>
  <c r="V426" i="6"/>
  <c r="Z425" i="6"/>
  <c r="AV425" i="6"/>
  <c r="AD417" i="6"/>
  <c r="AE417" i="6"/>
  <c r="AF416" i="6"/>
  <c r="AG415" i="6"/>
  <c r="AH414" i="6"/>
  <c r="AI413" i="6"/>
  <c r="AS424" i="6" l="1"/>
  <c r="AN425" i="6"/>
  <c r="AO425" i="6"/>
  <c r="AP425" i="6"/>
  <c r="AQ425" i="6"/>
  <c r="Z426" i="6"/>
  <c r="AY426" i="6"/>
  <c r="V427" i="6"/>
  <c r="AA426" i="6"/>
  <c r="AV426" i="6"/>
  <c r="AK425" i="6"/>
  <c r="X453" i="6"/>
  <c r="X454" i="6" s="1"/>
  <c r="AY453" i="6"/>
  <c r="AD418" i="6"/>
  <c r="AE418" i="6"/>
  <c r="AF417" i="6"/>
  <c r="AG416" i="6"/>
  <c r="AH415" i="6"/>
  <c r="AI414" i="6"/>
  <c r="AS425" i="6" l="1"/>
  <c r="AN426" i="6"/>
  <c r="AO426" i="6"/>
  <c r="AP426" i="6"/>
  <c r="AQ426" i="6"/>
  <c r="AK426" i="6"/>
  <c r="AA427" i="6"/>
  <c r="V428" i="6"/>
  <c r="Z427" i="6"/>
  <c r="AV427" i="6"/>
  <c r="AD419" i="6"/>
  <c r="AE419" i="6"/>
  <c r="AF418" i="6"/>
  <c r="AG417" i="6"/>
  <c r="AH416" i="6"/>
  <c r="AI415" i="6"/>
  <c r="AS426" i="6" l="1"/>
  <c r="AN427" i="6"/>
  <c r="AO427" i="6"/>
  <c r="AP427" i="6"/>
  <c r="AQ427" i="6"/>
  <c r="Z428" i="6"/>
  <c r="AY428" i="6"/>
  <c r="V429" i="6"/>
  <c r="AA428" i="6"/>
  <c r="AV428" i="6"/>
  <c r="AK427" i="6"/>
  <c r="AD420" i="6"/>
  <c r="AE420" i="6"/>
  <c r="AF419" i="6"/>
  <c r="AG418" i="6"/>
  <c r="AH417" i="6"/>
  <c r="AI416" i="6"/>
  <c r="AS427" i="6" l="1"/>
  <c r="AN428" i="6"/>
  <c r="AO428" i="6"/>
  <c r="AP428" i="6"/>
  <c r="AQ428" i="6"/>
  <c r="AK428" i="6"/>
  <c r="AA429" i="6"/>
  <c r="V430" i="6"/>
  <c r="Z429" i="6"/>
  <c r="AV429" i="6"/>
  <c r="AD421" i="6"/>
  <c r="AE421" i="6"/>
  <c r="AF420" i="6"/>
  <c r="AG419" i="6"/>
  <c r="AH418" i="6"/>
  <c r="AI417" i="6"/>
  <c r="AS428" i="6" l="1"/>
  <c r="AN429" i="6"/>
  <c r="AO429" i="6"/>
  <c r="AP429" i="6"/>
  <c r="AQ429" i="6"/>
  <c r="Z430" i="6"/>
  <c r="AY430" i="6"/>
  <c r="V431" i="6"/>
  <c r="AA430" i="6"/>
  <c r="AV430" i="6"/>
  <c r="AK429" i="6"/>
  <c r="AD422" i="6"/>
  <c r="AE422" i="6"/>
  <c r="AF421" i="6"/>
  <c r="AG420" i="6"/>
  <c r="AH419" i="6"/>
  <c r="AI418" i="6"/>
  <c r="AS429" i="6" l="1"/>
  <c r="AN430" i="6"/>
  <c r="AO430" i="6"/>
  <c r="AP430" i="6"/>
  <c r="AQ430" i="6"/>
  <c r="AK430" i="6"/>
  <c r="AA431" i="6"/>
  <c r="V432" i="6"/>
  <c r="Z431" i="6"/>
  <c r="AV431" i="6"/>
  <c r="AD423" i="6"/>
  <c r="AE423" i="6"/>
  <c r="AF422" i="6"/>
  <c r="AG421" i="6"/>
  <c r="AH420" i="6"/>
  <c r="AI419" i="6"/>
  <c r="AS430" i="6" l="1"/>
  <c r="AN431" i="6"/>
  <c r="AO431" i="6"/>
  <c r="AP431" i="6"/>
  <c r="AQ431" i="6"/>
  <c r="Z432" i="6"/>
  <c r="AY432" i="6"/>
  <c r="V433" i="6"/>
  <c r="AA432" i="6"/>
  <c r="AV432" i="6"/>
  <c r="AK431" i="6"/>
  <c r="AD424" i="6"/>
  <c r="AE424" i="6"/>
  <c r="AF423" i="6"/>
  <c r="AG422" i="6"/>
  <c r="AH421" i="6"/>
  <c r="AI420" i="6"/>
  <c r="AS431" i="6" l="1"/>
  <c r="AN432" i="6"/>
  <c r="AO432" i="6"/>
  <c r="AP432" i="6"/>
  <c r="AQ432" i="6"/>
  <c r="AK432" i="6"/>
  <c r="AA433" i="6"/>
  <c r="V434" i="6"/>
  <c r="Z433" i="6"/>
  <c r="AV433" i="6"/>
  <c r="AD425" i="6"/>
  <c r="AE425" i="6"/>
  <c r="AF424" i="6"/>
  <c r="AG423" i="6"/>
  <c r="AH422" i="6"/>
  <c r="AI421" i="6"/>
  <c r="AS432" i="6" l="1"/>
  <c r="AN433" i="6"/>
  <c r="AO433" i="6"/>
  <c r="AP433" i="6"/>
  <c r="AQ433" i="6"/>
  <c r="Z434" i="6"/>
  <c r="AY434" i="6"/>
  <c r="V435" i="6"/>
  <c r="AA434" i="6"/>
  <c r="AV434" i="6"/>
  <c r="AK433" i="6"/>
  <c r="AD426" i="6"/>
  <c r="AE426" i="6"/>
  <c r="AF425" i="6"/>
  <c r="AG424" i="6"/>
  <c r="AH423" i="6"/>
  <c r="AI422" i="6"/>
  <c r="AS433" i="6" l="1"/>
  <c r="AN434" i="6"/>
  <c r="AO434" i="6"/>
  <c r="AP434" i="6"/>
  <c r="AQ434" i="6"/>
  <c r="AK434" i="6"/>
  <c r="AA435" i="6"/>
  <c r="V436" i="6"/>
  <c r="Z435" i="6"/>
  <c r="AV435" i="6"/>
  <c r="AD427" i="6"/>
  <c r="AE427" i="6"/>
  <c r="AF426" i="6"/>
  <c r="AG425" i="6"/>
  <c r="AH424" i="6"/>
  <c r="AI423" i="6"/>
  <c r="AS434" i="6" l="1"/>
  <c r="AN435" i="6"/>
  <c r="AO435" i="6"/>
  <c r="AP435" i="6"/>
  <c r="AQ435" i="6"/>
  <c r="Z436" i="6"/>
  <c r="AY436" i="6"/>
  <c r="V437" i="6"/>
  <c r="AA436" i="6"/>
  <c r="AV436" i="6"/>
  <c r="AK435" i="6"/>
  <c r="AD428" i="6"/>
  <c r="AE428" i="6"/>
  <c r="AF427" i="6"/>
  <c r="AG426" i="6"/>
  <c r="AH425" i="6"/>
  <c r="AI424" i="6"/>
  <c r="AS435" i="6" l="1"/>
  <c r="AN436" i="6"/>
  <c r="AO436" i="6"/>
  <c r="AP436" i="6"/>
  <c r="AQ436" i="6"/>
  <c r="AK436" i="6"/>
  <c r="AA437" i="6"/>
  <c r="V438" i="6"/>
  <c r="Z437" i="6"/>
  <c r="AV437" i="6"/>
  <c r="AD429" i="6"/>
  <c r="AE429" i="6"/>
  <c r="AF428" i="6"/>
  <c r="AG427" i="6"/>
  <c r="AH426" i="6"/>
  <c r="AI425" i="6"/>
  <c r="AS436" i="6" l="1"/>
  <c r="AN437" i="6"/>
  <c r="AO437" i="6"/>
  <c r="AP437" i="6"/>
  <c r="AQ437" i="6"/>
  <c r="Z438" i="6"/>
  <c r="AY438" i="6"/>
  <c r="V439" i="6"/>
  <c r="AA438" i="6"/>
  <c r="AV438" i="6"/>
  <c r="AK437" i="6"/>
  <c r="AD430" i="6"/>
  <c r="AE430" i="6"/>
  <c r="AF429" i="6"/>
  <c r="AG428" i="6"/>
  <c r="AH427" i="6"/>
  <c r="AI426" i="6"/>
  <c r="AS437" i="6" l="1"/>
  <c r="AN438" i="6"/>
  <c r="AO438" i="6"/>
  <c r="AP438" i="6"/>
  <c r="AQ438" i="6"/>
  <c r="AK438" i="6"/>
  <c r="AA439" i="6"/>
  <c r="V440" i="6"/>
  <c r="Z439" i="6"/>
  <c r="AV439" i="6"/>
  <c r="AD431" i="6"/>
  <c r="AE431" i="6"/>
  <c r="AF430" i="6"/>
  <c r="AG429" i="6"/>
  <c r="AH428" i="6"/>
  <c r="AI427" i="6"/>
  <c r="AS438" i="6" l="1"/>
  <c r="AN439" i="6"/>
  <c r="AO439" i="6"/>
  <c r="AP439" i="6"/>
  <c r="AQ439" i="6"/>
  <c r="Z440" i="6"/>
  <c r="AY440" i="6"/>
  <c r="V441" i="6"/>
  <c r="AA440" i="6"/>
  <c r="AV440" i="6"/>
  <c r="AK439" i="6"/>
  <c r="AD432" i="6"/>
  <c r="AE432" i="6"/>
  <c r="AF431" i="6"/>
  <c r="AG430" i="6"/>
  <c r="AH429" i="6"/>
  <c r="AI428" i="6"/>
  <c r="AS439" i="6" l="1"/>
  <c r="AN440" i="6"/>
  <c r="AO440" i="6"/>
  <c r="AP440" i="6"/>
  <c r="AQ440" i="6"/>
  <c r="AK440" i="6"/>
  <c r="AA441" i="6"/>
  <c r="V442" i="6"/>
  <c r="Z441" i="6"/>
  <c r="AV441" i="6"/>
  <c r="AD433" i="6"/>
  <c r="AE433" i="6"/>
  <c r="AF432" i="6"/>
  <c r="AG431" i="6"/>
  <c r="AH430" i="6"/>
  <c r="AI429" i="6"/>
  <c r="AS440" i="6" l="1"/>
  <c r="AN441" i="6"/>
  <c r="AO441" i="6"/>
  <c r="AP441" i="6"/>
  <c r="AQ441" i="6"/>
  <c r="Z442" i="6"/>
  <c r="AY442" i="6"/>
  <c r="V443" i="6"/>
  <c r="AA442" i="6"/>
  <c r="AV442" i="6"/>
  <c r="AK441" i="6"/>
  <c r="AD434" i="6"/>
  <c r="AE434" i="6"/>
  <c r="AF433" i="6"/>
  <c r="AG432" i="6"/>
  <c r="AH431" i="6"/>
  <c r="AI430" i="6"/>
  <c r="AS441" i="6" l="1"/>
  <c r="AN442" i="6"/>
  <c r="AO442" i="6"/>
  <c r="AP442" i="6"/>
  <c r="AQ442" i="6"/>
  <c r="AK442" i="6"/>
  <c r="AA443" i="6"/>
  <c r="V444" i="6"/>
  <c r="Z443" i="6"/>
  <c r="AV443" i="6"/>
  <c r="AD435" i="6"/>
  <c r="AE435" i="6"/>
  <c r="AF434" i="6"/>
  <c r="AG433" i="6"/>
  <c r="AH432" i="6"/>
  <c r="AI431" i="6"/>
  <c r="AS442" i="6" l="1"/>
  <c r="AN443" i="6"/>
  <c r="AO443" i="6"/>
  <c r="AP443" i="6"/>
  <c r="AQ443" i="6"/>
  <c r="Z444" i="6"/>
  <c r="AY444" i="6"/>
  <c r="V445" i="6"/>
  <c r="AA444" i="6"/>
  <c r="AV444" i="6"/>
  <c r="AK443" i="6"/>
  <c r="AD436" i="6"/>
  <c r="AE436" i="6"/>
  <c r="AF435" i="6"/>
  <c r="AG434" i="6"/>
  <c r="AH433" i="6"/>
  <c r="AI432" i="6"/>
  <c r="AS443" i="6" l="1"/>
  <c r="AN444" i="6"/>
  <c r="AO444" i="6"/>
  <c r="AP444" i="6"/>
  <c r="AQ444" i="6"/>
  <c r="AK444" i="6"/>
  <c r="AA445" i="6"/>
  <c r="V446" i="6"/>
  <c r="Z445" i="6"/>
  <c r="AV445" i="6"/>
  <c r="AD437" i="6"/>
  <c r="AE437" i="6"/>
  <c r="AF436" i="6"/>
  <c r="AG435" i="6"/>
  <c r="AH434" i="6"/>
  <c r="AI433" i="6"/>
  <c r="AS444" i="6" l="1"/>
  <c r="AN445" i="6"/>
  <c r="AO445" i="6"/>
  <c r="AP445" i="6"/>
  <c r="AQ445" i="6"/>
  <c r="Z446" i="6"/>
  <c r="AY446" i="6"/>
  <c r="V447" i="6"/>
  <c r="AA446" i="6"/>
  <c r="AV446" i="6"/>
  <c r="AK445" i="6"/>
  <c r="AD438" i="6"/>
  <c r="AE438" i="6"/>
  <c r="AF437" i="6"/>
  <c r="AG436" i="6"/>
  <c r="AH435" i="6"/>
  <c r="AI434" i="6"/>
  <c r="AS445" i="6" l="1"/>
  <c r="AN446" i="6"/>
  <c r="AO446" i="6"/>
  <c r="AP446" i="6"/>
  <c r="AQ446" i="6"/>
  <c r="AK446" i="6"/>
  <c r="AA447" i="6"/>
  <c r="V448" i="6"/>
  <c r="Z447" i="6"/>
  <c r="AV447" i="6"/>
  <c r="AD439" i="6"/>
  <c r="AE439" i="6"/>
  <c r="AF438" i="6"/>
  <c r="AG437" i="6"/>
  <c r="AH436" i="6"/>
  <c r="AI435" i="6"/>
  <c r="AS446" i="6" l="1"/>
  <c r="AN447" i="6"/>
  <c r="AO447" i="6"/>
  <c r="AP447" i="6"/>
  <c r="AQ447" i="6"/>
  <c r="Z448" i="6"/>
  <c r="AY448" i="6"/>
  <c r="V449" i="6"/>
  <c r="AA448" i="6"/>
  <c r="AV448" i="6"/>
  <c r="AK447" i="6"/>
  <c r="AD440" i="6"/>
  <c r="AE440" i="6"/>
  <c r="AF439" i="6"/>
  <c r="AG438" i="6"/>
  <c r="AH437" i="6"/>
  <c r="AI436" i="6"/>
  <c r="AS447" i="6" l="1"/>
  <c r="AN448" i="6"/>
  <c r="AO448" i="6"/>
  <c r="AP448" i="6"/>
  <c r="AQ448" i="6"/>
  <c r="AK448" i="6"/>
  <c r="AA449" i="6"/>
  <c r="V450" i="6"/>
  <c r="Z449" i="6"/>
  <c r="AV449" i="6"/>
  <c r="AD441" i="6"/>
  <c r="AE441" i="6"/>
  <c r="AF440" i="6"/>
  <c r="AG439" i="6"/>
  <c r="AH438" i="6"/>
  <c r="AI437" i="6"/>
  <c r="AS448" i="6" l="1"/>
  <c r="AN449" i="6"/>
  <c r="AO449" i="6"/>
  <c r="AP449" i="6"/>
  <c r="AQ449" i="6"/>
  <c r="Z450" i="6"/>
  <c r="AY450" i="6"/>
  <c r="V451" i="6"/>
  <c r="AA450" i="6"/>
  <c r="AV450" i="6"/>
  <c r="AK449" i="6"/>
  <c r="AD442" i="6"/>
  <c r="AE442" i="6"/>
  <c r="AF441" i="6"/>
  <c r="AG440" i="6"/>
  <c r="AH439" i="6"/>
  <c r="AI438" i="6"/>
  <c r="AS449" i="6" l="1"/>
  <c r="AN450" i="6"/>
  <c r="AO450" i="6"/>
  <c r="AP450" i="6"/>
  <c r="AQ450" i="6"/>
  <c r="AK450" i="6"/>
  <c r="AA451" i="6"/>
  <c r="V452" i="6"/>
  <c r="Z451" i="6"/>
  <c r="AV451" i="6"/>
  <c r="AD443" i="6"/>
  <c r="AE443" i="6"/>
  <c r="AF442" i="6"/>
  <c r="AG441" i="6"/>
  <c r="AH440" i="6"/>
  <c r="AI439" i="6"/>
  <c r="AS450" i="6" l="1"/>
  <c r="AN451" i="6"/>
  <c r="AO451" i="6"/>
  <c r="AP451" i="6"/>
  <c r="AQ451" i="6"/>
  <c r="Z452" i="6"/>
  <c r="AY452" i="6"/>
  <c r="V453" i="6"/>
  <c r="AA452" i="6"/>
  <c r="AV452" i="6"/>
  <c r="AK451" i="6"/>
  <c r="AD444" i="6"/>
  <c r="AE444" i="6"/>
  <c r="AF443" i="6"/>
  <c r="AG442" i="6"/>
  <c r="AH441" i="6"/>
  <c r="AI440" i="6"/>
  <c r="AS451" i="6" l="1"/>
  <c r="AN452" i="6"/>
  <c r="AO452" i="6"/>
  <c r="AP452" i="6"/>
  <c r="AQ452" i="6"/>
  <c r="AK452" i="6"/>
  <c r="AA453" i="6"/>
  <c r="V454" i="6"/>
  <c r="Z453" i="6"/>
  <c r="AV453" i="6"/>
  <c r="AD445" i="6"/>
  <c r="AE445" i="6"/>
  <c r="AF444" i="6"/>
  <c r="AG443" i="6"/>
  <c r="AH442" i="6"/>
  <c r="AI441" i="6"/>
  <c r="AS452" i="6" l="1"/>
  <c r="AN453" i="6"/>
  <c r="AO453" i="6"/>
  <c r="AP453" i="6"/>
  <c r="AQ453" i="6"/>
  <c r="Z454" i="6"/>
  <c r="Z455" i="6" s="1"/>
  <c r="AY454" i="6"/>
  <c r="V455" i="6"/>
  <c r="AA454" i="6"/>
  <c r="AV454" i="6"/>
  <c r="AK453" i="6"/>
  <c r="AD446" i="6"/>
  <c r="AE446" i="6"/>
  <c r="AF445" i="6"/>
  <c r="AG444" i="6"/>
  <c r="AH443" i="6"/>
  <c r="AI442" i="6"/>
  <c r="AS453" i="6" l="1"/>
  <c r="AN454" i="6"/>
  <c r="AO454" i="6"/>
  <c r="AP454" i="6"/>
  <c r="AQ454" i="6"/>
  <c r="AK454" i="6"/>
  <c r="AA455" i="6"/>
  <c r="V456" i="6"/>
  <c r="X455" i="6"/>
  <c r="AV455" i="6"/>
  <c r="AD447" i="6"/>
  <c r="AE447" i="6"/>
  <c r="AF446" i="6"/>
  <c r="AG445" i="6"/>
  <c r="AH444" i="6"/>
  <c r="AI443" i="6"/>
  <c r="AS454" i="6" l="1"/>
  <c r="AN455" i="6"/>
  <c r="AO455" i="6"/>
  <c r="AP455" i="6"/>
  <c r="AQ455" i="6"/>
  <c r="X456" i="6"/>
  <c r="X457" i="6" s="1"/>
  <c r="AY456" i="6"/>
  <c r="V457" i="6"/>
  <c r="Z456" i="6"/>
  <c r="AV456" i="6"/>
  <c r="AK455" i="6"/>
  <c r="AA456" i="6"/>
  <c r="AK456" i="6" s="1"/>
  <c r="AD448" i="6"/>
  <c r="AE448" i="6"/>
  <c r="AF447" i="6"/>
  <c r="AG446" i="6"/>
  <c r="AH445" i="6"/>
  <c r="AI444" i="6"/>
  <c r="AQ457" i="6" l="1"/>
  <c r="AS455" i="6"/>
  <c r="AN456" i="6"/>
  <c r="AN457" i="6" s="1"/>
  <c r="AO456" i="6"/>
  <c r="AO457" i="6" s="1"/>
  <c r="AP456" i="6"/>
  <c r="AS456" i="6" s="1"/>
  <c r="AQ456" i="6"/>
  <c r="Z457" i="6"/>
  <c r="AY457" i="6"/>
  <c r="V458" i="6"/>
  <c r="AA457" i="6"/>
  <c r="AV457" i="6"/>
  <c r="X458" i="6"/>
  <c r="X459" i="6" s="1"/>
  <c r="AY458" i="6"/>
  <c r="AD449" i="6"/>
  <c r="AE449" i="6"/>
  <c r="AF448" i="6"/>
  <c r="AG447" i="6"/>
  <c r="AH446" i="6"/>
  <c r="AI445" i="6"/>
  <c r="AP457" i="6" l="1"/>
  <c r="X460" i="6"/>
  <c r="X461" i="6" s="1"/>
  <c r="AY460" i="6"/>
  <c r="AK457" i="6"/>
  <c r="AA458" i="6"/>
  <c r="V459" i="6"/>
  <c r="Z458" i="6"/>
  <c r="AV458" i="6"/>
  <c r="AD450" i="6"/>
  <c r="AE450" i="6"/>
  <c r="AF449" i="6"/>
  <c r="AG448" i="6"/>
  <c r="AH447" i="6"/>
  <c r="AI446" i="6"/>
  <c r="AS457" i="6" l="1"/>
  <c r="AN458" i="6"/>
  <c r="AO458" i="6"/>
  <c r="AP458" i="6"/>
  <c r="AQ458" i="6"/>
  <c r="Z459" i="6"/>
  <c r="AY459" i="6"/>
  <c r="V460" i="6"/>
  <c r="AA459" i="6"/>
  <c r="AV459" i="6"/>
  <c r="AK458" i="6"/>
  <c r="X462" i="6"/>
  <c r="X463" i="6" s="1"/>
  <c r="AY462" i="6"/>
  <c r="AD451" i="6"/>
  <c r="AE451" i="6"/>
  <c r="AF450" i="6"/>
  <c r="AG449" i="6"/>
  <c r="AH448" i="6"/>
  <c r="AI447" i="6"/>
  <c r="AS458" i="6" l="1"/>
  <c r="AN459" i="6"/>
  <c r="AO459" i="6"/>
  <c r="AP459" i="6"/>
  <c r="AQ459" i="6"/>
  <c r="X464" i="6"/>
  <c r="X465" i="6" s="1"/>
  <c r="AY464" i="6"/>
  <c r="AK459" i="6"/>
  <c r="AA460" i="6"/>
  <c r="V461" i="6"/>
  <c r="Z460" i="6"/>
  <c r="AV460" i="6"/>
  <c r="AD452" i="6"/>
  <c r="AE452" i="6"/>
  <c r="AF451" i="6"/>
  <c r="AG450" i="6"/>
  <c r="AH449" i="6"/>
  <c r="AI448" i="6"/>
  <c r="AS459" i="6" l="1"/>
  <c r="AN460" i="6"/>
  <c r="AO460" i="6"/>
  <c r="AP460" i="6"/>
  <c r="AQ460" i="6"/>
  <c r="Z461" i="6"/>
  <c r="AY461" i="6"/>
  <c r="V462" i="6"/>
  <c r="AA461" i="6"/>
  <c r="AV461" i="6"/>
  <c r="AK460" i="6"/>
  <c r="X466" i="6"/>
  <c r="X467" i="6" s="1"/>
  <c r="AY466" i="6"/>
  <c r="AD453" i="6"/>
  <c r="AE453" i="6"/>
  <c r="AF452" i="6"/>
  <c r="AG451" i="6"/>
  <c r="AH450" i="6"/>
  <c r="AI449" i="6"/>
  <c r="AS460" i="6" l="1"/>
  <c r="AN461" i="6"/>
  <c r="AO461" i="6"/>
  <c r="AP461" i="6"/>
  <c r="AQ461" i="6"/>
  <c r="X468" i="6"/>
  <c r="X469" i="6" s="1"/>
  <c r="AY468" i="6"/>
  <c r="AK461" i="6"/>
  <c r="AA462" i="6"/>
  <c r="V463" i="6"/>
  <c r="Z462" i="6"/>
  <c r="AV462" i="6"/>
  <c r="AD454" i="6"/>
  <c r="AE454" i="6"/>
  <c r="AF453" i="6"/>
  <c r="AG452" i="6"/>
  <c r="AH451" i="6"/>
  <c r="AI450" i="6"/>
  <c r="AS461" i="6" l="1"/>
  <c r="AN462" i="6"/>
  <c r="AO462" i="6"/>
  <c r="AP462" i="6"/>
  <c r="AQ462" i="6"/>
  <c r="Z463" i="6"/>
  <c r="AY463" i="6"/>
  <c r="V464" i="6"/>
  <c r="AA463" i="6"/>
  <c r="AV463" i="6"/>
  <c r="AK462" i="6"/>
  <c r="AD455" i="6"/>
  <c r="AE455" i="6"/>
  <c r="AF454" i="6"/>
  <c r="AG453" i="6"/>
  <c r="AH452" i="6"/>
  <c r="AI451" i="6"/>
  <c r="AS462" i="6" l="1"/>
  <c r="AN463" i="6"/>
  <c r="AO463" i="6"/>
  <c r="AP463" i="6"/>
  <c r="AQ463" i="6"/>
  <c r="AK463" i="6"/>
  <c r="AA464" i="6"/>
  <c r="V465" i="6"/>
  <c r="Z464" i="6"/>
  <c r="AV464" i="6"/>
  <c r="AD456" i="6"/>
  <c r="AE456" i="6"/>
  <c r="AF455" i="6"/>
  <c r="AG454" i="6"/>
  <c r="AH453" i="6"/>
  <c r="AI452" i="6"/>
  <c r="AS463" i="6" l="1"/>
  <c r="AN464" i="6"/>
  <c r="AO464" i="6"/>
  <c r="AP464" i="6"/>
  <c r="AQ464" i="6"/>
  <c r="Z465" i="6"/>
  <c r="AY465" i="6"/>
  <c r="V466" i="6"/>
  <c r="AA465" i="6"/>
  <c r="AV465" i="6"/>
  <c r="AK464" i="6"/>
  <c r="AD457" i="6"/>
  <c r="AE457" i="6"/>
  <c r="AF456" i="6"/>
  <c r="AG455" i="6"/>
  <c r="AH454" i="6"/>
  <c r="AI453" i="6"/>
  <c r="AS464" i="6" l="1"/>
  <c r="AN465" i="6"/>
  <c r="AO465" i="6"/>
  <c r="AP465" i="6"/>
  <c r="AQ465" i="6"/>
  <c r="AK465" i="6"/>
  <c r="AA466" i="6"/>
  <c r="V467" i="6"/>
  <c r="Z466" i="6"/>
  <c r="AV466" i="6"/>
  <c r="AD458" i="6"/>
  <c r="AE458" i="6"/>
  <c r="AF457" i="6"/>
  <c r="AG456" i="6"/>
  <c r="AH455" i="6"/>
  <c r="AI454" i="6"/>
  <c r="AS465" i="6" l="1"/>
  <c r="AN466" i="6"/>
  <c r="AO466" i="6"/>
  <c r="AP466" i="6"/>
  <c r="AQ466" i="6"/>
  <c r="Z467" i="6"/>
  <c r="AY467" i="6"/>
  <c r="V468" i="6"/>
  <c r="AA467" i="6"/>
  <c r="AV467" i="6"/>
  <c r="AK466" i="6"/>
  <c r="AD459" i="6"/>
  <c r="AE459" i="6"/>
  <c r="AF458" i="6"/>
  <c r="AG457" i="6"/>
  <c r="AH456" i="6"/>
  <c r="AI455" i="6"/>
  <c r="AS466" i="6" l="1"/>
  <c r="AN467" i="6"/>
  <c r="AO467" i="6"/>
  <c r="AP467" i="6"/>
  <c r="AQ467" i="6"/>
  <c r="AK467" i="6"/>
  <c r="AA468" i="6"/>
  <c r="V469" i="6"/>
  <c r="Z468" i="6"/>
  <c r="AV468" i="6"/>
  <c r="AD460" i="6"/>
  <c r="AE460" i="6"/>
  <c r="AF459" i="6"/>
  <c r="AG458" i="6"/>
  <c r="AH457" i="6"/>
  <c r="AI456" i="6"/>
  <c r="AS467" i="6" l="1"/>
  <c r="AN468" i="6"/>
  <c r="AO468" i="6"/>
  <c r="AP468" i="6"/>
  <c r="AQ468" i="6"/>
  <c r="Z469" i="6"/>
  <c r="Z470" i="6" s="1"/>
  <c r="AY469" i="6"/>
  <c r="V470" i="6"/>
  <c r="AA469" i="6"/>
  <c r="AV469" i="6"/>
  <c r="AK468" i="6"/>
  <c r="AD461" i="6"/>
  <c r="AE461" i="6"/>
  <c r="AF460" i="6"/>
  <c r="AG459" i="6"/>
  <c r="AH458" i="6"/>
  <c r="AI457" i="6"/>
  <c r="AS468" i="6" l="1"/>
  <c r="AN469" i="6"/>
  <c r="AO469" i="6"/>
  <c r="AP469" i="6"/>
  <c r="AQ469" i="6"/>
  <c r="AK469" i="6"/>
  <c r="AA470" i="6"/>
  <c r="V471" i="6"/>
  <c r="X470" i="6"/>
  <c r="AV470" i="6"/>
  <c r="AD462" i="6"/>
  <c r="AE462" i="6"/>
  <c r="AF461" i="6"/>
  <c r="AG460" i="6"/>
  <c r="AH459" i="6"/>
  <c r="AI458" i="6"/>
  <c r="AS469" i="6" l="1"/>
  <c r="AN470" i="6"/>
  <c r="AO470" i="6"/>
  <c r="AP470" i="6"/>
  <c r="AQ470" i="6"/>
  <c r="X471" i="6"/>
  <c r="X472" i="6" s="1"/>
  <c r="AY471" i="6"/>
  <c r="V472" i="6"/>
  <c r="Z471" i="6"/>
  <c r="AV471" i="6"/>
  <c r="AK470" i="6"/>
  <c r="AA471" i="6"/>
  <c r="AK471" i="6" s="1"/>
  <c r="AD463" i="6"/>
  <c r="AE463" i="6"/>
  <c r="AF462" i="6"/>
  <c r="AG461" i="6"/>
  <c r="AH460" i="6"/>
  <c r="AI459" i="6"/>
  <c r="AQ472" i="6" l="1"/>
  <c r="AS470" i="6"/>
  <c r="AN471" i="6"/>
  <c r="AN472" i="6" s="1"/>
  <c r="AO471" i="6"/>
  <c r="AO472" i="6" s="1"/>
  <c r="AP471" i="6"/>
  <c r="AS471" i="6" s="1"/>
  <c r="AQ471" i="6"/>
  <c r="Z472" i="6"/>
  <c r="AY472" i="6"/>
  <c r="V473" i="6"/>
  <c r="AA472" i="6"/>
  <c r="AV472" i="6"/>
  <c r="X473" i="6"/>
  <c r="X474" i="6" s="1"/>
  <c r="AY473" i="6"/>
  <c r="AD464" i="6"/>
  <c r="AE464" i="6"/>
  <c r="AF463" i="6"/>
  <c r="AG462" i="6"/>
  <c r="AH461" i="6"/>
  <c r="AI460" i="6"/>
  <c r="AP472" i="6" l="1"/>
  <c r="X475" i="6"/>
  <c r="X476" i="6" s="1"/>
  <c r="AY475" i="6"/>
  <c r="AK472" i="6"/>
  <c r="AA473" i="6"/>
  <c r="V474" i="6"/>
  <c r="Z473" i="6"/>
  <c r="AV473" i="6"/>
  <c r="AD465" i="6"/>
  <c r="AE465" i="6"/>
  <c r="AF464" i="6"/>
  <c r="AG463" i="6"/>
  <c r="AH462" i="6"/>
  <c r="AI461" i="6"/>
  <c r="AS472" i="6" l="1"/>
  <c r="AN473" i="6"/>
  <c r="AO473" i="6"/>
  <c r="AP473" i="6"/>
  <c r="AQ473" i="6"/>
  <c r="Z474" i="6"/>
  <c r="AY474" i="6"/>
  <c r="V475" i="6"/>
  <c r="AA474" i="6"/>
  <c r="AV474" i="6"/>
  <c r="AK473" i="6"/>
  <c r="X477" i="6"/>
  <c r="X478" i="6" s="1"/>
  <c r="AY477" i="6"/>
  <c r="AD466" i="6"/>
  <c r="AE466" i="6"/>
  <c r="AF465" i="6"/>
  <c r="AG464" i="6"/>
  <c r="AH463" i="6"/>
  <c r="AI462" i="6"/>
  <c r="AS473" i="6" l="1"/>
  <c r="AN474" i="6"/>
  <c r="AO474" i="6"/>
  <c r="AP474" i="6"/>
  <c r="AQ474" i="6"/>
  <c r="X479" i="6"/>
  <c r="X480" i="6" s="1"/>
  <c r="AY479" i="6"/>
  <c r="AK474" i="6"/>
  <c r="AA475" i="6"/>
  <c r="V476" i="6"/>
  <c r="Z475" i="6"/>
  <c r="AV475" i="6"/>
  <c r="AD467" i="6"/>
  <c r="AE467" i="6"/>
  <c r="AF466" i="6"/>
  <c r="AG465" i="6"/>
  <c r="AH464" i="6"/>
  <c r="AI463" i="6"/>
  <c r="AS474" i="6" l="1"/>
  <c r="AN475" i="6"/>
  <c r="AO475" i="6"/>
  <c r="AP475" i="6"/>
  <c r="AQ475" i="6"/>
  <c r="Z476" i="6"/>
  <c r="AY476" i="6"/>
  <c r="V477" i="6"/>
  <c r="AA476" i="6"/>
  <c r="AV476" i="6"/>
  <c r="AK475" i="6"/>
  <c r="X481" i="6"/>
  <c r="X482" i="6" s="1"/>
  <c r="AY481" i="6"/>
  <c r="AD468" i="6"/>
  <c r="AE468" i="6"/>
  <c r="AF467" i="6"/>
  <c r="AG466" i="6"/>
  <c r="AH465" i="6"/>
  <c r="AI464" i="6"/>
  <c r="AS475" i="6" l="1"/>
  <c r="AN476" i="6"/>
  <c r="AO476" i="6"/>
  <c r="AP476" i="6"/>
  <c r="AQ476" i="6"/>
  <c r="X483" i="6"/>
  <c r="X484" i="6" s="1"/>
  <c r="AY483" i="6"/>
  <c r="AK476" i="6"/>
  <c r="AA477" i="6"/>
  <c r="V478" i="6"/>
  <c r="Z477" i="6"/>
  <c r="AV477" i="6"/>
  <c r="AD469" i="6"/>
  <c r="AE469" i="6"/>
  <c r="AF468" i="6"/>
  <c r="AG467" i="6"/>
  <c r="AH466" i="6"/>
  <c r="AI465" i="6"/>
  <c r="AS476" i="6" l="1"/>
  <c r="AN477" i="6"/>
  <c r="AO477" i="6"/>
  <c r="AP477" i="6"/>
  <c r="AQ477" i="6"/>
  <c r="Z478" i="6"/>
  <c r="AY478" i="6"/>
  <c r="V479" i="6"/>
  <c r="AA478" i="6"/>
  <c r="AV478" i="6"/>
  <c r="AK477" i="6"/>
  <c r="X485" i="6"/>
  <c r="X486" i="6" s="1"/>
  <c r="AY485" i="6"/>
  <c r="AD470" i="6"/>
  <c r="AE470" i="6"/>
  <c r="AF469" i="6"/>
  <c r="AG468" i="6"/>
  <c r="AH467" i="6"/>
  <c r="AI466" i="6"/>
  <c r="AS477" i="6" l="1"/>
  <c r="AN478" i="6"/>
  <c r="AO478" i="6"/>
  <c r="AP478" i="6"/>
  <c r="AQ478" i="6"/>
  <c r="X487" i="6"/>
  <c r="X488" i="6" s="1"/>
  <c r="AY487" i="6"/>
  <c r="AK478" i="6"/>
  <c r="AA479" i="6"/>
  <c r="V480" i="6"/>
  <c r="Z479" i="6"/>
  <c r="AV479" i="6"/>
  <c r="AD471" i="6"/>
  <c r="AE471" i="6"/>
  <c r="AF470" i="6"/>
  <c r="AG469" i="6"/>
  <c r="AH468" i="6"/>
  <c r="AI467" i="6"/>
  <c r="AS478" i="6" l="1"/>
  <c r="AN479" i="6"/>
  <c r="AO479" i="6"/>
  <c r="AP479" i="6"/>
  <c r="AQ479" i="6"/>
  <c r="Z480" i="6"/>
  <c r="AY480" i="6"/>
  <c r="V481" i="6"/>
  <c r="AA480" i="6"/>
  <c r="AV480" i="6"/>
  <c r="AK479" i="6"/>
  <c r="AD472" i="6"/>
  <c r="AE472" i="6"/>
  <c r="AF471" i="6"/>
  <c r="AG470" i="6"/>
  <c r="AH469" i="6"/>
  <c r="AI468" i="6"/>
  <c r="AS479" i="6" l="1"/>
  <c r="AN480" i="6"/>
  <c r="AO480" i="6"/>
  <c r="AP480" i="6"/>
  <c r="AQ480" i="6"/>
  <c r="AK480" i="6"/>
  <c r="AA481" i="6"/>
  <c r="V482" i="6"/>
  <c r="Z481" i="6"/>
  <c r="AV481" i="6"/>
  <c r="AD473" i="6"/>
  <c r="AE473" i="6"/>
  <c r="AF472" i="6"/>
  <c r="AG471" i="6"/>
  <c r="AH470" i="6"/>
  <c r="AI469" i="6"/>
  <c r="AS480" i="6" l="1"/>
  <c r="AN481" i="6"/>
  <c r="AO481" i="6"/>
  <c r="AP481" i="6"/>
  <c r="AQ481" i="6"/>
  <c r="Z482" i="6"/>
  <c r="AY482" i="6"/>
  <c r="V483" i="6"/>
  <c r="AA482" i="6"/>
  <c r="AV482" i="6"/>
  <c r="AK481" i="6"/>
  <c r="AD474" i="6"/>
  <c r="AE474" i="6"/>
  <c r="AF473" i="6"/>
  <c r="AG472" i="6"/>
  <c r="AH471" i="6"/>
  <c r="AI470" i="6"/>
  <c r="AS481" i="6" l="1"/>
  <c r="AN482" i="6"/>
  <c r="AO482" i="6"/>
  <c r="AP482" i="6"/>
  <c r="AQ482" i="6"/>
  <c r="AK482" i="6"/>
  <c r="AA483" i="6"/>
  <c r="V484" i="6"/>
  <c r="Z483" i="6"/>
  <c r="AV483" i="6"/>
  <c r="AD475" i="6"/>
  <c r="AE475" i="6"/>
  <c r="AF474" i="6"/>
  <c r="AG473" i="6"/>
  <c r="AH472" i="6"/>
  <c r="AI471" i="6"/>
  <c r="AS482" i="6" l="1"/>
  <c r="AN483" i="6"/>
  <c r="AO483" i="6"/>
  <c r="AP483" i="6"/>
  <c r="AQ483" i="6"/>
  <c r="Z484" i="6"/>
  <c r="AY484" i="6"/>
  <c r="V485" i="6"/>
  <c r="AA484" i="6"/>
  <c r="AV484" i="6"/>
  <c r="AK483" i="6"/>
  <c r="AD476" i="6"/>
  <c r="AE476" i="6"/>
  <c r="AF475" i="6"/>
  <c r="AG474" i="6"/>
  <c r="AH473" i="6"/>
  <c r="AI472" i="6"/>
  <c r="AS483" i="6" l="1"/>
  <c r="AN484" i="6"/>
  <c r="AO484" i="6"/>
  <c r="AP484" i="6"/>
  <c r="AQ484" i="6"/>
  <c r="AK484" i="6"/>
  <c r="AA485" i="6"/>
  <c r="V486" i="6"/>
  <c r="Z485" i="6"/>
  <c r="AV485" i="6"/>
  <c r="AD477" i="6"/>
  <c r="AE477" i="6"/>
  <c r="AF476" i="6"/>
  <c r="AG475" i="6"/>
  <c r="AH474" i="6"/>
  <c r="AI473" i="6"/>
  <c r="AS484" i="6" l="1"/>
  <c r="AN485" i="6"/>
  <c r="AO485" i="6"/>
  <c r="AP485" i="6"/>
  <c r="AQ485" i="6"/>
  <c r="Z486" i="6"/>
  <c r="AY486" i="6"/>
  <c r="V487" i="6"/>
  <c r="AA486" i="6"/>
  <c r="AV486" i="6"/>
  <c r="AK485" i="6"/>
  <c r="AD478" i="6"/>
  <c r="AE478" i="6"/>
  <c r="AF477" i="6"/>
  <c r="AG476" i="6"/>
  <c r="AH475" i="6"/>
  <c r="AI474" i="6"/>
  <c r="AS485" i="6" l="1"/>
  <c r="AN486" i="6"/>
  <c r="AO486" i="6"/>
  <c r="AP486" i="6"/>
  <c r="AQ486" i="6"/>
  <c r="AK486" i="6"/>
  <c r="AA487" i="6"/>
  <c r="V488" i="6"/>
  <c r="Z487" i="6"/>
  <c r="AV487" i="6"/>
  <c r="AD479" i="6"/>
  <c r="AE479" i="6"/>
  <c r="AF478" i="6"/>
  <c r="AG477" i="6"/>
  <c r="AH476" i="6"/>
  <c r="AI475" i="6"/>
  <c r="AS486" i="6" l="1"/>
  <c r="AN487" i="6"/>
  <c r="AO487" i="6"/>
  <c r="AP487" i="6"/>
  <c r="AQ487" i="6"/>
  <c r="Z488" i="6"/>
  <c r="Z489" i="6" s="1"/>
  <c r="AY488" i="6"/>
  <c r="V489" i="6"/>
  <c r="AA488" i="6"/>
  <c r="AV488" i="6"/>
  <c r="AK487" i="6"/>
  <c r="AD480" i="6"/>
  <c r="AE480" i="6"/>
  <c r="AF479" i="6"/>
  <c r="AG478" i="6"/>
  <c r="AH477" i="6"/>
  <c r="AI476" i="6"/>
  <c r="AS487" i="6" l="1"/>
  <c r="AN488" i="6"/>
  <c r="AO488" i="6"/>
  <c r="AP488" i="6"/>
  <c r="AQ488" i="6"/>
  <c r="AK488" i="6"/>
  <c r="AA489" i="6"/>
  <c r="V490" i="6"/>
  <c r="X489" i="6"/>
  <c r="AV489" i="6"/>
  <c r="AD481" i="6"/>
  <c r="AE481" i="6"/>
  <c r="AF480" i="6"/>
  <c r="AG479" i="6"/>
  <c r="AH478" i="6"/>
  <c r="AI477" i="6"/>
  <c r="AS488" i="6" l="1"/>
  <c r="AN489" i="6"/>
  <c r="AO489" i="6"/>
  <c r="AP489" i="6"/>
  <c r="AQ489" i="6"/>
  <c r="X490" i="6"/>
  <c r="X491" i="6" s="1"/>
  <c r="AY490" i="6"/>
  <c r="V491" i="6"/>
  <c r="Z490" i="6"/>
  <c r="AV490" i="6"/>
  <c r="AK489" i="6"/>
  <c r="AA490" i="6"/>
  <c r="AK490" i="6" s="1"/>
  <c r="AD482" i="6"/>
  <c r="AE482" i="6"/>
  <c r="AF481" i="6"/>
  <c r="AG480" i="6"/>
  <c r="AH479" i="6"/>
  <c r="AI478" i="6"/>
  <c r="AQ491" i="6" l="1"/>
  <c r="AS489" i="6"/>
  <c r="AN490" i="6"/>
  <c r="AN491" i="6" s="1"/>
  <c r="AO490" i="6"/>
  <c r="AO491" i="6" s="1"/>
  <c r="AP490" i="6"/>
  <c r="AS490" i="6" s="1"/>
  <c r="AQ490" i="6"/>
  <c r="Z491" i="6"/>
  <c r="AY491" i="6"/>
  <c r="V492" i="6"/>
  <c r="AA491" i="6"/>
  <c r="AV491" i="6"/>
  <c r="X492" i="6"/>
  <c r="X493" i="6" s="1"/>
  <c r="AY492" i="6"/>
  <c r="AD483" i="6"/>
  <c r="AE483" i="6"/>
  <c r="AF482" i="6"/>
  <c r="AG481" i="6"/>
  <c r="AH480" i="6"/>
  <c r="AI479" i="6"/>
  <c r="AP491" i="6" l="1"/>
  <c r="X494" i="6"/>
  <c r="X495" i="6" s="1"/>
  <c r="AY494" i="6"/>
  <c r="AK491" i="6"/>
  <c r="AA492" i="6"/>
  <c r="V493" i="6"/>
  <c r="Z492" i="6"/>
  <c r="AV492" i="6"/>
  <c r="AD484" i="6"/>
  <c r="AE484" i="6"/>
  <c r="AF483" i="6"/>
  <c r="AG482" i="6"/>
  <c r="AH481" i="6"/>
  <c r="AI480" i="6"/>
  <c r="AS491" i="6" l="1"/>
  <c r="AN492" i="6"/>
  <c r="AO492" i="6"/>
  <c r="AP492" i="6"/>
  <c r="AQ492" i="6"/>
  <c r="Z493" i="6"/>
  <c r="AY493" i="6"/>
  <c r="V494" i="6"/>
  <c r="AA493" i="6"/>
  <c r="AV493" i="6"/>
  <c r="AK492" i="6"/>
  <c r="X496" i="6"/>
  <c r="X497" i="6" s="1"/>
  <c r="AY496" i="6"/>
  <c r="AD485" i="6"/>
  <c r="AE485" i="6"/>
  <c r="AF484" i="6"/>
  <c r="AG483" i="6"/>
  <c r="AH482" i="6"/>
  <c r="AI481" i="6"/>
  <c r="AS492" i="6" l="1"/>
  <c r="AN493" i="6"/>
  <c r="AO493" i="6"/>
  <c r="AP493" i="6"/>
  <c r="AQ493" i="6"/>
  <c r="X498" i="6"/>
  <c r="X499" i="6" s="1"/>
  <c r="AY498" i="6"/>
  <c r="AK493" i="6"/>
  <c r="AA494" i="6"/>
  <c r="V495" i="6"/>
  <c r="Z494" i="6"/>
  <c r="AV494" i="6"/>
  <c r="AD486" i="6"/>
  <c r="AE486" i="6"/>
  <c r="AF485" i="6"/>
  <c r="AG484" i="6"/>
  <c r="AH483" i="6"/>
  <c r="AI482" i="6"/>
  <c r="AS493" i="6" l="1"/>
  <c r="AN494" i="6"/>
  <c r="AO494" i="6"/>
  <c r="AP494" i="6"/>
  <c r="AQ494" i="6"/>
  <c r="Z495" i="6"/>
  <c r="AY495" i="6"/>
  <c r="V496" i="6"/>
  <c r="AA495" i="6"/>
  <c r="AV495" i="6"/>
  <c r="AK494" i="6"/>
  <c r="X500" i="6"/>
  <c r="X501" i="6" s="1"/>
  <c r="AY500" i="6"/>
  <c r="AD487" i="6"/>
  <c r="AE487" i="6"/>
  <c r="AF486" i="6"/>
  <c r="AG485" i="6"/>
  <c r="AH484" i="6"/>
  <c r="AI483" i="6"/>
  <c r="AS494" i="6" l="1"/>
  <c r="AN495" i="6"/>
  <c r="AO495" i="6"/>
  <c r="AP495" i="6"/>
  <c r="AQ495" i="6"/>
  <c r="X502" i="6"/>
  <c r="X503" i="6" s="1"/>
  <c r="AY502" i="6"/>
  <c r="AK495" i="6"/>
  <c r="AA496" i="6"/>
  <c r="V497" i="6"/>
  <c r="Z496" i="6"/>
  <c r="AV496" i="6"/>
  <c r="AD488" i="6"/>
  <c r="AE488" i="6"/>
  <c r="AF487" i="6"/>
  <c r="AG486" i="6"/>
  <c r="AH485" i="6"/>
  <c r="AI484" i="6"/>
  <c r="AS495" i="6" l="1"/>
  <c r="AN496" i="6"/>
  <c r="AO496" i="6"/>
  <c r="AP496" i="6"/>
  <c r="AQ496" i="6"/>
  <c r="Z497" i="6"/>
  <c r="AY497" i="6"/>
  <c r="V498" i="6"/>
  <c r="AA497" i="6"/>
  <c r="AV497" i="6"/>
  <c r="AK496" i="6"/>
  <c r="X504" i="6"/>
  <c r="X505" i="6" s="1"/>
  <c r="AY504" i="6"/>
  <c r="AD489" i="6"/>
  <c r="AE489" i="6"/>
  <c r="AF488" i="6"/>
  <c r="AG487" i="6"/>
  <c r="AH486" i="6"/>
  <c r="AI485" i="6"/>
  <c r="AS496" i="6" l="1"/>
  <c r="AN497" i="6"/>
  <c r="AO497" i="6"/>
  <c r="AP497" i="6"/>
  <c r="AQ497" i="6"/>
  <c r="X506" i="6"/>
  <c r="X507" i="6" s="1"/>
  <c r="AY506" i="6"/>
  <c r="AK497" i="6"/>
  <c r="AA498" i="6"/>
  <c r="V499" i="6"/>
  <c r="Z498" i="6"/>
  <c r="AV498" i="6"/>
  <c r="AD490" i="6"/>
  <c r="AE490" i="6"/>
  <c r="AF489" i="6"/>
  <c r="AG488" i="6"/>
  <c r="AH487" i="6"/>
  <c r="AI486" i="6"/>
  <c r="AS497" i="6" l="1"/>
  <c r="AN498" i="6"/>
  <c r="AO498" i="6"/>
  <c r="AP498" i="6"/>
  <c r="AQ498" i="6"/>
  <c r="Z499" i="6"/>
  <c r="AY499" i="6"/>
  <c r="V500" i="6"/>
  <c r="AA499" i="6"/>
  <c r="AV499" i="6"/>
  <c r="AK498" i="6"/>
  <c r="X508" i="6"/>
  <c r="X509" i="6" s="1"/>
  <c r="X510" i="6" s="1"/>
  <c r="AY508" i="6"/>
  <c r="AD491" i="6"/>
  <c r="AE491" i="6"/>
  <c r="AF490" i="6"/>
  <c r="AG489" i="6"/>
  <c r="AH488" i="6"/>
  <c r="AI487" i="6"/>
  <c r="AS498" i="6" l="1"/>
  <c r="AN499" i="6"/>
  <c r="AO499" i="6"/>
  <c r="AP499" i="6"/>
  <c r="AQ499" i="6"/>
  <c r="AK499" i="6"/>
  <c r="AA500" i="6"/>
  <c r="V501" i="6"/>
  <c r="Z500" i="6"/>
  <c r="AV500" i="6"/>
  <c r="AD492" i="6"/>
  <c r="AE492" i="6"/>
  <c r="AF491" i="6"/>
  <c r="AG490" i="6"/>
  <c r="AH489" i="6"/>
  <c r="AI488" i="6"/>
  <c r="AS499" i="6" l="1"/>
  <c r="AN500" i="6"/>
  <c r="AO500" i="6"/>
  <c r="AP500" i="6"/>
  <c r="AQ500" i="6"/>
  <c r="Z501" i="6"/>
  <c r="AY501" i="6"/>
  <c r="V502" i="6"/>
  <c r="AA501" i="6"/>
  <c r="AV501" i="6"/>
  <c r="AK500" i="6"/>
  <c r="AD493" i="6"/>
  <c r="AE493" i="6"/>
  <c r="AF492" i="6"/>
  <c r="AG491" i="6"/>
  <c r="AH490" i="6"/>
  <c r="AI489" i="6"/>
  <c r="AS500" i="6" l="1"/>
  <c r="AN501" i="6"/>
  <c r="AO501" i="6"/>
  <c r="AP501" i="6"/>
  <c r="AQ501" i="6"/>
  <c r="AK501" i="6"/>
  <c r="AA502" i="6"/>
  <c r="V503" i="6"/>
  <c r="Z502" i="6"/>
  <c r="AV502" i="6"/>
  <c r="AD494" i="6"/>
  <c r="AE494" i="6"/>
  <c r="AF493" i="6"/>
  <c r="AG492" i="6"/>
  <c r="AH491" i="6"/>
  <c r="AI490" i="6"/>
  <c r="AS501" i="6" l="1"/>
  <c r="AN502" i="6"/>
  <c r="AO502" i="6"/>
  <c r="AP502" i="6"/>
  <c r="AQ502" i="6"/>
  <c r="Z503" i="6"/>
  <c r="AY503" i="6"/>
  <c r="V504" i="6"/>
  <c r="AA503" i="6"/>
  <c r="AV503" i="6"/>
  <c r="AK502" i="6"/>
  <c r="AD495" i="6"/>
  <c r="AE495" i="6"/>
  <c r="AF494" i="6"/>
  <c r="AG493" i="6"/>
  <c r="AH492" i="6"/>
  <c r="AI491" i="6"/>
  <c r="AS502" i="6" l="1"/>
  <c r="AN503" i="6"/>
  <c r="AO503" i="6"/>
  <c r="AP503" i="6"/>
  <c r="AQ503" i="6"/>
  <c r="AK503" i="6"/>
  <c r="AA504" i="6"/>
  <c r="V505" i="6"/>
  <c r="Z504" i="6"/>
  <c r="AV504" i="6"/>
  <c r="AD496" i="6"/>
  <c r="AE496" i="6"/>
  <c r="AF495" i="6"/>
  <c r="AG494" i="6"/>
  <c r="AH493" i="6"/>
  <c r="AI492" i="6"/>
  <c r="AS503" i="6" l="1"/>
  <c r="AN504" i="6"/>
  <c r="AO504" i="6"/>
  <c r="AP504" i="6"/>
  <c r="AQ504" i="6"/>
  <c r="Z505" i="6"/>
  <c r="AY505" i="6"/>
  <c r="V506" i="6"/>
  <c r="AA505" i="6"/>
  <c r="AV505" i="6"/>
  <c r="AK504" i="6"/>
  <c r="AD497" i="6"/>
  <c r="AE497" i="6"/>
  <c r="AF496" i="6"/>
  <c r="AG495" i="6"/>
  <c r="AH494" i="6"/>
  <c r="AI493" i="6"/>
  <c r="AS504" i="6" l="1"/>
  <c r="AN505" i="6"/>
  <c r="AO505" i="6"/>
  <c r="AP505" i="6"/>
  <c r="AQ505" i="6"/>
  <c r="AK505" i="6"/>
  <c r="AA506" i="6"/>
  <c r="V507" i="6"/>
  <c r="Z506" i="6"/>
  <c r="AV506" i="6"/>
  <c r="AD498" i="6"/>
  <c r="AE498" i="6"/>
  <c r="AF497" i="6"/>
  <c r="AG496" i="6"/>
  <c r="AH495" i="6"/>
  <c r="AI494" i="6"/>
  <c r="AS505" i="6" l="1"/>
  <c r="AN506" i="6"/>
  <c r="AO506" i="6"/>
  <c r="AP506" i="6"/>
  <c r="AQ506" i="6"/>
  <c r="Z507" i="6"/>
  <c r="AY507" i="6"/>
  <c r="V508" i="6"/>
  <c r="AA507" i="6"/>
  <c r="AV507" i="6"/>
  <c r="AK506" i="6"/>
  <c r="AD499" i="6"/>
  <c r="AE499" i="6"/>
  <c r="AF498" i="6"/>
  <c r="AG497" i="6"/>
  <c r="AH496" i="6"/>
  <c r="AI495" i="6"/>
  <c r="AS506" i="6" l="1"/>
  <c r="AN507" i="6"/>
  <c r="AO507" i="6"/>
  <c r="AP507" i="6"/>
  <c r="AQ507" i="6"/>
  <c r="AK507" i="6"/>
  <c r="AA508" i="6"/>
  <c r="V509" i="6"/>
  <c r="Z508" i="6"/>
  <c r="AV508" i="6"/>
  <c r="AD500" i="6"/>
  <c r="AE500" i="6"/>
  <c r="AF499" i="6"/>
  <c r="AG498" i="6"/>
  <c r="AH497" i="6"/>
  <c r="AI496" i="6"/>
  <c r="AS507" i="6" l="1"/>
  <c r="AN508" i="6"/>
  <c r="AO508" i="6"/>
  <c r="AP508" i="6"/>
  <c r="AQ508" i="6"/>
  <c r="Z509" i="6"/>
  <c r="Z510" i="6" s="1"/>
  <c r="Z511" i="6" s="1"/>
  <c r="AY509" i="6"/>
  <c r="V510" i="6"/>
  <c r="AA509" i="6"/>
  <c r="AV509" i="6"/>
  <c r="AK508" i="6"/>
  <c r="AD501" i="6"/>
  <c r="AE501" i="6"/>
  <c r="AF500" i="6"/>
  <c r="AG499" i="6"/>
  <c r="AH498" i="6"/>
  <c r="AI497" i="6"/>
  <c r="AS508" i="6" l="1"/>
  <c r="AN509" i="6"/>
  <c r="AO509" i="6"/>
  <c r="AP509" i="6"/>
  <c r="AQ509" i="6"/>
  <c r="AK509" i="6"/>
  <c r="AA510" i="6"/>
  <c r="V511" i="6"/>
  <c r="W510" i="6"/>
  <c r="AV510" i="6"/>
  <c r="AD502" i="6"/>
  <c r="AE502" i="6"/>
  <c r="AF501" i="6"/>
  <c r="AG500" i="6"/>
  <c r="AH499" i="6"/>
  <c r="AI498" i="6"/>
  <c r="AS509" i="6" l="1"/>
  <c r="AN510" i="6"/>
  <c r="AO510" i="6"/>
  <c r="AP510" i="6"/>
  <c r="AQ510" i="6"/>
  <c r="W511" i="6"/>
  <c r="W512" i="6" s="1"/>
  <c r="W513" i="6" s="1"/>
  <c r="W514" i="6" s="1"/>
  <c r="W515" i="6" s="1"/>
  <c r="W516" i="6" s="1"/>
  <c r="W517" i="6" s="1"/>
  <c r="AY511" i="6"/>
  <c r="V512" i="6"/>
  <c r="X511" i="6"/>
  <c r="AV511" i="6"/>
  <c r="AK510" i="6"/>
  <c r="AA511" i="6"/>
  <c r="AD503" i="6"/>
  <c r="AE503" i="6"/>
  <c r="AF502" i="6"/>
  <c r="AG501" i="6"/>
  <c r="AH500" i="6"/>
  <c r="AI499" i="6"/>
  <c r="AS510" i="6" l="1"/>
  <c r="AN511" i="6"/>
  <c r="AO511" i="6"/>
  <c r="AP511" i="6"/>
  <c r="AQ511" i="6"/>
  <c r="AK511" i="6"/>
  <c r="AA512" i="6"/>
  <c r="X512" i="6"/>
  <c r="X513" i="6" s="1"/>
  <c r="AY512" i="6"/>
  <c r="V513" i="6"/>
  <c r="Z512" i="6"/>
  <c r="AV512" i="6"/>
  <c r="W518" i="6"/>
  <c r="W519" i="6" s="1"/>
  <c r="AY518" i="6"/>
  <c r="AD504" i="6"/>
  <c r="AE504" i="6"/>
  <c r="AF503" i="6"/>
  <c r="AG502" i="6"/>
  <c r="AH501" i="6"/>
  <c r="AI500" i="6"/>
  <c r="AS511" i="6" l="1"/>
  <c r="AN512" i="6"/>
  <c r="AO512" i="6"/>
  <c r="AP512" i="6"/>
  <c r="AQ512" i="6"/>
  <c r="W520" i="6"/>
  <c r="W521" i="6" s="1"/>
  <c r="W522" i="6" s="1"/>
  <c r="W523" i="6" s="1"/>
  <c r="W524" i="6" s="1"/>
  <c r="AY520" i="6"/>
  <c r="Z513" i="6"/>
  <c r="AY513" i="6"/>
  <c r="V514" i="6"/>
  <c r="AA513" i="6"/>
  <c r="AV513" i="6"/>
  <c r="X514" i="6"/>
  <c r="X515" i="6" s="1"/>
  <c r="AY514" i="6"/>
  <c r="AK512" i="6"/>
  <c r="AD505" i="6"/>
  <c r="AE505" i="6"/>
  <c r="AF504" i="6"/>
  <c r="AG503" i="6"/>
  <c r="AH502" i="6"/>
  <c r="AI501" i="6"/>
  <c r="AS512" i="6" l="1"/>
  <c r="AN513" i="6"/>
  <c r="AO513" i="6"/>
  <c r="AP513" i="6"/>
  <c r="AQ513" i="6"/>
  <c r="X516" i="6"/>
  <c r="X517" i="6" s="1"/>
  <c r="AY516" i="6"/>
  <c r="AK513" i="6"/>
  <c r="AA514" i="6"/>
  <c r="V515" i="6"/>
  <c r="Z514" i="6"/>
  <c r="AV514" i="6"/>
  <c r="W525" i="6"/>
  <c r="W526" i="6" s="1"/>
  <c r="W527" i="6" s="1"/>
  <c r="W528" i="6" s="1"/>
  <c r="W529" i="6" s="1"/>
  <c r="W530" i="6" s="1"/>
  <c r="AY525" i="6"/>
  <c r="AD506" i="6"/>
  <c r="AE506" i="6"/>
  <c r="AF505" i="6"/>
  <c r="AG504" i="6"/>
  <c r="AH503" i="6"/>
  <c r="AI502" i="6"/>
  <c r="AS513" i="6" l="1"/>
  <c r="AN514" i="6"/>
  <c r="AO514" i="6"/>
  <c r="AP514" i="6"/>
  <c r="AQ514" i="6"/>
  <c r="Z515" i="6"/>
  <c r="AY515" i="6"/>
  <c r="V516" i="6"/>
  <c r="AA515" i="6"/>
  <c r="AV515" i="6"/>
  <c r="AK514" i="6"/>
  <c r="AD507" i="6"/>
  <c r="AE507" i="6"/>
  <c r="AF506" i="6"/>
  <c r="AG505" i="6"/>
  <c r="AH504" i="6"/>
  <c r="AI503" i="6"/>
  <c r="AS514" i="6" l="1"/>
  <c r="AN515" i="6"/>
  <c r="AO515" i="6"/>
  <c r="AP515" i="6"/>
  <c r="AQ515" i="6"/>
  <c r="AK515" i="6"/>
  <c r="AA516" i="6"/>
  <c r="V517" i="6"/>
  <c r="Z516" i="6"/>
  <c r="AV516" i="6"/>
  <c r="AD508" i="6"/>
  <c r="AE508" i="6"/>
  <c r="AF507" i="6"/>
  <c r="AG506" i="6"/>
  <c r="AH505" i="6"/>
  <c r="AI504" i="6"/>
  <c r="AS515" i="6" l="1"/>
  <c r="AN516" i="6"/>
  <c r="AO516" i="6"/>
  <c r="AP516" i="6"/>
  <c r="AQ516" i="6"/>
  <c r="Z517" i="6"/>
  <c r="Z518" i="6" s="1"/>
  <c r="AY517" i="6"/>
  <c r="V518" i="6"/>
  <c r="AA517" i="6"/>
  <c r="AV517" i="6"/>
  <c r="AK516" i="6"/>
  <c r="AD509" i="6"/>
  <c r="AE509" i="6"/>
  <c r="AF508" i="6"/>
  <c r="AG507" i="6"/>
  <c r="AH506" i="6"/>
  <c r="AI505" i="6"/>
  <c r="AS516" i="6" l="1"/>
  <c r="AN517" i="6"/>
  <c r="AO517" i="6"/>
  <c r="AP517" i="6"/>
  <c r="AQ517" i="6"/>
  <c r="AK517" i="6"/>
  <c r="AA518" i="6"/>
  <c r="V519" i="6"/>
  <c r="X518" i="6"/>
  <c r="X519" i="6" s="1"/>
  <c r="AV518" i="6"/>
  <c r="Z519" i="6"/>
  <c r="Z520" i="6" s="1"/>
  <c r="AY519" i="6"/>
  <c r="AD510" i="6"/>
  <c r="AE510" i="6"/>
  <c r="AF509" i="6"/>
  <c r="AG508" i="6"/>
  <c r="AH507" i="6"/>
  <c r="AI506" i="6"/>
  <c r="AS517" i="6" l="1"/>
  <c r="AN518" i="6"/>
  <c r="AO518" i="6"/>
  <c r="AP518" i="6"/>
  <c r="AQ518" i="6"/>
  <c r="V520" i="6"/>
  <c r="AA519" i="6"/>
  <c r="AV519" i="6"/>
  <c r="AK518" i="6"/>
  <c r="AD511" i="6"/>
  <c r="AE511" i="6"/>
  <c r="AF510" i="6"/>
  <c r="AG509" i="6"/>
  <c r="AH508" i="6"/>
  <c r="AI507" i="6"/>
  <c r="AS518" i="6" l="1"/>
  <c r="AN519" i="6"/>
  <c r="AO519" i="6"/>
  <c r="AP519" i="6"/>
  <c r="AQ519" i="6"/>
  <c r="AK519" i="6"/>
  <c r="AA520" i="6"/>
  <c r="V521" i="6"/>
  <c r="X520" i="6"/>
  <c r="AV520" i="6"/>
  <c r="AD512" i="6"/>
  <c r="AE512" i="6"/>
  <c r="AF511" i="6"/>
  <c r="AG510" i="6"/>
  <c r="AH509" i="6"/>
  <c r="AI508" i="6"/>
  <c r="AS519" i="6" l="1"/>
  <c r="AN520" i="6"/>
  <c r="AO520" i="6"/>
  <c r="AP520" i="6"/>
  <c r="AQ520" i="6"/>
  <c r="X521" i="6"/>
  <c r="X522" i="6" s="1"/>
  <c r="AY521" i="6"/>
  <c r="V522" i="6"/>
  <c r="Z521" i="6"/>
  <c r="AV521" i="6"/>
  <c r="AK520" i="6"/>
  <c r="AA521" i="6"/>
  <c r="AK521" i="6" s="1"/>
  <c r="AD513" i="6"/>
  <c r="AE513" i="6"/>
  <c r="AF512" i="6"/>
  <c r="AG511" i="6"/>
  <c r="AH510" i="6"/>
  <c r="AI509" i="6"/>
  <c r="AQ522" i="6" l="1"/>
  <c r="AS520" i="6"/>
  <c r="AN521" i="6"/>
  <c r="AN522" i="6" s="1"/>
  <c r="AO521" i="6"/>
  <c r="AO522" i="6" s="1"/>
  <c r="AP521" i="6"/>
  <c r="AS521" i="6" s="1"/>
  <c r="AQ521" i="6"/>
  <c r="Z522" i="6"/>
  <c r="AY522" i="6"/>
  <c r="V523" i="6"/>
  <c r="AA522" i="6"/>
  <c r="AV522" i="6"/>
  <c r="X523" i="6"/>
  <c r="X524" i="6" s="1"/>
  <c r="AY523" i="6"/>
  <c r="AD514" i="6"/>
  <c r="AE514" i="6"/>
  <c r="AF513" i="6"/>
  <c r="AG512" i="6"/>
  <c r="AH511" i="6"/>
  <c r="AI510" i="6"/>
  <c r="AP522" i="6" l="1"/>
  <c r="AK522" i="6"/>
  <c r="AA523" i="6"/>
  <c r="V524" i="6"/>
  <c r="Z523" i="6"/>
  <c r="AV523" i="6"/>
  <c r="AD515" i="6"/>
  <c r="AE515" i="6"/>
  <c r="AF514" i="6"/>
  <c r="AG513" i="6"/>
  <c r="AH512" i="6"/>
  <c r="AI511" i="6"/>
  <c r="AS522" i="6" l="1"/>
  <c r="AN523" i="6"/>
  <c r="AO523" i="6"/>
  <c r="AP523" i="6"/>
  <c r="AQ523" i="6"/>
  <c r="Z524" i="6"/>
  <c r="Z525" i="6" s="1"/>
  <c r="Z526" i="6" s="1"/>
  <c r="AY524" i="6"/>
  <c r="V525" i="6"/>
  <c r="AA524" i="6"/>
  <c r="AV524" i="6"/>
  <c r="AK523" i="6"/>
  <c r="AD516" i="6"/>
  <c r="AE516" i="6"/>
  <c r="AF515" i="6"/>
  <c r="AG514" i="6"/>
  <c r="AH513" i="6"/>
  <c r="AI512" i="6"/>
  <c r="AS523" i="6" l="1"/>
  <c r="AN524" i="6"/>
  <c r="AO524" i="6"/>
  <c r="AP524" i="6"/>
  <c r="AQ524" i="6"/>
  <c r="AK524" i="6"/>
  <c r="AA525" i="6"/>
  <c r="V526" i="6"/>
  <c r="X525" i="6"/>
  <c r="AV525" i="6"/>
  <c r="Z527" i="6"/>
  <c r="Z528" i="6" s="1"/>
  <c r="AD517" i="6"/>
  <c r="AE517" i="6"/>
  <c r="AF516" i="6"/>
  <c r="AG515" i="6"/>
  <c r="AH514" i="6"/>
  <c r="AI513" i="6"/>
  <c r="AS524" i="6" l="1"/>
  <c r="AN525" i="6"/>
  <c r="AO525" i="6"/>
  <c r="AP525" i="6"/>
  <c r="AQ525" i="6"/>
  <c r="X526" i="6"/>
  <c r="X527" i="6" s="1"/>
  <c r="AY526" i="6"/>
  <c r="V527" i="6"/>
  <c r="Y526" i="6"/>
  <c r="AV526" i="6"/>
  <c r="AK525" i="6"/>
  <c r="AA526" i="6"/>
  <c r="AK526" i="6" s="1"/>
  <c r="AD518" i="6"/>
  <c r="AE518" i="6"/>
  <c r="AF517" i="6"/>
  <c r="AG516" i="6"/>
  <c r="AH515" i="6"/>
  <c r="AI514" i="6"/>
  <c r="AP527" i="6" l="1"/>
  <c r="AQ527" i="6"/>
  <c r="AS525" i="6"/>
  <c r="AN526" i="6"/>
  <c r="AN527" i="6" s="1"/>
  <c r="AO526" i="6"/>
  <c r="AS526" i="6" s="1"/>
  <c r="AP526" i="6"/>
  <c r="AQ526" i="6"/>
  <c r="Y527" i="6"/>
  <c r="AY527" i="6"/>
  <c r="V528" i="6"/>
  <c r="AA527" i="6"/>
  <c r="AV527" i="6"/>
  <c r="X528" i="6"/>
  <c r="X529" i="6" s="1"/>
  <c r="X530" i="6" s="1"/>
  <c r="X531" i="6" s="1"/>
  <c r="AY528" i="6"/>
  <c r="AD519" i="6"/>
  <c r="AE519" i="6"/>
  <c r="AF518" i="6"/>
  <c r="AG517" i="6"/>
  <c r="AH516" i="6"/>
  <c r="AI515" i="6"/>
  <c r="AO527" i="6" l="1"/>
  <c r="AK527" i="6"/>
  <c r="AA528" i="6"/>
  <c r="V529" i="6"/>
  <c r="Y528" i="6"/>
  <c r="AV528" i="6"/>
  <c r="AD520" i="6"/>
  <c r="AE520" i="6"/>
  <c r="AF519" i="6"/>
  <c r="AG518" i="6"/>
  <c r="AH517" i="6"/>
  <c r="AI516" i="6"/>
  <c r="AS527" i="6" l="1"/>
  <c r="AN528" i="6"/>
  <c r="AO528" i="6"/>
  <c r="AP528" i="6"/>
  <c r="AQ528" i="6"/>
  <c r="Y529" i="6"/>
  <c r="Y530" i="6" s="1"/>
  <c r="Y531" i="6" s="1"/>
  <c r="Y532" i="6" s="1"/>
  <c r="AY529" i="6"/>
  <c r="V530" i="6"/>
  <c r="Z529" i="6"/>
  <c r="AV529" i="6"/>
  <c r="AK528" i="6"/>
  <c r="AA529" i="6"/>
  <c r="AK529" i="6" s="1"/>
  <c r="AD521" i="6"/>
  <c r="AE521" i="6"/>
  <c r="AF520" i="6"/>
  <c r="AG519" i="6"/>
  <c r="AH518" i="6"/>
  <c r="AI517" i="6"/>
  <c r="AQ530" i="6" l="1"/>
  <c r="AS528" i="6"/>
  <c r="AN529" i="6"/>
  <c r="AN530" i="6" s="1"/>
  <c r="AO529" i="6"/>
  <c r="AO530" i="6" s="1"/>
  <c r="AP529" i="6"/>
  <c r="AS529" i="6" s="1"/>
  <c r="AQ529" i="6"/>
  <c r="Z530" i="6"/>
  <c r="Z531" i="6" s="1"/>
  <c r="Z532" i="6" s="1"/>
  <c r="AY530" i="6"/>
  <c r="V531" i="6"/>
  <c r="AA530" i="6"/>
  <c r="AV530" i="6"/>
  <c r="Y533" i="6"/>
  <c r="Y534" i="6" s="1"/>
  <c r="AD522" i="6"/>
  <c r="AE522" i="6"/>
  <c r="AF521" i="6"/>
  <c r="AG520" i="6"/>
  <c r="AH519" i="6"/>
  <c r="AI518" i="6"/>
  <c r="AP530" i="6" l="1"/>
  <c r="Y535" i="6"/>
  <c r="Y536" i="6" s="1"/>
  <c r="Y537" i="6" s="1"/>
  <c r="AK530" i="6"/>
  <c r="AA531" i="6"/>
  <c r="V532" i="6"/>
  <c r="W531" i="6"/>
  <c r="AV531" i="6"/>
  <c r="AD523" i="6"/>
  <c r="AE523" i="6"/>
  <c r="AF522" i="6"/>
  <c r="AG521" i="6"/>
  <c r="AH520" i="6"/>
  <c r="AI519" i="6"/>
  <c r="AS530" i="6" l="1"/>
  <c r="AN531" i="6"/>
  <c r="AO531" i="6"/>
  <c r="AP531" i="6"/>
  <c r="AQ531" i="6"/>
  <c r="W532" i="6"/>
  <c r="W533" i="6" s="1"/>
  <c r="W534" i="6" s="1"/>
  <c r="AY532" i="6"/>
  <c r="V533" i="6"/>
  <c r="X532" i="6"/>
  <c r="AV532" i="6"/>
  <c r="AK531" i="6"/>
  <c r="AS531" i="6" s="1"/>
  <c r="AA532" i="6"/>
  <c r="Y538" i="6"/>
  <c r="Y539" i="6" s="1"/>
  <c r="AD524" i="6"/>
  <c r="AE524" i="6"/>
  <c r="AF523" i="6"/>
  <c r="AG522" i="6"/>
  <c r="AH521" i="6"/>
  <c r="AI520" i="6"/>
  <c r="Y540" i="6" l="1"/>
  <c r="Y541" i="6" s="1"/>
  <c r="Y542" i="6" s="1"/>
  <c r="AK532" i="6"/>
  <c r="AA533" i="6"/>
  <c r="AQ532" i="6"/>
  <c r="AP532" i="6"/>
  <c r="AO532" i="6"/>
  <c r="AN532" i="6"/>
  <c r="X533" i="6"/>
  <c r="X534" i="6" s="1"/>
  <c r="AY533" i="6"/>
  <c r="V534" i="6"/>
  <c r="Z533" i="6"/>
  <c r="AV533" i="6"/>
  <c r="W535" i="6"/>
  <c r="AD525" i="6"/>
  <c r="AE525" i="6"/>
  <c r="AF524" i="6"/>
  <c r="AG523" i="6"/>
  <c r="AH522" i="6"/>
  <c r="AI521" i="6"/>
  <c r="AN533" i="6" l="1"/>
  <c r="AS532" i="6"/>
  <c r="W536" i="6"/>
  <c r="Z534" i="6"/>
  <c r="AY534" i="6"/>
  <c r="V535" i="6"/>
  <c r="AA534" i="6"/>
  <c r="AV534" i="6"/>
  <c r="X535" i="6"/>
  <c r="X536" i="6" s="1"/>
  <c r="AY535" i="6"/>
  <c r="AK533" i="6"/>
  <c r="AQ533" i="6"/>
  <c r="AP533" i="6"/>
  <c r="AS533" i="6" s="1"/>
  <c r="AO533" i="6"/>
  <c r="Y543" i="6"/>
  <c r="Y544" i="6" s="1"/>
  <c r="Y545" i="6" s="1"/>
  <c r="AD526" i="6"/>
  <c r="AE526" i="6"/>
  <c r="AF525" i="6"/>
  <c r="AG524" i="6"/>
  <c r="AH523" i="6"/>
  <c r="AI522" i="6"/>
  <c r="AQ534" i="6" l="1"/>
  <c r="AP534" i="6"/>
  <c r="AO534" i="6"/>
  <c r="AN534" i="6"/>
  <c r="AK534" i="6"/>
  <c r="AA535" i="6"/>
  <c r="V536" i="6"/>
  <c r="Z535" i="6"/>
  <c r="AV535" i="6"/>
  <c r="W537" i="6"/>
  <c r="W538" i="6" s="1"/>
  <c r="W539" i="6" s="1"/>
  <c r="W540" i="6" s="1"/>
  <c r="W541" i="6" s="1"/>
  <c r="AY537" i="6"/>
  <c r="AD527" i="6"/>
  <c r="AE527" i="6"/>
  <c r="AF526" i="6"/>
  <c r="AG525" i="6"/>
  <c r="AH524" i="6"/>
  <c r="AI523" i="6"/>
  <c r="AS534" i="6" l="1"/>
  <c r="W542" i="6"/>
  <c r="W543" i="6" s="1"/>
  <c r="W544" i="6" s="1"/>
  <c r="W545" i="6" s="1"/>
  <c r="AY542" i="6"/>
  <c r="Z536" i="6"/>
  <c r="AY536" i="6"/>
  <c r="V537" i="6"/>
  <c r="AA536" i="6"/>
  <c r="AV536" i="6"/>
  <c r="AK535" i="6"/>
  <c r="AQ535" i="6"/>
  <c r="AP535" i="6"/>
  <c r="AS535" i="6" s="1"/>
  <c r="AO535" i="6"/>
  <c r="AN535" i="6"/>
  <c r="AD528" i="6"/>
  <c r="AE528" i="6"/>
  <c r="AF527" i="6"/>
  <c r="AG526" i="6"/>
  <c r="AH525" i="6"/>
  <c r="AI524" i="6"/>
  <c r="AQ536" i="6" l="1"/>
  <c r="AP536" i="6"/>
  <c r="AO536" i="6"/>
  <c r="AN536" i="6"/>
  <c r="AK536" i="6"/>
  <c r="AA537" i="6"/>
  <c r="V538" i="6"/>
  <c r="X537" i="6"/>
  <c r="AV537" i="6"/>
  <c r="Z537" i="6"/>
  <c r="AD529" i="6"/>
  <c r="AE529" i="6"/>
  <c r="AF528" i="6"/>
  <c r="AG527" i="6"/>
  <c r="AH526" i="6"/>
  <c r="AI525" i="6"/>
  <c r="AS536" i="6" l="1"/>
  <c r="X538" i="6"/>
  <c r="X539" i="6" s="1"/>
  <c r="AY538" i="6"/>
  <c r="V539" i="6"/>
  <c r="Z538" i="6"/>
  <c r="AV538" i="6"/>
  <c r="AK537" i="6"/>
  <c r="AA538" i="6"/>
  <c r="AK538" i="6" s="1"/>
  <c r="AQ539" i="6" s="1"/>
  <c r="AQ537" i="6"/>
  <c r="AP537" i="6"/>
  <c r="AO537" i="6"/>
  <c r="AN537" i="6"/>
  <c r="AS537" i="6" s="1"/>
  <c r="AD530" i="6"/>
  <c r="AE530" i="6"/>
  <c r="AF529" i="6"/>
  <c r="AG528" i="6"/>
  <c r="AH527" i="6"/>
  <c r="AI526" i="6"/>
  <c r="AQ538" i="6" l="1"/>
  <c r="AP538" i="6"/>
  <c r="AO538" i="6"/>
  <c r="AO539" i="6" s="1"/>
  <c r="AN538" i="6"/>
  <c r="AN539" i="6" s="1"/>
  <c r="Z539" i="6"/>
  <c r="AY539" i="6"/>
  <c r="V540" i="6"/>
  <c r="AA539" i="6"/>
  <c r="AV539" i="6"/>
  <c r="X540" i="6"/>
  <c r="X541" i="6" s="1"/>
  <c r="AY540" i="6"/>
  <c r="AD531" i="6"/>
  <c r="AE531" i="6"/>
  <c r="AF530" i="6"/>
  <c r="AG529" i="6"/>
  <c r="AH528" i="6"/>
  <c r="AI527" i="6"/>
  <c r="AS538" i="6" l="1"/>
  <c r="AP539" i="6"/>
  <c r="AK539" i="6"/>
  <c r="AA540" i="6"/>
  <c r="V541" i="6"/>
  <c r="Z540" i="6"/>
  <c r="AV540" i="6"/>
  <c r="AD532" i="6"/>
  <c r="AE532" i="6"/>
  <c r="AF531" i="6"/>
  <c r="AG530" i="6"/>
  <c r="AH529" i="6"/>
  <c r="AI528" i="6"/>
  <c r="AS539" i="6" l="1"/>
  <c r="AQ540" i="6"/>
  <c r="AP540" i="6"/>
  <c r="AO540" i="6"/>
  <c r="AN540" i="6"/>
  <c r="Z541" i="6"/>
  <c r="Z542" i="6" s="1"/>
  <c r="AY541" i="6"/>
  <c r="V542" i="6"/>
  <c r="AA541" i="6"/>
  <c r="AV541" i="6"/>
  <c r="AK540" i="6"/>
  <c r="AQ541" i="6" s="1"/>
  <c r="AD533" i="6"/>
  <c r="AE533" i="6"/>
  <c r="AF532" i="6"/>
  <c r="AG531" i="6"/>
  <c r="AH530" i="6"/>
  <c r="AI529" i="6"/>
  <c r="AS540" i="6" l="1"/>
  <c r="AP541" i="6"/>
  <c r="AN541" i="6"/>
  <c r="AO541" i="6"/>
  <c r="AK541" i="6"/>
  <c r="AS541" i="6" s="1"/>
  <c r="AA542" i="6"/>
  <c r="V543" i="6"/>
  <c r="X542" i="6"/>
  <c r="AV542" i="6"/>
  <c r="AD534" i="6"/>
  <c r="AE534" i="6"/>
  <c r="AF533" i="6"/>
  <c r="AG532" i="6"/>
  <c r="AH531" i="6"/>
  <c r="AI530" i="6"/>
  <c r="AO542" i="6" l="1"/>
  <c r="AN542" i="6"/>
  <c r="AP542" i="6"/>
  <c r="AQ542" i="6"/>
  <c r="X543" i="6"/>
  <c r="X544" i="6" s="1"/>
  <c r="X545" i="6" s="1"/>
  <c r="AY543" i="6"/>
  <c r="V544" i="6"/>
  <c r="Z543" i="6"/>
  <c r="AV543" i="6"/>
  <c r="AK542" i="6"/>
  <c r="AA543" i="6"/>
  <c r="AK543" i="6" s="1"/>
  <c r="AD535" i="6"/>
  <c r="AE535" i="6"/>
  <c r="AF534" i="6"/>
  <c r="AG533" i="6"/>
  <c r="AH532" i="6"/>
  <c r="AI531" i="6"/>
  <c r="AQ544" i="6" l="1"/>
  <c r="AQ543" i="6"/>
  <c r="AP543" i="6"/>
  <c r="AP544" i="6" s="1"/>
  <c r="AO543" i="6"/>
  <c r="AO544" i="6" s="1"/>
  <c r="AN543" i="6"/>
  <c r="AN544" i="6" s="1"/>
  <c r="AS542" i="6"/>
  <c r="Z544" i="6"/>
  <c r="Z545" i="6" s="1"/>
  <c r="AY544" i="6"/>
  <c r="V545" i="6"/>
  <c r="AA544" i="6"/>
  <c r="AV544" i="6"/>
  <c r="AD536" i="6"/>
  <c r="AE536" i="6"/>
  <c r="AF535" i="6"/>
  <c r="AG534" i="6"/>
  <c r="AH533" i="6"/>
  <c r="AI532" i="6"/>
  <c r="AS543" i="6" l="1"/>
  <c r="AK544" i="6"/>
  <c r="AS544" i="6" s="1"/>
  <c r="AA545" i="6"/>
  <c r="AK545" i="6" s="1"/>
  <c r="AS545" i="6" s="1"/>
  <c r="AD537" i="6"/>
  <c r="AE537" i="6"/>
  <c r="AF536" i="6"/>
  <c r="AG535" i="6"/>
  <c r="AH534" i="6"/>
  <c r="AI533" i="6"/>
  <c r="AQ545" i="6" l="1"/>
  <c r="AP545" i="6"/>
  <c r="AO545" i="6"/>
  <c r="AN545" i="6"/>
  <c r="AD538" i="6"/>
  <c r="AE538" i="6"/>
  <c r="AF537" i="6"/>
  <c r="AG536" i="6"/>
  <c r="AH535" i="6"/>
  <c r="AI534" i="6"/>
  <c r="AD539" i="6" l="1"/>
  <c r="AE539" i="6"/>
  <c r="AF538" i="6"/>
  <c r="AG537" i="6"/>
  <c r="AH536" i="6"/>
  <c r="AI535" i="6"/>
  <c r="AD540" i="6" l="1"/>
  <c r="AE540" i="6"/>
  <c r="AF539" i="6"/>
  <c r="AG538" i="6"/>
  <c r="AH537" i="6"/>
  <c r="AI536" i="6"/>
  <c r="AD541" i="6" l="1"/>
  <c r="AE541" i="6"/>
  <c r="AF540" i="6"/>
  <c r="AG539" i="6"/>
  <c r="AH538" i="6"/>
  <c r="AI537" i="6"/>
  <c r="AD542" i="6" l="1"/>
  <c r="AE542" i="6"/>
  <c r="AF541" i="6"/>
  <c r="AG540" i="6"/>
  <c r="AH539" i="6"/>
  <c r="AI538" i="6"/>
  <c r="AD543" i="6" l="1"/>
  <c r="AE543" i="6"/>
  <c r="AF542" i="6"/>
  <c r="AG541" i="6"/>
  <c r="AH540" i="6"/>
  <c r="AI539" i="6"/>
  <c r="AD544" i="6" l="1"/>
  <c r="AE544" i="6"/>
  <c r="AF543" i="6"/>
  <c r="AG542" i="6"/>
  <c r="AH541" i="6"/>
  <c r="AI540" i="6"/>
  <c r="AD545" i="6" l="1"/>
  <c r="AE545" i="6"/>
  <c r="AF544" i="6"/>
  <c r="AG543" i="6"/>
  <c r="AH542" i="6"/>
  <c r="AI541" i="6"/>
  <c r="AF545" i="6" l="1"/>
  <c r="AG544" i="6"/>
  <c r="AH543" i="6"/>
  <c r="AI542" i="6"/>
  <c r="AG545" i="6" l="1"/>
  <c r="AH544" i="6"/>
  <c r="AI543" i="6"/>
  <c r="AH545" i="6" l="1"/>
  <c r="AI544" i="6"/>
  <c r="AI545" i="6" s="1"/>
</calcChain>
</file>

<file path=xl/sharedStrings.xml><?xml version="1.0" encoding="utf-8"?>
<sst xmlns="http://schemas.openxmlformats.org/spreadsheetml/2006/main" count="3380" uniqueCount="1759">
  <si>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</si>
  <si>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</si>
  <si>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</si>
  <si>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</si>
  <si>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</si>
  <si>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</si>
  <si>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</si>
  <si>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</si>
  <si>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</si>
  <si>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</si>
  <si>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</si>
  <si>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</si>
  <si>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</si>
  <si>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</si>
  <si>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</si>
  <si>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</si>
  <si>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</si>
  <si>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</si>
  <si>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</si>
  <si>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</si>
  <si>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</si>
  <si>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</si>
  <si>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</si>
  <si>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</si>
  <si>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</si>
  <si>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</si>
  <si>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</si>
  <si>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</si>
  <si>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</si>
  <si>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</si>
  <si>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</si>
  <si>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</si>
  <si>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</si>
  <si>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</si>
  <si>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</si>
  <si>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</si>
  <si>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</si>
  <si>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</si>
  <si>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</si>
  <si>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</si>
  <si>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</si>
  <si>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</si>
  <si>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</si>
  <si>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</si>
  <si>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</si>
  <si>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</si>
  <si>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</si>
  <si>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</si>
  <si>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</si>
  <si>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</si>
  <si>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</si>
  <si>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</si>
  <si>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</si>
  <si>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</si>
  <si>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</si>
  <si>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</si>
  <si>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</si>
  <si>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</si>
  <si>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</si>
  <si>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</si>
  <si>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</si>
  <si>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</si>
  <si>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</si>
  <si>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</si>
  <si>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</si>
  <si>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</si>
  <si>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</si>
  <si>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</si>
  <si>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</si>
  <si>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</si>
  <si>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</si>
  <si>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</si>
  <si>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</si>
  <si>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</si>
  <si>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</si>
  <si>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</si>
  <si>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</si>
  <si>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</si>
  <si>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</si>
  <si>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</si>
  <si>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</si>
  <si>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</si>
  <si>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</si>
  <si>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</si>
  <si>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</si>
  <si>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</si>
  <si>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</si>
  <si>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</si>
  <si>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</si>
  <si>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</si>
  <si>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</si>
  <si>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</si>
  <si>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</si>
  <si>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</si>
  <si>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</si>
  <si>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</si>
  <si>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</si>
  <si>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</si>
  <si>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</si>
  <si>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</si>
  <si>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</si>
  <si>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</si>
  <si>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</si>
  <si>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</si>
  <si>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</si>
  <si>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</si>
  <si>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</si>
  <si>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</si>
  <si>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</si>
  <si>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</si>
  <si>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</si>
  <si>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</si>
  <si>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</si>
  <si>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</si>
  <si>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</si>
  <si>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</si>
  <si>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</si>
  <si>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</si>
  <si>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</si>
  <si>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</si>
  <si>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</si>
  <si>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</si>
  <si>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</si>
  <si>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</si>
  <si>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</si>
  <si>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</si>
  <si>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</si>
  <si>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</si>
  <si>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</si>
  <si>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</si>
  <si>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</si>
  <si>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</si>
  <si>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</si>
  <si>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</si>
  <si>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</si>
  <si>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</si>
  <si>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</si>
  <si>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</si>
  <si>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</si>
  <si>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</si>
  <si>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</si>
  <si>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</si>
  <si>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</si>
  <si>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</si>
  <si>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</si>
  <si>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</si>
  <si>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</si>
  <si>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</si>
  <si>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</si>
  <si>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</si>
  <si>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</si>
  <si>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</si>
  <si>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</si>
  <si>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</si>
  <si>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</si>
  <si>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</si>
  <si>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</si>
  <si>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</si>
  <si>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</si>
  <si>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</si>
  <si>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</si>
  <si>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</si>
  <si>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</si>
  <si>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</si>
  <si>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</si>
  <si>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</si>
  <si>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</si>
  <si>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</si>
  <si>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</si>
  <si>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</si>
  <si>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</si>
  <si>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</si>
  <si>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</si>
  <si>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</si>
  <si>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</si>
  <si>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</si>
  <si>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</si>
  <si>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</si>
  <si>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</si>
  <si>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</si>
  <si>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</si>
  <si>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</si>
  <si>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</si>
  <si>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</si>
  <si>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</si>
  <si>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</si>
  <si>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</si>
  <si>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</si>
  <si>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</si>
  <si>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</si>
  <si>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</si>
  <si>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</si>
  <si>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</si>
  <si>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</si>
  <si>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</si>
  <si>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</si>
  <si>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</si>
  <si>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</si>
  <si>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</si>
  <si>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</si>
  <si>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</si>
  <si>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</si>
  <si>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</si>
  <si>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</si>
  <si>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</si>
  <si>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</si>
  <si>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</si>
  <si>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</si>
  <si>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</si>
  <si>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</si>
  <si>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</si>
  <si>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</si>
  <si>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</si>
  <si>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</si>
  <si>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</si>
  <si>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</si>
  <si>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</si>
  <si>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</si>
  <si>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</si>
  <si>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</si>
  <si>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</si>
  <si>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</si>
  <si>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</si>
  <si>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</si>
  <si>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</si>
  <si>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</si>
  <si>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</si>
  <si>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</si>
  <si>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</si>
  <si>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</si>
  <si>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</si>
  <si>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</si>
  <si>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</si>
  <si>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</si>
  <si>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</si>
  <si>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</si>
  <si>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</si>
  <si>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</si>
  <si>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</si>
  <si>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</si>
  <si>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</si>
  <si>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</si>
  <si>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</si>
  <si>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</si>
  <si>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</si>
  <si>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</si>
  <si>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</si>
  <si>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</si>
  <si>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</si>
  <si>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</si>
  <si>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</si>
  <si>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</si>
  <si>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</si>
  <si>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</si>
  <si>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</si>
  <si>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</si>
  <si>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</si>
  <si>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</si>
  <si>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</si>
  <si>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</si>
  <si>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</si>
  <si>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</si>
  <si>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</si>
  <si>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</si>
  <si>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</si>
  <si>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</si>
  <si>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</si>
  <si>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</si>
  <si>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</si>
  <si>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</si>
  <si>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</si>
  <si>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</si>
  <si>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</si>
  <si>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</si>
  <si>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</si>
  <si>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</si>
  <si>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</si>
  <si>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</si>
  <si>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</si>
  <si>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</si>
  <si>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</si>
  <si>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</si>
  <si>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</si>
  <si>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</si>
  <si>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</si>
  <si>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</si>
  <si>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</si>
  <si>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</si>
  <si>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</si>
  <si>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</si>
  <si>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</si>
  <si>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</si>
  <si>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</si>
  <si>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</si>
  <si>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</si>
  <si>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</si>
  <si>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</si>
  <si>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</si>
  <si>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</si>
  <si>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</si>
  <si>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</si>
  <si>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</si>
  <si>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</si>
  <si>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</si>
  <si>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</si>
  <si>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</si>
  <si>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</si>
  <si>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</si>
  <si>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</si>
  <si>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</si>
  <si>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</si>
  <si>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</si>
  <si>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</si>
  <si>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</si>
  <si>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</si>
  <si>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</si>
  <si>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</si>
  <si>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</si>
  <si>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</si>
  <si>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</si>
  <si>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</si>
  <si>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</si>
  <si>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</si>
  <si>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</si>
  <si>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</si>
  <si>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</si>
  <si>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</si>
  <si>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</si>
  <si>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</si>
  <si>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</si>
  <si>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</si>
  <si>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</si>
  <si>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</si>
  <si>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</si>
  <si>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</si>
  <si>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</si>
  <si>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</si>
  <si>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</si>
  <si>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</si>
  <si>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</si>
  <si>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</si>
  <si>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</si>
  <si>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</si>
  <si>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</si>
  <si>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</si>
  <si>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</si>
  <si>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</si>
  <si>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</si>
  <si>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</si>
  <si>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</si>
  <si>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</si>
  <si>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</si>
  <si>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</si>
  <si>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</si>
  <si>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</si>
  <si>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</si>
  <si>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</si>
  <si>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</si>
  <si>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</si>
  <si>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</si>
  <si>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</si>
  <si>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</si>
  <si>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</si>
  <si>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</si>
  <si>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</si>
  <si>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</si>
  <si>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</si>
  <si>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</si>
  <si>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</si>
  <si>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</si>
  <si>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</si>
  <si>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</si>
  <si>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</si>
  <si>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</si>
  <si>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</si>
  <si>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</si>
  <si>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</si>
  <si>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</si>
  <si>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</si>
  <si>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</si>
  <si>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</si>
  <si>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</si>
  <si>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</si>
  <si>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</si>
  <si>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</si>
  <si>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</si>
  <si>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</si>
  <si>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</si>
  <si>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</si>
  <si>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</si>
  <si>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</si>
  <si>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</si>
  <si>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</si>
  <si>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</si>
  <si>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</si>
  <si>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</si>
  <si>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</si>
  <si>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</si>
  <si>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</si>
  <si>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</si>
  <si>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</si>
  <si>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</si>
  <si>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</si>
  <si>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</si>
  <si>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</si>
  <si>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</si>
  <si>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</si>
  <si>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</si>
  <si>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</si>
  <si>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</si>
  <si>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</si>
  <si>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</si>
  <si>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</si>
  <si>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</si>
  <si>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</si>
  <si>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</si>
  <si>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</si>
  <si>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</si>
  <si>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</si>
  <si>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</si>
  <si>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</si>
  <si>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</si>
  <si>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</si>
  <si>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</si>
  <si>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</si>
  <si>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</si>
  <si>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</si>
  <si>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</si>
  <si>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</si>
  <si>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</si>
  <si>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</si>
  <si>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</si>
  <si>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</si>
  <si>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</si>
  <si>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</si>
  <si>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</si>
  <si>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</si>
  <si>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</si>
  <si>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</si>
  <si>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</si>
  <si>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</si>
  <si>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</si>
  <si>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</si>
  <si>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</si>
  <si>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</si>
  <si>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</si>
  <si>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</si>
  <si>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</si>
  <si>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</si>
  <si>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</si>
  <si>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</si>
  <si>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</si>
  <si>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</si>
  <si>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</si>
  <si>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</si>
  <si>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</si>
  <si>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</si>
  <si>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</si>
  <si>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</si>
  <si>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</si>
  <si>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</si>
  <si>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</si>
  <si>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</si>
  <si>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</si>
  <si>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</si>
  <si>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</si>
  <si>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</si>
  <si>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</si>
  <si>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</si>
  <si>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</si>
  <si>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</si>
  <si>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</si>
  <si>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</si>
  <si>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</si>
  <si>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</si>
  <si>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</si>
  <si>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</si>
  <si>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</si>
  <si>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</si>
  <si>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</si>
  <si>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</si>
  <si>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</si>
  <si>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</si>
  <si>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</si>
  <si>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</si>
  <si>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</si>
  <si>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</si>
  <si>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</si>
  <si>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</si>
  <si>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</si>
  <si>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</si>
  <si>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</si>
  <si>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</si>
  <si>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</si>
  <si>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</si>
  <si>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</si>
  <si>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</si>
  <si>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</si>
  <si>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</si>
  <si>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</si>
  <si>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</si>
  <si>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</si>
  <si>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</si>
  <si>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</si>
  <si>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</si>
  <si>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</si>
  <si>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</si>
  <si>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</si>
  <si>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</si>
  <si>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</si>
  <si>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</si>
  <si>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</si>
  <si>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</si>
  <si>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</si>
  <si>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</si>
  <si>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</si>
  <si>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</si>
  <si>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</si>
  <si>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</si>
  <si>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</si>
  <si>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</si>
  <si>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</si>
  <si>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</si>
  <si>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</si>
  <si>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</si>
  <si>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</si>
  <si>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</si>
  <si>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</si>
  <si>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</si>
  <si>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</si>
  <si>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</si>
  <si>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</si>
  <si>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</si>
  <si>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</si>
  <si>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</si>
  <si>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</si>
  <si>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</si>
  <si>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</si>
  <si>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</si>
  <si>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</si>
  <si>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</si>
  <si>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</si>
  <si>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</si>
  <si>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</si>
  <si>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</si>
  <si>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</si>
  <si>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</si>
  <si>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</si>
  <si>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</si>
  <si>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</si>
  <si>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</si>
  <si>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</si>
  <si>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</si>
  <si>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</si>
  <si>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</si>
  <si>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</si>
  <si>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</si>
  <si>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</si>
  <si>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</si>
  <si>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</si>
  <si>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</si>
  <si>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</si>
  <si>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</si>
  <si>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</si>
  <si>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</si>
  <si>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</si>
  <si>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</si>
  <si>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</si>
  <si>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</si>
  <si>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</si>
  <si>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</si>
  <si>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</si>
  <si>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</si>
  <si>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</si>
  <si>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</si>
  <si>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</si>
  <si>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</si>
  <si>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</si>
  <si>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</si>
  <si>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</si>
  <si>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</si>
  <si>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</si>
  <si>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</si>
  <si>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</si>
  <si>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</si>
  <si>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</si>
  <si>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</si>
  <si>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</si>
  <si>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</si>
  <si>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</si>
  <si>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</si>
  <si>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</si>
  <si>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</si>
  <si>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</si>
  <si>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</si>
  <si>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</si>
  <si>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</si>
  <si>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</si>
  <si>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</si>
  <si>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</si>
  <si>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</si>
  <si>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</si>
  <si>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</si>
  <si>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</si>
  <si>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</si>
  <si>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</si>
  <si>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</si>
  <si>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</si>
  <si>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</si>
  <si>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</si>
  <si>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</si>
  <si>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</si>
  <si>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</si>
  <si>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</si>
  <si>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</si>
  <si>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</si>
  <si>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</si>
  <si>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</si>
  <si>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</si>
  <si>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</si>
  <si>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</si>
  <si>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</si>
  <si>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</si>
  <si>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</si>
  <si>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</si>
  <si>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</si>
  <si>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</si>
  <si>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</si>
  <si>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</si>
  <si>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</si>
  <si>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</si>
  <si>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</si>
  <si>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</si>
  <si>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</si>
  <si>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</si>
  <si>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</si>
  <si>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</si>
  <si>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</si>
  <si>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</si>
  <si>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</si>
  <si>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</si>
  <si>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</si>
  <si>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</si>
  <si>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</si>
  <si>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</si>
  <si>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</si>
  <si>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</si>
  <si>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</si>
  <si>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</si>
  <si>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</si>
  <si>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</si>
  <si>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</si>
  <si>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</si>
  <si>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</si>
  <si>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</si>
  <si>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</si>
  <si>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</si>
  <si>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</si>
  <si>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</si>
  <si>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</si>
  <si>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</si>
  <si>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</si>
  <si>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</si>
  <si>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</si>
  <si>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</si>
  <si>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</si>
  <si>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</si>
  <si>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</si>
  <si>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</si>
  <si>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</si>
  <si>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</si>
  <si>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</si>
  <si>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</si>
  <si>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</si>
  <si>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</si>
  <si>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</si>
  <si>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</si>
  <si>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</si>
  <si>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</si>
  <si>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</si>
  <si>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</si>
  <si>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</si>
  <si>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</si>
  <si>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</si>
  <si>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</si>
  <si>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</si>
  <si>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</si>
  <si>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</si>
  <si>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</si>
  <si>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</si>
  <si>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</si>
  <si>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</si>
  <si>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</si>
  <si>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</si>
  <si>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</si>
  <si>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</si>
  <si>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</si>
  <si>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</si>
  <si>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</si>
  <si>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</si>
  <si>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</si>
  <si>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</si>
  <si>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</si>
  <si>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</si>
  <si>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</si>
  <si>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</si>
  <si>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</si>
  <si>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</si>
  <si>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</si>
  <si>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</si>
  <si>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</si>
  <si>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</si>
  <si>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</si>
  <si>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</si>
  <si>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</si>
  <si>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</si>
  <si>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</si>
  <si>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</si>
  <si>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</si>
  <si>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</si>
  <si>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</si>
  <si>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</si>
  <si>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</si>
  <si>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</si>
  <si>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</si>
  <si>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</si>
  <si>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</si>
  <si>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</si>
  <si>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</si>
  <si>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</si>
  <si>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</si>
  <si>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</si>
  <si>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</si>
  <si>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</si>
  <si>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</si>
  <si>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</si>
  <si>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</si>
  <si>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</si>
  <si>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</si>
  <si>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</si>
  <si>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</si>
  <si>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</si>
  <si>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</si>
  <si>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</si>
  <si>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</si>
  <si>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</si>
  <si>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</si>
  <si>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</si>
  <si>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</si>
  <si>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</si>
  <si>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</si>
  <si>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</si>
  <si>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</si>
  <si>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</si>
  <si>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</si>
  <si>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</si>
  <si>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</si>
  <si>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</si>
  <si>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</si>
  <si>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</si>
  <si>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</si>
  <si>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</si>
  <si>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</si>
  <si>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</si>
  <si>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</si>
  <si>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</si>
  <si>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</si>
  <si>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</si>
  <si>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</si>
  <si>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</si>
  <si>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</si>
  <si>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</si>
  <si>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</si>
  <si>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</si>
  <si>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</si>
  <si>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</si>
  <si>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</si>
  <si>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</si>
  <si>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</si>
  <si>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</si>
  <si>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</si>
  <si>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</si>
  <si>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</si>
  <si>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</si>
  <si>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</si>
  <si>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</si>
  <si>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</si>
  <si>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</si>
  <si>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</si>
  <si>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</si>
  <si>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</si>
  <si>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</si>
  <si>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</si>
  <si>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</si>
  <si>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</si>
  <si>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</si>
  <si>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</si>
  <si>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</si>
  <si>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</si>
  <si>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</si>
  <si>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</si>
  <si>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</si>
  <si>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</si>
  <si>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</si>
  <si>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</si>
  <si>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</si>
  <si>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</si>
  <si>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</si>
  <si>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</si>
  <si>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</si>
  <si>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</si>
  <si>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</si>
  <si>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</si>
  <si>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</si>
  <si>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</si>
  <si>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</si>
  <si>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</si>
  <si>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</si>
  <si>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</si>
  <si>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</si>
  <si>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</si>
  <si>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</si>
  <si>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</si>
  <si>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</si>
  <si>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</si>
  <si>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</si>
  <si>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</si>
  <si>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</si>
  <si>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</si>
  <si>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</si>
  <si>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</si>
  <si>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</si>
  <si>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</si>
  <si>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</si>
  <si>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</si>
  <si>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</si>
  <si>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</si>
  <si>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</si>
  <si>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</si>
  <si>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</si>
  <si>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</si>
  <si>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</si>
  <si>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</si>
  <si>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</si>
  <si>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</si>
  <si>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</si>
  <si>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</si>
  <si>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</si>
  <si>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</si>
  <si>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</si>
  <si>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</si>
  <si>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</si>
  <si>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</si>
  <si>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</si>
  <si>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</si>
  <si>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</si>
  <si>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</si>
  <si>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</si>
  <si>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</si>
  <si>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</si>
  <si>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</si>
  <si>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</si>
  <si>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</si>
  <si>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</si>
  <si>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</si>
  <si>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</si>
  <si>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</si>
  <si>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</si>
  <si>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</si>
  <si>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</si>
  <si>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</si>
  <si>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</si>
  <si>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</si>
  <si>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</si>
  <si>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</si>
  <si>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</si>
  <si>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</si>
  <si>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</si>
  <si>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</si>
  <si>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</si>
  <si>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</si>
  <si>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</si>
  <si>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</si>
  <si>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</si>
  <si>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</si>
  <si>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</si>
  <si>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</si>
  <si>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</si>
  <si>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</si>
  <si>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</si>
  <si>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</si>
  <si>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</si>
  <si>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</si>
  <si>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</si>
  <si>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</si>
  <si>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</si>
  <si>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</si>
  <si>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</si>
  <si>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</si>
  <si>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</si>
  <si>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</si>
  <si>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</si>
  <si>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</si>
  <si>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</si>
  <si>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</si>
  <si>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</si>
  <si>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</si>
  <si>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</si>
  <si>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</si>
  <si>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</si>
  <si>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</si>
  <si>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</si>
  <si>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</si>
  <si>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</si>
  <si>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</si>
  <si>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</si>
  <si>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</si>
  <si>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</si>
  <si>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</si>
  <si>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</si>
  <si>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</si>
  <si>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</si>
  <si>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</si>
  <si>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</si>
  <si>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</si>
  <si>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</si>
  <si>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</si>
  <si>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</si>
  <si>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</si>
  <si>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</si>
  <si>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</si>
  <si>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</si>
  <si>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</si>
  <si>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</si>
  <si>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</si>
  <si>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</si>
  <si>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</si>
  <si>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</si>
  <si>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</si>
  <si>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</si>
  <si>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</si>
  <si>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</si>
  <si>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</si>
  <si>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</si>
  <si>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</si>
  <si>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</si>
  <si>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</si>
  <si>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</si>
  <si>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</si>
  <si>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</si>
  <si>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</si>
  <si>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</si>
  <si>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</si>
  <si>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</si>
  <si>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</si>
  <si>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</si>
  <si>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</si>
  <si>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</si>
  <si>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</si>
  <si>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</si>
  <si>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</si>
  <si>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</si>
  <si>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</si>
  <si>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</si>
  <si>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</si>
  <si>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</si>
  <si>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</si>
  <si>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</si>
  <si>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</si>
  <si>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</si>
  <si>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</si>
  <si>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</si>
  <si>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</si>
  <si>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</si>
  <si>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</si>
  <si>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</si>
  <si>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</si>
  <si>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</si>
  <si>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</si>
  <si>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</si>
  <si>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</si>
  <si>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</si>
  <si>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</si>
  <si>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</si>
  <si>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</si>
  <si>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</si>
  <si>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</si>
  <si>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</si>
  <si>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</si>
  <si>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</si>
  <si>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</si>
  <si>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</si>
  <si>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</si>
  <si>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</si>
  <si>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</si>
  <si>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</si>
  <si>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</si>
  <si>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</si>
  <si>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</si>
  <si>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</si>
  <si>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</si>
  <si>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</si>
  <si>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</si>
  <si>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</si>
  <si>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</si>
  <si>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</si>
  <si>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</si>
  <si>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</si>
  <si>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</si>
  <si>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</si>
  <si>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</si>
  <si>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</si>
  <si>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</si>
  <si>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</si>
  <si>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</si>
  <si>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</si>
  <si>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</si>
  <si>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</si>
  <si>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</si>
  <si>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</si>
  <si>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</si>
  <si>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</si>
  <si>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</si>
  <si>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</si>
  <si>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</si>
  <si>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</si>
  <si>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</si>
  <si>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</si>
  <si>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</si>
  <si>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</si>
  <si>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</si>
  <si>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</si>
  <si>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</si>
  <si>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</si>
  <si>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</si>
  <si>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</si>
  <si>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</si>
  <si>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</si>
  <si>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</si>
  <si>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</si>
  <si>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</si>
  <si>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</si>
  <si>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</si>
  <si>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</si>
  <si>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</si>
  <si>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</si>
  <si>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</si>
  <si>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</si>
  <si>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</si>
  <si>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</si>
  <si>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</si>
  <si>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</si>
  <si>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</si>
  <si>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</si>
  <si>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</si>
  <si>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</si>
  <si>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</si>
  <si>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</si>
  <si>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</si>
  <si>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</si>
  <si>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</si>
  <si>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</si>
  <si>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</si>
  <si>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</si>
  <si>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</si>
  <si>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</si>
  <si>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1-1203.02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</si>
  <si>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</si>
  <si>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</si>
  <si>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</si>
  <si>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</si>
  <si>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</si>
  <si>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</si>
  <si>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</si>
  <si>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</si>
  <si>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</si>
  <si>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</si>
  <si>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</si>
  <si>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</si>
  <si>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</si>
  <si>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</si>
  <si>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</si>
  <si>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</si>
  <si>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</si>
  <si>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</si>
  <si>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</si>
  <si>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</si>
  <si>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</si>
  <si>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</si>
  <si>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</si>
  <si>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</si>
  <si>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</si>
  <si>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</si>
  <si>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</si>
  <si>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</si>
  <si>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</si>
  <si>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</si>
  <si>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</si>
  <si>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</si>
  <si>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</si>
  <si>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</si>
  <si>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</si>
  <si>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</si>
  <si>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</si>
  <si>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</si>
  <si>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</si>
  <si>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</si>
  <si>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</si>
  <si>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</si>
  <si>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</si>
  <si>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</si>
  <si>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</si>
  <si>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</si>
  <si>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</si>
  <si>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</si>
  <si>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</si>
  <si>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</si>
  <si>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</si>
  <si>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</si>
  <si>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</si>
  <si>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</si>
  <si>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</si>
  <si>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</si>
  <si>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</si>
  <si>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</si>
  <si>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</si>
  <si>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</si>
  <si>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</si>
  <si>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</si>
  <si>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</si>
  <si>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</si>
  <si>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</si>
  <si>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</si>
  <si>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</si>
  <si>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</si>
  <si>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</si>
  <si>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</si>
  <si>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</si>
  <si>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</si>
  <si>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</si>
  <si>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</si>
  <si>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</si>
  <si>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</si>
  <si>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</si>
  <si>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</si>
  <si>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</si>
  <si>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</si>
  <si>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</si>
  <si>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</si>
  <si>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</si>
  <si>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</si>
  <si>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</si>
  <si>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</si>
  <si>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</si>
  <si>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</si>
  <si>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</si>
  <si>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</si>
  <si>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</si>
  <si>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</si>
  <si>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</si>
  <si>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</si>
  <si>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</si>
  <si>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</si>
  <si>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</si>
  <si>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</si>
  <si>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</si>
  <si>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t>Hutang Lancar Lainnya</t>
  </si>
  <si>
    <t>Hutang Lain - Lain</t>
  </si>
  <si>
    <t>Hutang Lain - Lain - USD</t>
  </si>
  <si>
    <t>Other Cost of Material</t>
  </si>
  <si>
    <t>Other Cost of Labor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</si>
  <si>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</si>
  <si>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t>Biaya Adm &amp; Umum Lainnya</t>
  </si>
  <si>
    <t>Travel &amp;Fares - Sales</t>
  </si>
  <si>
    <t>Biaya Pegawai</t>
  </si>
  <si>
    <t>Biaya Kantor</t>
  </si>
  <si>
    <t>Biaya Depresiasi</t>
  </si>
  <si>
    <t>Biaya Marketing</t>
  </si>
  <si>
    <t>Biaya Administrasi Umum</t>
  </si>
  <si>
    <t>Biaya Marketing Lainnya</t>
  </si>
  <si>
    <t>Biaya Kantor Lainnya</t>
  </si>
  <si>
    <t>Biaya Pegawai Lainnya</t>
  </si>
  <si>
    <t>Pendapatan Lain - Lain</t>
  </si>
  <si>
    <r>
      <rPr>
        <b/>
        <sz val="10"/>
        <color rgb="FFFF0000"/>
        <rFont val="Arial Narrow"/>
        <family val="2"/>
      </rPr>
      <t>7-1</t>
    </r>
    <r>
      <rPr>
        <b/>
        <sz val="10"/>
        <rFont val="Arial Narrow"/>
        <family val="2"/>
      </rPr>
      <t>000</t>
    </r>
  </si>
  <si>
    <t>Gain (Loss) Disposal of FA (IDR)</t>
  </si>
  <si>
    <t>Interest Received - Other (IDR)</t>
  </si>
  <si>
    <t>Interest Received - Bank (IDR)</t>
  </si>
  <si>
    <r>
      <rPr>
        <b/>
        <sz val="10"/>
        <color rgb="FFFF0000"/>
        <rFont val="Arial Narrow"/>
        <family val="2"/>
      </rPr>
      <t>8</t>
    </r>
    <r>
      <rPr>
        <b/>
        <sz val="10"/>
        <rFont val="Arial Narrow"/>
        <family val="2"/>
      </rPr>
      <t>-0000</t>
    </r>
  </si>
  <si>
    <t>Biaya Lain - Lain</t>
  </si>
  <si>
    <t>Income (loss) Subsidiary IMD (IDR)</t>
  </si>
  <si>
    <t>Income Tax (IDR)</t>
  </si>
  <si>
    <r>
      <rPr>
        <b/>
        <sz val="10"/>
        <color rgb="FFFF0000"/>
        <rFont val="Arial Narrow"/>
        <family val="2"/>
      </rPr>
      <t>7-2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</si>
  <si>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</si>
  <si>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7-4</t>
    </r>
    <r>
      <rPr>
        <b/>
        <sz val="10"/>
        <rFont val="Arial Narrow"/>
        <family val="2"/>
      </rPr>
      <t>000</t>
    </r>
  </si>
  <si>
    <t>Gain (Loss) Exchange Rate Difference</t>
  </si>
  <si>
    <t>Gain (Loss) Exchange Rate Difference (IDR)</t>
  </si>
  <si>
    <t>Gain (Loss) Exchange Rate Difference Downer</t>
  </si>
  <si>
    <t>Gain (Loss) Exchange Rate Difference Downer (IDR)</t>
  </si>
  <si>
    <t>Income (loss) Subsidiary</t>
  </si>
  <si>
    <r>
      <rPr>
        <b/>
        <sz val="10"/>
        <color rgb="FFFF0000"/>
        <rFont val="Arial Narrow"/>
        <family val="2"/>
      </rPr>
      <t>7-41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</si>
  <si>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7-42</t>
    </r>
    <r>
      <rPr>
        <b/>
        <sz val="10"/>
        <rFont val="Arial Narrow"/>
        <family val="2"/>
      </rPr>
      <t>00</t>
    </r>
  </si>
  <si>
    <t>7-4201</t>
  </si>
  <si>
    <t>7-4201.01</t>
  </si>
  <si>
    <t>Interest Income Promesory Note</t>
  </si>
  <si>
    <t>Interest Income Promesory Note (IDR)</t>
  </si>
  <si>
    <r>
      <rPr>
        <b/>
        <sz val="10"/>
        <color rgb="FFFF0000"/>
        <rFont val="Arial Narrow"/>
        <family val="2"/>
      </rPr>
      <t>8-1</t>
    </r>
    <r>
      <rPr>
        <b/>
        <sz val="10"/>
        <rFont val="Arial Narrow"/>
        <family val="2"/>
      </rPr>
      <t>000</t>
    </r>
  </si>
  <si>
    <t>Interest Expense Downer (IDR)</t>
  </si>
  <si>
    <t>Interest Expense Redi (IDR)</t>
  </si>
  <si>
    <r>
      <rPr>
        <b/>
        <sz val="10"/>
        <color rgb="FFFF0000"/>
        <rFont val="Arial Narrow"/>
        <family val="2"/>
      </rPr>
      <t>8-2</t>
    </r>
    <r>
      <rPr>
        <b/>
        <sz val="10"/>
        <rFont val="Arial Narrow"/>
        <family val="2"/>
      </rPr>
      <t>000</t>
    </r>
  </si>
  <si>
    <t>Late Charges for Downer (IDR)</t>
  </si>
  <si>
    <t>Late Charges for Redi (IDR)</t>
  </si>
  <si>
    <r>
      <rPr>
        <b/>
        <sz val="10"/>
        <color rgb="FFFF0000"/>
        <rFont val="Arial Narrow"/>
        <family val="2"/>
      </rPr>
      <t>8-3</t>
    </r>
    <r>
      <rPr>
        <b/>
        <sz val="10"/>
        <rFont val="Arial Narrow"/>
        <family val="2"/>
      </rPr>
      <t>000</t>
    </r>
  </si>
  <si>
    <t>Tax Expenses (IDR)</t>
  </si>
  <si>
    <t>Other Revenue - Other</t>
  </si>
  <si>
    <t>Interest Received</t>
  </si>
  <si>
    <t>Biaya Administrasi &amp; Umum</t>
  </si>
  <si>
    <t>Piutang Antar Perusahaan (IDR)</t>
  </si>
  <si>
    <t>Inventory (IDR)</t>
  </si>
  <si>
    <t>VAT IN (IDR)</t>
  </si>
  <si>
    <t>Prepaid Tax 22 (IDR)</t>
  </si>
  <si>
    <t>Prepaid Tax 23 (IDR)</t>
  </si>
  <si>
    <t>Prepaid Tax 25 (IDR)</t>
  </si>
  <si>
    <t>Paid in Advance (IDR)</t>
  </si>
  <si>
    <t>Suspense (IDR)</t>
  </si>
  <si>
    <t>Security Deposit (IDR)</t>
  </si>
  <si>
    <t>Unbilled Receivable (IDR)</t>
  </si>
  <si>
    <t>Work in Progress (IDR)</t>
  </si>
  <si>
    <t>Other Prepayment (IDR)</t>
  </si>
  <si>
    <t>Land (IDR)</t>
  </si>
  <si>
    <t>Building - Improvement (IDR)</t>
  </si>
  <si>
    <t>Building - Office (IDR)</t>
  </si>
  <si>
    <t>Info Tech Equipment (IDR)</t>
  </si>
  <si>
    <t>Office Machine &amp; Equipment (IDR)</t>
  </si>
  <si>
    <t>Sundry Plant &amp; Equipment (IDR)</t>
  </si>
  <si>
    <t>Test Equipment (IDR)</t>
  </si>
  <si>
    <t>Motor Vehicle (IDR)</t>
  </si>
  <si>
    <t>Tools (IDR)</t>
  </si>
  <si>
    <t>Furniture Fitting (IDR)</t>
  </si>
  <si>
    <t>Mobile Phone (IDR)</t>
  </si>
  <si>
    <t>Akumulasi Penyusutan Building - Improvement (IDR)</t>
  </si>
  <si>
    <t>Akumulasi Penyusutan Building - Office (IDR)</t>
  </si>
  <si>
    <t>Akumulasi Penyusutan Info Tech Equipment (IDR)</t>
  </si>
  <si>
    <t>Akumulasi Penyusutan Office Machine &amp; Equipment (IDR)</t>
  </si>
  <si>
    <t>Akumulasi Penyusutan Sundry Plant &amp; Equipment (IDR)</t>
  </si>
  <si>
    <t>Akumulasi Penyusutan Test Equipment (IDR)</t>
  </si>
  <si>
    <t>Akumulasi Penyusutan Motor Vehicle (IDR)</t>
  </si>
  <si>
    <t>Akumulasi Penyusutan Tools (IDR)</t>
  </si>
  <si>
    <t>Akumulasi Penyusutan Furniture Fitting (IDR)</t>
  </si>
  <si>
    <t>Akumulasi Penyusutan Mobile Phone (IDR)</t>
  </si>
  <si>
    <t>Aktiva Tetap Tidak Berwujud (IDR)</t>
  </si>
  <si>
    <t>Pre Opr Costproject - Material (IDR)</t>
  </si>
  <si>
    <t>Pre Opr Costproject - Labor Cost (IDR)</t>
  </si>
  <si>
    <t>Pre Opr Costproject - Overhead (IDR)</t>
  </si>
  <si>
    <t>Hutang Dagang (IDR)</t>
  </si>
  <si>
    <t>Biaya yang ditangguhkan (IDR)</t>
  </si>
  <si>
    <t>GST - Output Tax (IDR)</t>
  </si>
  <si>
    <t>Witholding Tax 4(2) (IDR)</t>
  </si>
  <si>
    <t>Witholding Tax 21 (IDR)</t>
  </si>
  <si>
    <t>Witholding Tax 22 (IDR)</t>
  </si>
  <si>
    <t>Witholding Tax 23 (IDR)</t>
  </si>
  <si>
    <t>Witholding Tax 25 (IDR)</t>
  </si>
  <si>
    <t>Tax Paid Current Year (IDR)</t>
  </si>
  <si>
    <t>Provision for Tax Current Year (IDR)</t>
  </si>
  <si>
    <t>Defferred Tax Liability (IDR)</t>
  </si>
  <si>
    <t>Unearned Revenue (IDR)</t>
  </si>
  <si>
    <t>Month end CFS Accrual (IDR)</t>
  </si>
  <si>
    <t>Hutang Karyawan (IDR)</t>
  </si>
  <si>
    <t>Hutang Lancar Lainnya (IDR)</t>
  </si>
  <si>
    <t>Bank Loan (IDR)</t>
  </si>
  <si>
    <t>Hutang Pemegang Saham (IDR)</t>
  </si>
  <si>
    <t>Hutang Lain - Lain (IDR)</t>
  </si>
  <si>
    <t>R/E Profits/Losses Prev Year (IDR)</t>
  </si>
  <si>
    <t>Current Year Earnings (IDR)</t>
  </si>
  <si>
    <t>Historical Balancing (IDR)</t>
  </si>
  <si>
    <t>Completed Project (IDR)</t>
  </si>
  <si>
    <t>Construction Project (IDR)</t>
  </si>
  <si>
    <t>WIP Adjustment (IDR)</t>
  </si>
  <si>
    <t>Under/Overclaim Adjustment (IDR)</t>
  </si>
  <si>
    <t>Discount (IDR)</t>
  </si>
  <si>
    <t>Commision (IDR)</t>
  </si>
  <si>
    <t>Opening Balance - Material (IDR)</t>
  </si>
  <si>
    <t>Opening Balance - Supplies (IDR)</t>
  </si>
  <si>
    <t>Purchase - Material (IDR)</t>
  </si>
  <si>
    <t>Purchase - Supplies (IDR)</t>
  </si>
  <si>
    <t>Ending Balance - Material (IDR)</t>
  </si>
  <si>
    <t>Ending Balance - Supplies (IDR)</t>
  </si>
  <si>
    <t>Material Used (IDR)</t>
  </si>
  <si>
    <t>Supplies Used (IDR)</t>
  </si>
  <si>
    <t>Material Other (IDR)</t>
  </si>
  <si>
    <t>IT Hardware Purchase (IDR)</t>
  </si>
  <si>
    <t>Other Cost of Material (IDR)</t>
  </si>
  <si>
    <t>Salary Daily Worker (IDR)</t>
  </si>
  <si>
    <t>Salary Direct (IDR)</t>
  </si>
  <si>
    <t>Salary Indirect (IDR)</t>
  </si>
  <si>
    <t>Overtime Direct (IDR)</t>
  </si>
  <si>
    <t>Overtime Indirect (IDR)</t>
  </si>
  <si>
    <t>Jamsostek Direct (IDR)</t>
  </si>
  <si>
    <t>Jamsostek Indirect (IDR)</t>
  </si>
  <si>
    <t>Bonus,THR-Direct (IDR)</t>
  </si>
  <si>
    <t>Performance Bonus-Direct (IDR)</t>
  </si>
  <si>
    <t>Bonus,THR-Indirect (IDR)</t>
  </si>
  <si>
    <t>Performance Bonus-Indirect (IDR)</t>
  </si>
  <si>
    <t>Personal Income Tax-Direct (IDR)</t>
  </si>
  <si>
    <t>Personal Income Tax-Indirect (IDR)</t>
  </si>
  <si>
    <t>Uniform,Protect Clothe-Direct (IDR)</t>
  </si>
  <si>
    <t>Uniform,Protect Cloth-Indirect (IDR)</t>
  </si>
  <si>
    <t>Business Trip Allowance (IDR)</t>
  </si>
  <si>
    <t>Meal (IDR)</t>
  </si>
  <si>
    <t>Severance Pay - Project (IDR)</t>
  </si>
  <si>
    <t>Sub Contractor (IDR)</t>
  </si>
  <si>
    <t>Other Cost of Labor (IDR)</t>
  </si>
  <si>
    <t>Consumables (IDR)</t>
  </si>
  <si>
    <t>Spare Parts (IDR)</t>
  </si>
  <si>
    <t>Utilities (IDR)</t>
  </si>
  <si>
    <t>Stationery &amp; Printing (IDR)</t>
  </si>
  <si>
    <t>Postage &amp; Courier Service (IDR)</t>
  </si>
  <si>
    <t>Telephone Expenses (IDR)</t>
  </si>
  <si>
    <t>Insurance Expenses (IDR)</t>
  </si>
  <si>
    <t>Property Rental/Lease (IDR)</t>
  </si>
  <si>
    <t>Hire of Other Plant &amp; Equipt (IDR)</t>
  </si>
  <si>
    <t>Property Repair &amp; Maintenance (IDR)</t>
  </si>
  <si>
    <t>IT Expenses (IDR)</t>
  </si>
  <si>
    <t>Hire of Motor Vehicle (IDR)</t>
  </si>
  <si>
    <t>MV-Fuel &amp; Oil (IDR)</t>
  </si>
  <si>
    <t>MV-Repair &amp; Maintenance (IDR)</t>
  </si>
  <si>
    <t>MV-Tyres, Tubes (IDR)</t>
  </si>
  <si>
    <t>MV-Spare Parts (IDR)</t>
  </si>
  <si>
    <t>MV-Accessories (IDR)</t>
  </si>
  <si>
    <t>MV Other (IDR)</t>
  </si>
  <si>
    <t>Local Transport (IDR)</t>
  </si>
  <si>
    <t>Business Travelling (IDR)</t>
  </si>
  <si>
    <t>Travel &amp; Fares (IDR)</t>
  </si>
  <si>
    <t>Freight Expenses (IDR)</t>
  </si>
  <si>
    <t>Custom Clearance (IDR)</t>
  </si>
  <si>
    <t>Infrastructure (IDR)</t>
  </si>
  <si>
    <t>Tender Cost (IDR)</t>
  </si>
  <si>
    <t>Sitac Expenses (IDR)</t>
  </si>
  <si>
    <t>Loss, Damage &amp; Pinalty (IDR)</t>
  </si>
  <si>
    <t>Supervision Expenses (IDR)</t>
  </si>
  <si>
    <t>Power Supply (IDR)</t>
  </si>
  <si>
    <t>Civil  Work (IDR)</t>
  </si>
  <si>
    <t>Moblilization &amp; demobilization (IDR)</t>
  </si>
  <si>
    <t>Entertainment-Deductable (IDR)</t>
  </si>
  <si>
    <t>Entertainment-Undeductable (IDR)</t>
  </si>
  <si>
    <t>Non Meal Entertaint-Ded. (IDR)</t>
  </si>
  <si>
    <t>Non Meal Entertaint-Unded. (IDR)</t>
  </si>
  <si>
    <t>Donation (IDR)</t>
  </si>
  <si>
    <t>Depre - Building Improvement (IDR)</t>
  </si>
  <si>
    <t>Depre - IT Equipment (IDR)</t>
  </si>
  <si>
    <t>Depre - Office Machine &amp; Equip (IDR)</t>
  </si>
  <si>
    <t>Depre - Sundry Plant &amp; Equipt (IDR)</t>
  </si>
  <si>
    <t>Depre - Test Equipment (IDR)</t>
  </si>
  <si>
    <t>Depre - Motor Vehicle (IDR)</t>
  </si>
  <si>
    <t>Depre - Tools (IDR)</t>
  </si>
  <si>
    <t>Depre - Furniture Fitting (IDR)</t>
  </si>
  <si>
    <t>Depre - Mobile Phone (IDR)</t>
  </si>
  <si>
    <t>Customer Claims (IDR)</t>
  </si>
  <si>
    <t>Other Overhead (IDR)</t>
  </si>
  <si>
    <t>Salary (IDR)</t>
  </si>
  <si>
    <t>Overtime (IDR)</t>
  </si>
  <si>
    <t>Bonus, THR (IDR)</t>
  </si>
  <si>
    <t>Performance Bonus (IDR)</t>
  </si>
  <si>
    <t>Jamsostek (IDR)</t>
  </si>
  <si>
    <t>Personal Income Tax (IDR)</t>
  </si>
  <si>
    <t>Post Employee benefit Expense (IDR)</t>
  </si>
  <si>
    <t>Medical Expense (IDR)</t>
  </si>
  <si>
    <t>Accrual for Operation Staff (IDR)</t>
  </si>
  <si>
    <t>Meal Allowance (IDR)</t>
  </si>
  <si>
    <t>Staff Welfare (IDR)</t>
  </si>
  <si>
    <t>Housing Allowance (IDR)</t>
  </si>
  <si>
    <t>Uniform (IDR)</t>
  </si>
  <si>
    <t>Recruitment expense (IDR)</t>
  </si>
  <si>
    <t>Seminar, Confrences, Meeting (IDR)</t>
  </si>
  <si>
    <t>Skill Development Expense (IDR)</t>
  </si>
  <si>
    <t>Severance Pay - Admin (IDR)</t>
  </si>
  <si>
    <t>Biaya Pegawai Lainnya (IDR)</t>
  </si>
  <si>
    <t>Stamp Duty (IDR)</t>
  </si>
  <si>
    <t>Postage &amp; Courier (IDR)</t>
  </si>
  <si>
    <t>Other Admin Expenses (IDR)</t>
  </si>
  <si>
    <t>Office Supplies (IDR)</t>
  </si>
  <si>
    <t>Office Equipment &lt; $500 (IDR)</t>
  </si>
  <si>
    <t>Furniture &amp; Fitting &lt; $500 (IDR)</t>
  </si>
  <si>
    <t>Light &amp; Power Equipment (IDR)</t>
  </si>
  <si>
    <t>Telephone, Telex, Fax (IDR)</t>
  </si>
  <si>
    <t>Telephone - Sales (IDR)</t>
  </si>
  <si>
    <t>Mobile Phones &lt; $500 (IDR)</t>
  </si>
  <si>
    <t>Local Transportation (IDR)</t>
  </si>
  <si>
    <t>MV - Fuel &amp; Oil (IDR)</t>
  </si>
  <si>
    <t>MV - Repair &amp; Maintenance (IDR)</t>
  </si>
  <si>
    <t>MV - Tyres, Tubes (IDR)</t>
  </si>
  <si>
    <t>MV - Spare Parts (IDR)</t>
  </si>
  <si>
    <t>MV - Accessories (IDR)</t>
  </si>
  <si>
    <t>MV - Other (IDR)</t>
  </si>
  <si>
    <t>Travel &amp;Fares - Sales (IDR)</t>
  </si>
  <si>
    <t>Biaya Kantor Lainnya (IDR)</t>
  </si>
  <si>
    <t>Non Meal Entertainment-Ded. (IDR)</t>
  </si>
  <si>
    <t>Marketing Expense (IDR)</t>
  </si>
  <si>
    <t>Sales Call Expense (IDR)</t>
  </si>
  <si>
    <t>Biaya Marketing Lainnya (IDR)</t>
  </si>
  <si>
    <t>Profesional Fee (IDR)</t>
  </si>
  <si>
    <t>Legal Fee (IDR)</t>
  </si>
  <si>
    <t>Audit Fee (IDR)</t>
  </si>
  <si>
    <t>Advertising &amp; Promotion (IDR)</t>
  </si>
  <si>
    <t>Bad debt expense (IDR)</t>
  </si>
  <si>
    <t>Project Costs (closed CFS) (IDR)</t>
  </si>
  <si>
    <t>Bank Charge (Excl. Interest) (IDR)</t>
  </si>
  <si>
    <t>Biaya Adm &amp; Umum Lainnya (IDR)</t>
  </si>
  <si>
    <t>Depre - Building Office (IDR)</t>
  </si>
  <si>
    <t>Depre -  IT-Equipment (IDR)</t>
  </si>
  <si>
    <t>Depre - Sundry Plant &amp; Equip (IDR)</t>
  </si>
  <si>
    <t xml:space="preserve"> </t>
  </si>
  <si>
    <t>Petty Cash (IDR)</t>
  </si>
  <si>
    <t>Bank (IDR)</t>
  </si>
  <si>
    <t>Bank (USD)</t>
  </si>
  <si>
    <t>AR (IDR)</t>
  </si>
  <si>
    <t>AR (USD)</t>
  </si>
  <si>
    <t>Cadangan Kerugian Piutang (IDR)</t>
  </si>
  <si>
    <t>Cadangan Kerugian Piutang (USD)</t>
  </si>
  <si>
    <t>Piutang Non Usaha (IDR)</t>
  </si>
  <si>
    <t>Piutang Non Usaha (USD)</t>
  </si>
  <si>
    <t>SYS_PID</t>
  </si>
  <si>
    <t>PARENT ID</t>
  </si>
  <si>
    <t>L1</t>
  </si>
  <si>
    <t>L2</t>
  </si>
  <si>
    <t>L3</t>
  </si>
  <si>
    <t>L4</t>
  </si>
  <si>
    <t>L5</t>
  </si>
  <si>
    <t>8-3001</t>
  </si>
  <si>
    <t>8-3001.01</t>
  </si>
  <si>
    <t>2-1101.01</t>
  </si>
  <si>
    <t>2-3001.01</t>
  </si>
  <si>
    <t>Share Capital (IDR)</t>
  </si>
  <si>
    <r>
      <rPr>
        <b/>
        <sz val="10"/>
        <color rgb="FFFF0000"/>
        <rFont val="Arial Narrow"/>
        <family val="2"/>
      </rPr>
      <t>4-1001</t>
    </r>
  </si>
  <si>
    <r>
      <rPr>
        <b/>
        <sz val="10"/>
        <color rgb="FFFF0000"/>
        <rFont val="Arial Narrow"/>
        <family val="2"/>
      </rPr>
      <t>4-1001.01</t>
    </r>
  </si>
  <si>
    <r>
      <rPr>
        <b/>
        <sz val="10"/>
        <color rgb="FFFF0000"/>
        <rFont val="Arial Narrow"/>
        <family val="2"/>
      </rPr>
      <t>4-2001</t>
    </r>
  </si>
  <si>
    <r>
      <rPr>
        <b/>
        <sz val="10"/>
        <color rgb="FFFF0000"/>
        <rFont val="Arial Narrow"/>
        <family val="2"/>
      </rPr>
      <t>4-2001.01</t>
    </r>
  </si>
  <si>
    <r>
      <rPr>
        <b/>
        <sz val="10"/>
        <color rgb="FFFF0000"/>
        <rFont val="Arial Narrow"/>
        <family val="2"/>
      </rPr>
      <t>4-3001</t>
    </r>
  </si>
  <si>
    <r>
      <rPr>
        <b/>
        <sz val="10"/>
        <color rgb="FFFF0000"/>
        <rFont val="Arial Narrow"/>
        <family val="2"/>
      </rPr>
      <t>4-3001.01</t>
    </r>
  </si>
  <si>
    <r>
      <rPr>
        <b/>
        <sz val="10"/>
        <color rgb="FFFF0000"/>
        <rFont val="Arial Narrow"/>
        <family val="2"/>
      </rPr>
      <t>4-4001</t>
    </r>
  </si>
  <si>
    <r>
      <rPr>
        <b/>
        <sz val="10"/>
        <color rgb="FFFF0000"/>
        <rFont val="Arial Narrow"/>
        <family val="2"/>
      </rPr>
      <t>4-4001.01</t>
    </r>
  </si>
  <si>
    <r>
      <rPr>
        <b/>
        <sz val="10"/>
        <color rgb="FFFF0000"/>
        <rFont val="Arial Narrow"/>
        <family val="2"/>
      </rPr>
      <t>4-5001</t>
    </r>
  </si>
  <si>
    <r>
      <rPr>
        <b/>
        <sz val="10"/>
        <color rgb="FFFF0000"/>
        <rFont val="Arial Narrow"/>
        <family val="2"/>
      </rPr>
      <t>4-5001.01</t>
    </r>
  </si>
  <si>
    <r>
      <rPr>
        <b/>
        <sz val="10"/>
        <color rgb="FFFF0000"/>
        <rFont val="Arial Narrow"/>
        <family val="2"/>
      </rPr>
      <t>4-6001</t>
    </r>
  </si>
  <si>
    <r>
      <rPr>
        <b/>
        <sz val="10"/>
        <color rgb="FFFF0000"/>
        <rFont val="Arial Narrow"/>
        <family val="2"/>
      </rPr>
      <t>4-6001.01</t>
    </r>
  </si>
  <si>
    <t>5-1099</t>
  </si>
  <si>
    <t>5-1099.01</t>
  </si>
  <si>
    <t>5-1001.01</t>
  </si>
  <si>
    <t>5-1002.01</t>
  </si>
  <si>
    <t>5-1003.01</t>
  </si>
  <si>
    <t>5-1004.01</t>
  </si>
  <si>
    <t>5-1005.01</t>
  </si>
  <si>
    <t>5-1006.01</t>
  </si>
  <si>
    <t>5-1007.01</t>
  </si>
  <si>
    <t>5-1008.01</t>
  </si>
  <si>
    <t>5-1009.01</t>
  </si>
  <si>
    <t>5-1010.01</t>
  </si>
  <si>
    <t>5-2001.01</t>
  </si>
  <si>
    <t>5-2002.01</t>
  </si>
  <si>
    <t>5-2003.01</t>
  </si>
  <si>
    <t>5-2004.01</t>
  </si>
  <si>
    <t>5-2005.01</t>
  </si>
  <si>
    <t>5-2006.01</t>
  </si>
  <si>
    <t>5-2007.01</t>
  </si>
  <si>
    <t>5-2008.01</t>
  </si>
  <si>
    <t>5-2009.01</t>
  </si>
  <si>
    <t>5-2010.01</t>
  </si>
  <si>
    <t>5-2011.01</t>
  </si>
  <si>
    <t>5-2012.01</t>
  </si>
  <si>
    <t>5-2013.01</t>
  </si>
  <si>
    <t>5-2014.01</t>
  </si>
  <si>
    <t>5-2015.01</t>
  </si>
  <si>
    <t>5-2016.01</t>
  </si>
  <si>
    <t>5-2017.01</t>
  </si>
  <si>
    <t>5-2018.01</t>
  </si>
  <si>
    <t>5-2019.01</t>
  </si>
  <si>
    <t>5-2099</t>
  </si>
  <si>
    <t>5-2099.01</t>
  </si>
  <si>
    <t>5-3001.01</t>
  </si>
  <si>
    <t>5-3002.01</t>
  </si>
  <si>
    <t>5-3003.01</t>
  </si>
  <si>
    <t>5-3004.01</t>
  </si>
  <si>
    <t>5-3005.01</t>
  </si>
  <si>
    <t>5-3006.01</t>
  </si>
  <si>
    <t>5-3007.01</t>
  </si>
  <si>
    <t>5-3008.01</t>
  </si>
  <si>
    <t>5-3009.01</t>
  </si>
  <si>
    <t>5-3010.01</t>
  </si>
  <si>
    <t>5-3011.01</t>
  </si>
  <si>
    <t>5-3012.01</t>
  </si>
  <si>
    <t>5-3013.01</t>
  </si>
  <si>
    <t>5-3014.01</t>
  </si>
  <si>
    <t>5-3015.01</t>
  </si>
  <si>
    <t>5-3016.01</t>
  </si>
  <si>
    <t>5-3017.01</t>
  </si>
  <si>
    <t>5-3018.01</t>
  </si>
  <si>
    <t>5-3019.01</t>
  </si>
  <si>
    <t>5-3020.01</t>
  </si>
  <si>
    <t>5-3021.01</t>
  </si>
  <si>
    <t>5-3022.01</t>
  </si>
  <si>
    <t>5-3023.01</t>
  </si>
  <si>
    <t>5-3024.01</t>
  </si>
  <si>
    <t>5-3025.01</t>
  </si>
  <si>
    <t>5-3026.01</t>
  </si>
  <si>
    <t>5-3027.01</t>
  </si>
  <si>
    <t>5-3028.01</t>
  </si>
  <si>
    <t>5-3029.01</t>
  </si>
  <si>
    <t>5-3030.01</t>
  </si>
  <si>
    <t>5-3031.01</t>
  </si>
  <si>
    <t>5-3032.01</t>
  </si>
  <si>
    <t>5-3033.01</t>
  </si>
  <si>
    <t>5-3034.01</t>
  </si>
  <si>
    <t>5-3035.01</t>
  </si>
  <si>
    <t>5-3036.01</t>
  </si>
  <si>
    <t>5-3037.01</t>
  </si>
  <si>
    <t>5-3038.01</t>
  </si>
  <si>
    <t>5-3039.01</t>
  </si>
  <si>
    <t>5-3040.01</t>
  </si>
  <si>
    <t>5-3041.01</t>
  </si>
  <si>
    <t>5-3042.01</t>
  </si>
  <si>
    <t>5-3043.01</t>
  </si>
  <si>
    <t>5-3044.01</t>
  </si>
  <si>
    <t>5-3045.01</t>
  </si>
  <si>
    <t>5-3046.01</t>
  </si>
  <si>
    <t>5-3047.01</t>
  </si>
  <si>
    <t>5-3048.01</t>
  </si>
  <si>
    <t>5-3099</t>
  </si>
  <si>
    <t>5-3099.01</t>
  </si>
  <si>
    <r>
      <rPr>
        <b/>
        <sz val="10"/>
        <color rgb="FFFF0000"/>
        <rFont val="Arial Narrow"/>
        <family val="2"/>
      </rPr>
      <t>6-2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</si>
  <si>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</si>
  <si>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</si>
  <si>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6-5</t>
    </r>
    <r>
      <rPr>
        <b/>
        <sz val="10"/>
        <rFont val="Arial Narrow"/>
        <family val="2"/>
      </rPr>
      <t>000</t>
    </r>
  </si>
  <si>
    <t>6-5001</t>
  </si>
  <si>
    <t>6-5001.01</t>
  </si>
  <si>
    <t>6-5002</t>
  </si>
  <si>
    <t>6-5002.01</t>
  </si>
  <si>
    <t>6-5003</t>
  </si>
  <si>
    <t>6-5003.01</t>
  </si>
  <si>
    <t>6-5004</t>
  </si>
  <si>
    <t>6-5004.01</t>
  </si>
  <si>
    <t>6-5005</t>
  </si>
  <si>
    <t>6-5005.01</t>
  </si>
  <si>
    <t>6-5006</t>
  </si>
  <si>
    <t>6-5006.01</t>
  </si>
  <si>
    <t>6-5007</t>
  </si>
  <si>
    <t>6-5007.01</t>
  </si>
  <si>
    <t>6-5008</t>
  </si>
  <si>
    <t>6-5008.01</t>
  </si>
  <si>
    <t>6-5009</t>
  </si>
  <si>
    <t>6-5009.01</t>
  </si>
  <si>
    <t>6-5010</t>
  </si>
  <si>
    <t>6-5010.01</t>
  </si>
  <si>
    <t>6-4001</t>
  </si>
  <si>
    <t>6-4001.01</t>
  </si>
  <si>
    <t>6-4002</t>
  </si>
  <si>
    <t>6-4002.01</t>
  </si>
  <si>
    <t>6-4003</t>
  </si>
  <si>
    <t>6-4003.01</t>
  </si>
  <si>
    <t>6-4004</t>
  </si>
  <si>
    <t>6-4004.01</t>
  </si>
  <si>
    <t>6-4005</t>
  </si>
  <si>
    <t>6-4005.01</t>
  </si>
  <si>
    <t>6-4006</t>
  </si>
  <si>
    <t>6-4006.01</t>
  </si>
  <si>
    <t>6-4007</t>
  </si>
  <si>
    <t>6-4007.01</t>
  </si>
  <si>
    <t>6-4008</t>
  </si>
  <si>
    <t>6-4008.01</t>
  </si>
  <si>
    <t>6-4099</t>
  </si>
  <si>
    <t>6-4099.01</t>
  </si>
  <si>
    <t>6-3001</t>
  </si>
  <si>
    <t>6-3001.01</t>
  </si>
  <si>
    <t>6-3002</t>
  </si>
  <si>
    <t>6-3002.01</t>
  </si>
  <si>
    <t>6-3003</t>
  </si>
  <si>
    <t>6-3003.01</t>
  </si>
  <si>
    <t>6-3004</t>
  </si>
  <si>
    <t>6-3004.01</t>
  </si>
  <si>
    <t>6-3005</t>
  </si>
  <si>
    <t>6-3005.01</t>
  </si>
  <si>
    <t>6-3006</t>
  </si>
  <si>
    <t>6-3006.01</t>
  </si>
  <si>
    <t>6-3099</t>
  </si>
  <si>
    <t>6-3099.01</t>
  </si>
  <si>
    <t>6-2001</t>
  </si>
  <si>
    <t>6-2001.01</t>
  </si>
  <si>
    <t>6-2002</t>
  </si>
  <si>
    <t>6-2002.01</t>
  </si>
  <si>
    <t>6-2003</t>
  </si>
  <si>
    <t>6-2003.01</t>
  </si>
  <si>
    <t>6-2004</t>
  </si>
  <si>
    <t>6-2004.01</t>
  </si>
  <si>
    <t>6-2005</t>
  </si>
  <si>
    <t>6-2005.01</t>
  </si>
  <si>
    <t>6-2006</t>
  </si>
  <si>
    <t>6-2006.01</t>
  </si>
  <si>
    <t>6-2007</t>
  </si>
  <si>
    <t>6-2007.01</t>
  </si>
  <si>
    <t>6-2008</t>
  </si>
  <si>
    <t>6-2008.01</t>
  </si>
  <si>
    <t>6-2009</t>
  </si>
  <si>
    <t>6-2009.01</t>
  </si>
  <si>
    <t>6-2010</t>
  </si>
  <si>
    <t>6-2010.01</t>
  </si>
  <si>
    <t>6-2011</t>
  </si>
  <si>
    <t>6-2011.01</t>
  </si>
  <si>
    <t>6-2012</t>
  </si>
  <si>
    <t>6-2012.01</t>
  </si>
  <si>
    <t>6-2013</t>
  </si>
  <si>
    <t>6-2013.01</t>
  </si>
  <si>
    <t>6-2014</t>
  </si>
  <si>
    <t>6-2014.01</t>
  </si>
  <si>
    <t>6-2015</t>
  </si>
  <si>
    <t>6-2015.01</t>
  </si>
  <si>
    <t>6-2016</t>
  </si>
  <si>
    <t>6-2016.01</t>
  </si>
  <si>
    <t>6-2017</t>
  </si>
  <si>
    <t>6-2017.01</t>
  </si>
  <si>
    <t>6-2018</t>
  </si>
  <si>
    <t>6-2018.01</t>
  </si>
  <si>
    <t>6-2019</t>
  </si>
  <si>
    <t>6-2019.01</t>
  </si>
  <si>
    <t>6-2020</t>
  </si>
  <si>
    <t>6-2020.01</t>
  </si>
  <si>
    <t>6-2021</t>
  </si>
  <si>
    <t>6-2021.01</t>
  </si>
  <si>
    <t>6-2022</t>
  </si>
  <si>
    <t>6-2022.01</t>
  </si>
  <si>
    <t>6-2023</t>
  </si>
  <si>
    <t>6-2023.01</t>
  </si>
  <si>
    <t>6-2024</t>
  </si>
  <si>
    <t>6-2024.01</t>
  </si>
  <si>
    <t>6-2025</t>
  </si>
  <si>
    <t>6-2025.01</t>
  </si>
  <si>
    <t>6-2026</t>
  </si>
  <si>
    <t>6-2026.01</t>
  </si>
  <si>
    <t>6-2027</t>
  </si>
  <si>
    <t>6-2027.01</t>
  </si>
  <si>
    <t>6-2099</t>
  </si>
  <si>
    <t>6-2099.01</t>
  </si>
  <si>
    <t>6-1001</t>
  </si>
  <si>
    <t>6-1001.01</t>
  </si>
  <si>
    <t>6-1002</t>
  </si>
  <si>
    <t>6-1002.01</t>
  </si>
  <si>
    <t>6-1003</t>
  </si>
  <si>
    <t>6-1003.01</t>
  </si>
  <si>
    <t>6-1004</t>
  </si>
  <si>
    <t>6-1004.01</t>
  </si>
  <si>
    <t>6-1005</t>
  </si>
  <si>
    <t>6-1005.01</t>
  </si>
  <si>
    <t>6-1006</t>
  </si>
  <si>
    <t>6-1006.01</t>
  </si>
  <si>
    <t>6-1007</t>
  </si>
  <si>
    <t>6-1007.01</t>
  </si>
  <si>
    <t>6-1008</t>
  </si>
  <si>
    <t>6-1008.01</t>
  </si>
  <si>
    <t>6-1009</t>
  </si>
  <si>
    <t>6-1009.01</t>
  </si>
  <si>
    <t>6-1010.01</t>
  </si>
  <si>
    <t>6-1011</t>
  </si>
  <si>
    <t>6-1011.01</t>
  </si>
  <si>
    <t>6-1012</t>
  </si>
  <si>
    <t>6-1012.01</t>
  </si>
  <si>
    <t>6-1013</t>
  </si>
  <si>
    <t>6-1013.01</t>
  </si>
  <si>
    <t>6-1014</t>
  </si>
  <si>
    <t>6-1014.01</t>
  </si>
  <si>
    <t>6-1015</t>
  </si>
  <si>
    <t>6-1015.01</t>
  </si>
  <si>
    <t>6-1016</t>
  </si>
  <si>
    <t>6-1016.01</t>
  </si>
  <si>
    <t>6-1017</t>
  </si>
  <si>
    <t>6-1017.01</t>
  </si>
  <si>
    <t>6-1099</t>
  </si>
  <si>
    <t>6-1099.01</t>
  </si>
  <si>
    <r>
      <rPr>
        <b/>
        <sz val="10"/>
        <color rgb="FFFF0000"/>
        <rFont val="Arial Narrow"/>
        <family val="2"/>
      </rPr>
      <t>7-3001</t>
    </r>
  </si>
  <si>
    <r>
      <rPr>
        <b/>
        <sz val="10"/>
        <color rgb="FFFF0000"/>
        <rFont val="Arial Narrow"/>
        <family val="2"/>
      </rPr>
      <t>7-3001.01</t>
    </r>
  </si>
  <si>
    <r>
      <rPr>
        <b/>
        <sz val="10"/>
        <color rgb="FFFF0000"/>
        <rFont val="Arial Narrow"/>
        <family val="2"/>
      </rPr>
      <t>7-3002</t>
    </r>
  </si>
  <si>
    <r>
      <rPr>
        <b/>
        <sz val="10"/>
        <color rgb="FFFF0000"/>
        <rFont val="Arial Narrow"/>
        <family val="2"/>
      </rPr>
      <t>7-3002.01</t>
    </r>
  </si>
  <si>
    <t>8-1001</t>
  </si>
  <si>
    <t>8-1002</t>
  </si>
  <si>
    <t>8-1001.01</t>
  </si>
  <si>
    <t>8-1002.01</t>
  </si>
  <si>
    <t>8-2001</t>
  </si>
  <si>
    <t>8-2002</t>
  </si>
  <si>
    <t>8-2001.01</t>
  </si>
  <si>
    <t>8-2002.01</t>
  </si>
  <si>
    <t>2-2001.01</t>
  </si>
  <si>
    <t>2-2002.01</t>
  </si>
  <si>
    <t>2-1001</t>
  </si>
  <si>
    <r>
      <rPr>
        <b/>
        <sz val="10"/>
        <color rgb="FFFF0000"/>
        <rFont val="Arial Narrow"/>
        <family val="2"/>
      </rPr>
      <t>2-1002</t>
    </r>
  </si>
  <si>
    <t>2-1001.01</t>
  </si>
  <si>
    <t>2-1001.02</t>
  </si>
  <si>
    <r>
      <rPr>
        <b/>
        <sz val="10"/>
        <color rgb="FFFF0000"/>
        <rFont val="Arial Narrow"/>
        <family val="2"/>
      </rPr>
      <t>2-1002.01</t>
    </r>
  </si>
  <si>
    <t>2-1102</t>
  </si>
  <si>
    <t>2-1102.01</t>
  </si>
  <si>
    <t>2-1103</t>
  </si>
  <si>
    <t>2-1103.01</t>
  </si>
  <si>
    <t>2-1104</t>
  </si>
  <si>
    <t>2-1104.01</t>
  </si>
  <si>
    <t>2-1105</t>
  </si>
  <si>
    <t>2-1105.01</t>
  </si>
  <si>
    <t>2-1106</t>
  </si>
  <si>
    <t>2-1106.01</t>
  </si>
  <si>
    <t>2-1107</t>
  </si>
  <si>
    <t>2-1107.01</t>
  </si>
  <si>
    <t>2-1108</t>
  </si>
  <si>
    <t>2-1108.01</t>
  </si>
  <si>
    <t>2-1109</t>
  </si>
  <si>
    <t>2-1109.01</t>
  </si>
  <si>
    <t>2-1003</t>
  </si>
  <si>
    <t>2-1003.01</t>
  </si>
  <si>
    <t>2-1003.02</t>
  </si>
  <si>
    <t>Hutang Dagang (USD)</t>
  </si>
  <si>
    <t>Hutang Dagang (AUD)</t>
  </si>
  <si>
    <t>Unearned Revenue (USD)</t>
  </si>
  <si>
    <t>2-1004</t>
  </si>
  <si>
    <t>2-1004.01</t>
  </si>
  <si>
    <t>2-1005</t>
  </si>
  <si>
    <t>2-1005.01</t>
  </si>
  <si>
    <t>2-1006</t>
  </si>
  <si>
    <t>2-1006.01</t>
  </si>
  <si>
    <t>ALL LEVEL</t>
  </si>
  <si>
    <t>SEQUENCE</t>
  </si>
  <si>
    <t>1-1600.01</t>
  </si>
  <si>
    <t>Perlengkapan Kantor (IDR)</t>
  </si>
  <si>
    <t>1-1700.01</t>
  </si>
  <si>
    <t>Uang Muka (IDR)</t>
  </si>
  <si>
    <t>Biaya Dibayar Dimuka (IDR)</t>
  </si>
  <si>
    <t>1-1400.01</t>
  </si>
  <si>
    <t>Piutang Antar Perusahaan (USD)</t>
  </si>
  <si>
    <t>L6</t>
  </si>
  <si>
    <t>1-2001</t>
  </si>
  <si>
    <t>Investasi Saham (IDR)</t>
  </si>
  <si>
    <t>1-2001.01</t>
  </si>
  <si>
    <t>Tag : Bank-USD</t>
  </si>
  <si>
    <t>Tag : Bank-IDR</t>
  </si>
  <si>
    <t>Tag : Customer-IDR</t>
  </si>
  <si>
    <t>Tag : SisterCompany-IDR</t>
  </si>
  <si>
    <t>Tag : Supplier-IDR</t>
  </si>
  <si>
    <t>Hutang Antar Perusahaan (IDR)</t>
  </si>
  <si>
    <t>7-4100.01</t>
  </si>
  <si>
    <r>
      <rPr>
        <b/>
        <sz val="10"/>
        <color rgb="FFFF0000"/>
        <rFont val="Arial Narrow"/>
        <family val="2"/>
      </rPr>
      <t>7-1001</t>
    </r>
  </si>
  <si>
    <r>
      <rPr>
        <b/>
        <sz val="10"/>
        <color rgb="FFFF0000"/>
        <rFont val="Arial Narrow"/>
        <family val="2"/>
      </rPr>
      <t>7-1002</t>
    </r>
  </si>
  <si>
    <r>
      <rPr>
        <b/>
        <sz val="10"/>
        <color rgb="FFFF0000"/>
        <rFont val="Arial Narrow"/>
        <family val="2"/>
      </rPr>
      <t>7-1003</t>
    </r>
  </si>
  <si>
    <r>
      <rPr>
        <b/>
        <sz val="10"/>
        <color rgb="FFFF0000"/>
        <rFont val="Arial Narrow"/>
        <family val="2"/>
      </rPr>
      <t>7-1001.01</t>
    </r>
  </si>
  <si>
    <r>
      <rPr>
        <b/>
        <sz val="10"/>
        <color rgb="FFFF0000"/>
        <rFont val="Arial Narrow"/>
        <family val="2"/>
      </rPr>
      <t>7-1002.01</t>
    </r>
  </si>
  <si>
    <r>
      <rPr>
        <b/>
        <sz val="10"/>
        <color rgb="FFFF0000"/>
        <rFont val="Arial Narrow"/>
        <family val="2"/>
      </rPr>
      <t>7-1003.01</t>
    </r>
  </si>
  <si>
    <r>
      <rPr>
        <b/>
        <sz val="10"/>
        <color rgb="FFFF0000"/>
        <rFont val="Arial Narrow"/>
        <family val="2"/>
      </rPr>
      <t>7-2000.01</t>
    </r>
  </si>
  <si>
    <r>
      <rPr>
        <b/>
        <sz val="10"/>
        <rFont val="Arial Narrow"/>
        <family val="2"/>
      </rPr>
      <t>3-1000.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</si>
  <si>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3-2000.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</si>
  <si>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3-3000.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</si>
  <si>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3-9000.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</si>
  <si>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2-1200.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</si>
  <si>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1-4000.</t>
    </r>
    <r>
      <rPr>
        <b/>
        <sz val="10"/>
        <color rgb="FFFF0000"/>
        <rFont val="Arial Narrow"/>
        <family val="2"/>
      </rPr>
      <t>01</t>
    </r>
  </si>
  <si>
    <t>Tag : Employee</t>
  </si>
  <si>
    <t>PARENT</t>
  </si>
  <si>
    <t>null</t>
  </si>
  <si>
    <t>PERUBAHAN</t>
  </si>
  <si>
    <t>Conclution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</si>
</sst>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C00000"/>
      <name val="Arial Narrow"/>
      <family val="2"/>
    </font>
    <font>
      <b/>
      <sz val="10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1" fillId="7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2" borderId="3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vertical="top"/>
    </xf>
    <xf numFmtId="1" fontId="2" fillId="8" borderId="0" xfId="2" applyNumberFormat="1" applyFont="1" applyFill="1" applyAlignment="1">
      <alignment vertical="top"/>
    </xf>
    <xf numFmtId="1" fontId="2" fillId="8" borderId="0" xfId="0" applyNumberFormat="1" applyFont="1" applyFill="1" applyAlignment="1">
      <alignment vertical="top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552"/>
  <sheetViews>
    <sheetView tabSelected="1" zoomScale="80" zoomScaleNormal="80" workbookViewId="0">
      <pane xSplit="3" ySplit="4" topLeftCell="M532" activePane="bottomRight" state="frozen"/>
      <selection pane="topRight" activeCell="D1" sqref="D1"/>
      <selection pane="bottomLeft" activeCell="A4" sqref="A4"/>
      <selection pane="bottomRight" activeCell="AU5" sqref="AU5:AU544"/>
    </sheetView>
  </sheetViews>
  <sheetFormatPr defaultRowHeight="12.75" x14ac:dyDescent="0.2"/>
  <cols>
    <col min="1" max="1" width="1.42578125" style="33" customWidth="1"/>
    <col min="2" max="2" width="6.28515625" style="36" bestFit="1" customWidth="1"/>
    <col min="3" max="3" width="14.5703125" style="33" bestFit="1" customWidth="1"/>
    <col min="4" max="4" width="5.85546875" style="36" bestFit="1" customWidth="1"/>
    <col min="5" max="5" width="20.85546875" style="33" bestFit="1" customWidth="1"/>
    <col min="6" max="6" width="5.85546875" style="36" bestFit="1" customWidth="1"/>
    <col min="7" max="7" width="16.28515625" style="33" bestFit="1" customWidth="1"/>
    <col min="8" max="8" width="5.85546875" style="33" bestFit="1" customWidth="1"/>
    <col min="9" max="9" width="20.42578125" style="33" bestFit="1" customWidth="1"/>
    <col min="10" max="10" width="8.5703125" style="33" bestFit="1" customWidth="1"/>
    <col min="11" max="11" width="25.5703125" style="33" bestFit="1" customWidth="1"/>
    <col min="12" max="12" width="10.140625" style="36" bestFit="1" customWidth="1"/>
    <col min="13" max="13" width="28" style="33" bestFit="1" customWidth="1"/>
    <col min="14" max="14" width="2.85546875" style="33" customWidth="1"/>
    <col min="15" max="15" width="2.85546875" style="59" customWidth="1"/>
    <col min="16" max="20" width="2.42578125" style="59" customWidth="1"/>
    <col min="21" max="21" width="3.28515625" style="59" customWidth="1"/>
    <col min="22" max="28" width="7.42578125" style="61" customWidth="1"/>
    <col min="29" max="29" width="8.28515625" style="61" customWidth="1"/>
    <col min="30" max="32" width="2.7109375" style="61" customWidth="1"/>
    <col min="33" max="33" width="3.5703125" style="61" customWidth="1"/>
    <col min="34" max="35" width="2.7109375" style="61" customWidth="1"/>
    <col min="36" max="36" width="8.5703125" style="61" customWidth="1"/>
    <col min="37" max="37" width="11.42578125" style="77" hidden="1" customWidth="1"/>
    <col min="38" max="38" width="2.7109375" style="33" hidden="1" customWidth="1"/>
    <col min="39" max="39" width="3.7109375" style="65" hidden="1" customWidth="1"/>
    <col min="40" max="43" width="13.7109375" style="65" hidden="1" customWidth="1"/>
    <col min="44" max="44" width="4" style="33" hidden="1" customWidth="1"/>
    <col min="45" max="45" width="13.7109375" style="65" hidden="1" customWidth="1"/>
    <col min="46" max="46" width="0" style="33" hidden="1" customWidth="1"/>
    <col min="47" max="47" width="24.140625" style="60" customWidth="1"/>
    <col min="48" max="48" width="14" style="59" customWidth="1"/>
    <col min="49" max="49" width="13.7109375" style="59" bestFit="1" customWidth="1"/>
    <col min="50" max="50" width="17.42578125" style="65" customWidth="1"/>
    <col min="51" max="16384" width="9.140625" style="33"/>
  </cols>
  <sheetData>
    <row r="1" spans="2:51" x14ac:dyDescent="0.2">
      <c r="AD1" s="69" t="s">
        <v>1722</v>
      </c>
      <c r="AE1" s="69"/>
      <c r="AF1" s="69"/>
      <c r="AG1" s="69"/>
      <c r="AH1" s="69"/>
      <c r="AI1" s="69"/>
      <c r="AM1" s="78" t="s">
        <v>1755</v>
      </c>
      <c r="AN1" s="78"/>
      <c r="AO1" s="78"/>
      <c r="AP1" s="78"/>
      <c r="AQ1" s="78"/>
      <c r="AR1" s="78"/>
      <c r="AS1" s="78"/>
    </row>
    <row r="2" spans="2:51" ht="12.75" customHeight="1" x14ac:dyDescent="0.2">
      <c r="B2" s="72" t="s">
        <v>3</v>
      </c>
      <c r="C2" s="72"/>
      <c r="D2" s="72" t="s">
        <v>4</v>
      </c>
      <c r="E2" s="72"/>
      <c r="F2" s="72" t="s">
        <v>742</v>
      </c>
      <c r="G2" s="72"/>
      <c r="H2" s="72" t="s">
        <v>743</v>
      </c>
      <c r="I2" s="72"/>
      <c r="J2" s="72" t="s">
        <v>1122</v>
      </c>
      <c r="K2" s="72"/>
      <c r="L2" s="72" t="s">
        <v>1123</v>
      </c>
      <c r="M2" s="72"/>
      <c r="V2" s="61" t="s">
        <v>1721</v>
      </c>
      <c r="W2" s="64" t="s">
        <v>1422</v>
      </c>
      <c r="X2" s="64" t="s">
        <v>1423</v>
      </c>
      <c r="Y2" s="64" t="s">
        <v>1424</v>
      </c>
      <c r="Z2" s="64" t="s">
        <v>1425</v>
      </c>
      <c r="AA2" s="64" t="s">
        <v>1426</v>
      </c>
      <c r="AB2" s="67" t="s">
        <v>1730</v>
      </c>
      <c r="AD2" s="61" t="s">
        <v>1422</v>
      </c>
      <c r="AE2" s="61" t="s">
        <v>1423</v>
      </c>
      <c r="AF2" s="61" t="s">
        <v>1424</v>
      </c>
      <c r="AG2" s="61" t="s">
        <v>1425</v>
      </c>
      <c r="AH2" s="61" t="s">
        <v>1426</v>
      </c>
      <c r="AI2" s="61" t="s">
        <v>1730</v>
      </c>
      <c r="AK2" s="77" t="s">
        <v>1757</v>
      </c>
      <c r="AM2" s="79" t="s">
        <v>1422</v>
      </c>
      <c r="AN2" s="79" t="s">
        <v>1423</v>
      </c>
      <c r="AO2" s="79" t="s">
        <v>1424</v>
      </c>
      <c r="AP2" s="79" t="s">
        <v>1425</v>
      </c>
      <c r="AQ2" s="79" t="s">
        <v>1426</v>
      </c>
      <c r="AR2" s="77"/>
      <c r="AS2" s="65" t="s">
        <v>1758</v>
      </c>
    </row>
    <row r="3" spans="2:51" ht="12.75" customHeight="1" x14ac:dyDescent="0.2">
      <c r="B3" s="73" t="s">
        <v>1068</v>
      </c>
      <c r="C3" s="74"/>
      <c r="D3" s="70" t="s">
        <v>1069</v>
      </c>
      <c r="E3" s="71"/>
      <c r="F3" s="70" t="s">
        <v>1070</v>
      </c>
      <c r="G3" s="71"/>
      <c r="H3" s="70" t="s">
        <v>1071</v>
      </c>
      <c r="I3" s="71"/>
      <c r="J3" s="70" t="s">
        <v>1072</v>
      </c>
      <c r="K3" s="71"/>
      <c r="L3" s="70" t="s">
        <v>1073</v>
      </c>
      <c r="M3" s="71"/>
      <c r="O3" s="59" t="s">
        <v>1422</v>
      </c>
      <c r="P3" s="59" t="s">
        <v>1423</v>
      </c>
      <c r="Q3" s="59" t="s">
        <v>1424</v>
      </c>
      <c r="R3" s="59" t="s">
        <v>1425</v>
      </c>
      <c r="S3" s="59" t="s">
        <v>1426</v>
      </c>
      <c r="T3" s="59" t="s">
        <v>1730</v>
      </c>
      <c r="W3" s="62"/>
      <c r="X3" s="62"/>
      <c r="Y3" s="62"/>
      <c r="Z3" s="62"/>
      <c r="AA3" s="62"/>
      <c r="AB3" s="62"/>
    </row>
    <row r="4" spans="2:51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  <c r="O4" s="59" t="s">
        <v>1410</v>
      </c>
      <c r="P4" s="59" t="s">
        <v>1410</v>
      </c>
      <c r="Q4" s="59" t="s">
        <v>1410</v>
      </c>
      <c r="R4" s="59" t="s">
        <v>1410</v>
      </c>
      <c r="S4" s="59" t="s">
        <v>1410</v>
      </c>
      <c r="T4" s="59" t="s">
        <v>1410</v>
      </c>
      <c r="V4" s="81">
        <v>65000000000000</v>
      </c>
      <c r="W4" s="62">
        <f t="shared" ref="W4:AB4" si="0">$V4</f>
        <v>65000000000000</v>
      </c>
      <c r="X4" s="62">
        <f t="shared" si="0"/>
        <v>65000000000000</v>
      </c>
      <c r="Y4" s="62">
        <f t="shared" si="0"/>
        <v>65000000000000</v>
      </c>
      <c r="Z4" s="62">
        <f t="shared" si="0"/>
        <v>65000000000000</v>
      </c>
      <c r="AA4" s="62">
        <f t="shared" si="0"/>
        <v>65000000000000</v>
      </c>
      <c r="AB4" s="62">
        <f t="shared" si="0"/>
        <v>65000000000000</v>
      </c>
      <c r="AC4" s="62"/>
      <c r="AD4" s="62"/>
      <c r="AE4" s="62"/>
      <c r="AF4" s="62"/>
      <c r="AG4" s="62"/>
      <c r="AH4" s="62"/>
      <c r="AI4" s="62"/>
      <c r="AJ4" s="62"/>
      <c r="AM4" s="65" t="s">
        <v>1756</v>
      </c>
      <c r="AV4" s="63" t="s">
        <v>1420</v>
      </c>
      <c r="AW4" s="63" t="s">
        <v>1421</v>
      </c>
    </row>
    <row r="5" spans="2:51" x14ac:dyDescent="0.2">
      <c r="B5" s="38" t="s">
        <v>1074</v>
      </c>
      <c r="C5" s="39" t="s">
        <v>707</v>
      </c>
      <c r="D5" s="40"/>
      <c r="E5" s="41"/>
      <c r="F5" s="40"/>
      <c r="G5" s="41"/>
      <c r="H5" s="51"/>
      <c r="I5" s="34"/>
      <c r="J5" s="51"/>
      <c r="K5" s="34"/>
      <c r="L5" s="51"/>
      <c r="M5" s="34"/>
      <c r="O5" s="59" t="str">
        <f>IF(EXACT($B5, ""), $O4, $B5)</f>
        <v>1-0000</v>
      </c>
      <c r="P5" s="59" t="str">
        <f>IF(EXACT($D5, ""), $P4, $D5)</f>
        <v xml:space="preserve"> </v>
      </c>
      <c r="Q5" s="59" t="str">
        <f>IF(EXACT($F5, ""), $Q4, $F5)</f>
        <v xml:space="preserve"> </v>
      </c>
      <c r="R5" s="59" t="str">
        <f>IF(EXACT($H5, ""), $R4, $H5)</f>
        <v xml:space="preserve"> </v>
      </c>
      <c r="S5" s="59" t="str">
        <f>IF(EXACT($J5, ""), $S4, $J5)</f>
        <v xml:space="preserve"> </v>
      </c>
      <c r="T5" s="59" t="str">
        <f>IF(EXACT($L5, ""), $T4, $L5)</f>
        <v xml:space="preserve"> </v>
      </c>
      <c r="V5" s="82">
        <f>V4+IF(AND(EXACT(B5, ""), EXACT(D5, ""), EXACT(F5, ""), EXACT(H5, ""), EXACT(J5, ""), EXACT(L5, "")), 0, 1)</f>
        <v>65000000000001</v>
      </c>
      <c r="W5" s="61">
        <f>IF(EXACT($B5, ""), $W4, $V5)</f>
        <v>65000000000001</v>
      </c>
      <c r="X5" s="61">
        <f>IF(EXACT($D5, ""), $X4, $V5)</f>
        <v>65000000000000</v>
      </c>
      <c r="Y5" s="61">
        <f>IF(EXACT($F5, ""), $Y4, $V5)</f>
        <v>65000000000000</v>
      </c>
      <c r="Z5" s="61">
        <f>IF(EXACT($H5, ""), $Z4, $V5)</f>
        <v>65000000000000</v>
      </c>
      <c r="AA5" s="61">
        <f t="shared" ref="AA5:AA68" si="1">IF(EXACT($J5, ""), $AA4, $V5)</f>
        <v>65000000000000</v>
      </c>
      <c r="AB5" s="61">
        <f>IF(EXACT($L5, ""), $AB4, $V5)</f>
        <v>65000000000000</v>
      </c>
      <c r="AD5" s="61">
        <f t="shared" ref="AD5" si="2">AD4 + IF(W5&lt;&gt;W4, 1, 0)</f>
        <v>1</v>
      </c>
      <c r="AE5" s="61">
        <f>IF(AD4&lt;&gt;AD5, 1, AE4) + IF(X5&lt;&gt;X4, 1, 0)</f>
        <v>1</v>
      </c>
      <c r="AF5" s="61">
        <f>IF(AE4&lt;&gt;AE5, 1, AF4) + IF(Y5&lt;&gt;Y4, 1, 0)</f>
        <v>1</v>
      </c>
      <c r="AG5" s="61">
        <f>IF(AF4&lt;&gt;AF5, 1, AG4) + IF(Z5&lt;&gt;Z4, 1, 0)</f>
        <v>1</v>
      </c>
      <c r="AH5" s="61">
        <f>IF(AG4&lt;&gt;AG5, 1, AH4) + IF(AA5&lt;&gt;AA4, 1, 0)</f>
        <v>1</v>
      </c>
      <c r="AI5" s="61">
        <f>IF(AH4&lt;&gt;AH5, 1, AI4) + IF(AB5&lt;&gt;AB4, 1, 0)</f>
        <v>1</v>
      </c>
      <c r="AK5" s="77" t="str">
        <f xml:space="preserve">
IF(AA5&lt;&gt;AA4,
     "L5",
     IF(Z5&lt;&gt;Z4,
          "L4",
          IF(Y5&lt;&gt;Y4,
               "L3",
               IF(X5&lt;&gt;X4,
                    "L2",
                     IF(W5&lt;&gt;W4,
                         "L1",
                         "L1"
                         )
                    )
               )
          )
     )</f>
        <v>L1</v>
      </c>
      <c r="AM5" s="65" t="s">
        <v>1756</v>
      </c>
      <c r="AN5" s="65">
        <f>IF(EXACT($AK4, "L1"), $W4, AN4)</f>
        <v>0</v>
      </c>
      <c r="AO5" s="65">
        <f>IF(EXACT($AK4, "L1"), $W4, IF(EXACT($AK4, "L2"), $X4, AO4))</f>
        <v>0</v>
      </c>
      <c r="AP5" s="65">
        <f>IF(EXACT($AK4, "L1"), $W4, IF(EXACT($AK4, "L2"), $X4, IF(EXACT($AK4, "L3"), $Y4, AP4)))</f>
        <v>0</v>
      </c>
      <c r="AQ5" s="65">
        <f>IF(EXACT($AK4, "L1"), $W4, IF(EXACT($AK4, "L2"), $X4, IF(EXACT($AK4, "L3"), $Y4, IF(EXACT($AK4, "L4"), $Z4, AQ4))))</f>
        <v>0</v>
      </c>
      <c r="AS5" s="65" t="str">
        <f>IF(EXACT($AK5, "L1"), AM5, IF(EXACT($AK5, "L2"), AN5, IF(EXACT($AK5, "L3"), AO5, IF(EXACT($AK5, "L4"), AP5, IF(EXACT($AK5, "L5"), AQ5, "")))))</f>
        <v>null</v>
      </c>
      <c r="AU5" s="60" t="str">
        <f>IF(AND(EXACT(B5, ""), EXACT(D5, ""), EXACT(F5, ""), EXACT(H5, ""), EXACT(J5, ""), EXACT(L5, "")), "", CONCATENATE(
"PERFORM * FROM ""SchData-OLTP-Accounting"".""Func_TblChartOfAccount_SET""(varSystemLoginSession, null, null, null, varInstitutionBranchID, 62000000000001::bigint,'",
IF(EXACT(B5, ""), IF(EXACT(D5, ""), IF(EXACT(F5, ""), IF(EXACT(H5, ""), IF(EXACT(J5, ""), IF(EXACT(L5, ""), "", L5), J5), H5), F5), D5), B5),
"', '",
IF(EXACT(B5, ""), IF(EXACT(D5, ""), IF(EXACT(F5, ""), IF(EXACT(H5, ""), IF(EXACT(J5, ""), IF(EXACT(L5, ""), "", M5), K5), I5), G5), E5), C5),
"', ",
IF(EXACT(J5, ""), "62000000000001::bigint", IF((RIGHT(J5, 2)*1 = 1), "62000000000001::bigint", IF((RIGHT(J5, 2)*1 = 2), "62000000000002::bigint", "null"))),
", '2016-01-01 00:00:00'::timestamp, null::timestamp, ", AW5, "::bigint, 66000000000001::bigint);"))</f>
        <v>PERFORM * FROM "SchData-OLTP-Accounting"."Func_TblChartOfAccount_SET"(varSystemLoginSession, null, null, null, varInstitutionBranchID, 62000000000001::bigint,'1-0000', 'Aset', 62000000000001::bigint, '2016-01-01 00:00:00'::timestamp, null::timestamp, null::bigint, 66000000000001::bigint);</v>
      </c>
      <c r="AV5" s="66">
        <f>IF(AND(EXACT($B5, ""), EXACT($D5, ""), EXACT($F5, ""), EXACT($H5, ""), EXACT($J5, ""), EXACT($L5, "")), "", V5)</f>
        <v>65000000000001</v>
      </c>
      <c r="AW5" s="66" t="str">
        <f>AS5</f>
        <v>null</v>
      </c>
      <c r="AY5" s="66" t="str">
        <f>IF(AND(EXACT($B5, ""), EXACT($D5, ""), EXACT($F5, ""), EXACT($H5, ""), EXACT($J5, ""), EXACT($L5, "")), "",
IF(NOT(EXACT($B5, "")), "null",
IF(NOT(EXACT($D5, "")), IF($W4&lt;&gt;$W3, $W4, $W5),
IF(NOT(EXACT($F5, "")), IF($X4&lt;&gt;$X3, $X4, IF($W4&lt;&gt;$W3, $W4, $X5)),
IF(NOT(EXACT($H5, "")), IF($Y4&lt;&gt;$Y3, $Y4, IF($X4&lt;&gt;$X3, $X4, IF($W4&lt;&gt;$W3, $W4, $Y5))),
IF(NOT(EXACT($J5, "")), IF($Z4&lt;&gt;$Z3, $Z4, IF($Y4&lt;&gt;$Y3, $Y4, IF($X4&lt;&gt;$X3, $X4, IF($W4&lt;&gt;$W3, $W4, $Z5)))),
IF(NOT(EXACT($L5, "")), IF($AA4&lt;&gt;$AA3, $AA4, IF($Z4&lt;&gt;$Z3, $Z4, IF($Y4&lt;&gt;$Y3, $Y4, IF($X4&lt;&gt;$X3, $X4, IF($W4&lt;&gt;$W3, $W4, $AA5))))),
"others")))))))</f>
        <v>null</v>
      </c>
    </row>
    <row r="6" spans="2:51" x14ac:dyDescent="0.2">
      <c r="B6" s="40"/>
      <c r="C6" s="41"/>
      <c r="D6" s="40" t="s">
        <v>1081</v>
      </c>
      <c r="E6" s="41" t="s">
        <v>719</v>
      </c>
      <c r="F6" s="40"/>
      <c r="G6" s="41"/>
      <c r="H6" s="51"/>
      <c r="I6" s="34"/>
      <c r="J6" s="51"/>
      <c r="K6" s="34"/>
      <c r="L6" s="51"/>
      <c r="M6" s="34"/>
      <c r="O6" s="59" t="str">
        <f t="shared" ref="O6:O69" si="3">IF(EXACT($B6, ""), $O5, $B6)</f>
        <v>1-0000</v>
      </c>
      <c r="P6" s="59" t="str">
        <f t="shared" ref="P6:P69" si="4">IF(EXACT($D6, ""), $P5, $D6)</f>
        <v>1-1000</v>
      </c>
      <c r="Q6" s="59" t="str">
        <f t="shared" ref="Q6:Q69" si="5">IF(EXACT($F6, ""), $Q5, $F6)</f>
        <v xml:space="preserve"> </v>
      </c>
      <c r="R6" s="59" t="str">
        <f t="shared" ref="R6:R69" si="6">IF(EXACT($H6, ""), $R5, $H6)</f>
        <v xml:space="preserve"> </v>
      </c>
      <c r="S6" s="59" t="str">
        <f t="shared" ref="S6:S69" si="7">IF(EXACT($J6, ""), $S5, $J6)</f>
        <v xml:space="preserve"> </v>
      </c>
      <c r="T6" s="59" t="str">
        <f t="shared" ref="T6:T69" si="8">IF(EXACT($L6, ""), $T5, $L6)</f>
        <v xml:space="preserve"> </v>
      </c>
      <c r="V6" s="82">
        <f t="shared" ref="V6:V69" si="9">V5+IF(AND(EXACT(B6, ""), EXACT(D6, ""), EXACT(F6, ""), EXACT(H6, ""), EXACT(J6, ""), EXACT(L6, "")), 0, 1)</f>
        <v>65000000000002</v>
      </c>
      <c r="W6" s="61">
        <f t="shared" ref="W6:W69" si="10">IF(EXACT($B6, ""), $W5, $V6)</f>
        <v>65000000000001</v>
      </c>
      <c r="X6" s="61">
        <f t="shared" ref="X6:X69" si="11">IF(EXACT($D6, ""), $X5, $V6)</f>
        <v>65000000000002</v>
      </c>
      <c r="Y6" s="61">
        <f t="shared" ref="Y6:Y69" si="12">IF(EXACT($F6, ""), $Y5, $V6)</f>
        <v>65000000000000</v>
      </c>
      <c r="Z6" s="61">
        <f t="shared" ref="Z6:Z69" si="13">IF(EXACT($H6, ""), $Z5, $V6)</f>
        <v>65000000000000</v>
      </c>
      <c r="AA6" s="61">
        <f t="shared" si="1"/>
        <v>65000000000000</v>
      </c>
      <c r="AB6" s="61">
        <f t="shared" ref="AB6:AB69" si="14">IF(EXACT($L6, ""), $AB5, $V6)</f>
        <v>65000000000000</v>
      </c>
      <c r="AD6" s="61">
        <f t="shared" ref="AD6" si="15">AD5 + IF(W6&lt;&gt;W5, 1, 0)</f>
        <v>1</v>
      </c>
      <c r="AE6" s="61">
        <f t="shared" ref="AE6" si="16">IF(AD5&lt;&gt;AD6, 1, AE5) + IF(X6&lt;&gt;X5, 1, 0)</f>
        <v>2</v>
      </c>
      <c r="AF6" s="61">
        <f t="shared" ref="AF6" si="17">IF(AE5&lt;&gt;AE6, 1, AF5) + IF(Y6&lt;&gt;Y5, 1, 0)</f>
        <v>1</v>
      </c>
      <c r="AG6" s="61">
        <f t="shared" ref="AG6" si="18">IF(AF5&lt;&gt;AF6, 1, AG5) + IF(Z6&lt;&gt;Z5, 1, 0)</f>
        <v>1</v>
      </c>
      <c r="AH6" s="61">
        <f t="shared" ref="AH6" si="19">IF(AG5&lt;&gt;AG6, 1, AH5) + IF(AA6&lt;&gt;AA5, 1, 0)</f>
        <v>1</v>
      </c>
      <c r="AI6" s="61">
        <f t="shared" ref="AI6" si="20">IF(AH5&lt;&gt;AH6, 1, AI5) + IF(AB6&lt;&gt;AB5, 1, 0)</f>
        <v>1</v>
      </c>
      <c r="AK6" s="77" t="str">
        <f xml:space="preserve">
IF(AA6&lt;&gt;AA5,
     "L5",
     IF(Z6&lt;&gt;Z5,
          "L4",
          IF(Y6&lt;&gt;Y5,
               "L3",
               IF(X6&lt;&gt;X5,
                    "L2",
                     IF(W6&lt;&gt;W5,
                         "L1",
                         "L1"
                         )
                    )
               )
          )
     )</f>
        <v>L2</v>
      </c>
      <c r="AM6" s="65" t="s">
        <v>1756</v>
      </c>
      <c r="AN6" s="65">
        <f>IF(EXACT($AK5, "L1"), $W5, AN5)</f>
        <v>65000000000001</v>
      </c>
      <c r="AO6" s="65">
        <f>IF(EXACT($AK5, "L1"), $W5, IF(EXACT($AK5, "L2"), $X5, AO5))</f>
        <v>65000000000001</v>
      </c>
      <c r="AP6" s="65">
        <f>IF(EXACT($AK5, "L1"), $W5, IF(EXACT($AK5, "L2"), $X5, IF(EXACT($AK5, "L3"), $Y5, AP5)))</f>
        <v>65000000000001</v>
      </c>
      <c r="AQ6" s="65">
        <f>IF(EXACT($AK5, "L1"), $W5, IF(EXACT($AK5, "L2"), $X5, IF(EXACT($AK5, "L3"), $Y5, IF(EXACT($AK5, "L4"), $Z5, AQ5))))</f>
        <v>65000000000001</v>
      </c>
      <c r="AS6" s="65">
        <f>IF(EXACT($AK6, "L1"), AM6, IF(EXACT($AK6, "L2"), AN6, IF(EXACT($AK6, "L3"), AO6, IF(EXACT($AK6, "L4"), AP6, IF(EXACT($AK6, "L5"), AQ6, "")))))</f>
        <v>65000000000001</v>
      </c>
      <c r="AU6" s="60" t="str">
        <f>IF(AND(EXACT(B6, ""), EXACT(D6, ""), EXACT(F6, ""), EXACT(H6, ""), EXACT(J6, ""), EXACT(L6, "")), "", CONCATENATE(
"PERFORM * FROM ""SchData-OLTP-Accounting"".""Func_TblChartOfAccount_SET""(varSystemLoginSession, null, null, null, varInstitutionBranchID, 62000000000001::bigint,'",
IF(EXACT(B6, ""), IF(EXACT(D6, ""), IF(EXACT(F6, ""), IF(EXACT(H6, ""), IF(EXACT(J6, ""), IF(EXACT(L6, ""), "", L6), J6), H6), F6), D6), B6),
"', '",
IF(EXACT(B6, ""), IF(EXACT(D6, ""), IF(EXACT(F6, ""), IF(EXACT(H6, ""), IF(EXACT(J6, ""), IF(EXACT(L6, ""), "", M6), K6), I6), G6), E6), C6),
"', ",
IF(EXACT(J6, ""), "62000000000001::bigint", IF((RIGHT(J6, 2)*1 = 1), "62000000000001::bigint", IF((RIGHT(J6, 2)*1 = 2), "62000000000002::bigint", "null"))),
", '2016-01-01 00:00:00'::timestamp, null::timestamp, ", AW6, "::bigint, 66000000000001::bigint);"))</f>
        <v>PERFORM * FROM "SchData-OLTP-Accounting"."Func_TblChartOfAccount_SET"(varSystemLoginSession, null, null, null, varInstitutionBranchID, 62000000000001::bigint,'1-1000', 'Aset Lancar', 62000000000001::bigint, '2016-01-01 00:00:00'::timestamp, null::timestamp, 65000000000001::bigint, 66000000000001::bigint);</v>
      </c>
      <c r="AV6" s="66">
        <f t="shared" ref="AV6" si="21">IF(AND(EXACT($B6, ""), EXACT($D6, ""), EXACT($F6, ""), EXACT($H6, ""), EXACT($J6, ""), EXACT($L6, "")), "", V6)</f>
        <v>65000000000002</v>
      </c>
      <c r="AW6" s="66">
        <f>AS6</f>
        <v>65000000000001</v>
      </c>
      <c r="AY6" s="66">
        <f t="shared" ref="AW6:AY69" si="22">IF(AND(EXACT($B6, ""), EXACT($D6, ""), EXACT($F6, ""), EXACT($H6, ""), EXACT($J6, ""), EXACT($L6, "")), "",
IF(NOT(EXACT($B6, "")), "null",
IF(NOT(EXACT($D6, "")), IF($W5&lt;&gt;$W4, $W5, $W6),
IF(NOT(EXACT($F6, "")), IF($X5&lt;&gt;$X4, $X5, IF($W5&lt;&gt;$W4, $W5, $X6)),
IF(NOT(EXACT($H6, "")), IF($Y5&lt;&gt;$Y4, $Y5, IF($X5&lt;&gt;$X4, $X5, IF($W5&lt;&gt;$W4, $W5, $Y6))),
IF(NOT(EXACT($J6, "")), IF($Z5&lt;&gt;$Z4, $Z5, IF($Y5&lt;&gt;$Y4, $Y5, IF($X5&lt;&gt;$X4, $X5, IF($W5&lt;&gt;$W4, $W5, $Z6)))),
IF(NOT(EXACT($L6, "")), IF($AA5&lt;&gt;$AA4, $AA5, IF($Z5&lt;&gt;$Z4, $Z5, IF($Y5&lt;&gt;$Y4, $Y5, IF($X5&lt;&gt;$X4, $X5, IF($W5&lt;&gt;$W4, $W5, $AA6))))),
"others")))))))</f>
        <v>65000000000001</v>
      </c>
    </row>
    <row r="7" spans="2:51" x14ac:dyDescent="0.2">
      <c r="B7" s="40"/>
      <c r="C7" s="41"/>
      <c r="D7" s="40"/>
      <c r="E7" s="41"/>
      <c r="F7" s="40" t="s">
        <v>1102</v>
      </c>
      <c r="G7" s="41" t="s">
        <v>10</v>
      </c>
      <c r="H7" s="51"/>
      <c r="I7" s="34"/>
      <c r="J7" s="51"/>
      <c r="K7" s="34"/>
      <c r="L7" s="51"/>
      <c r="M7" s="34"/>
      <c r="O7" s="59" t="str">
        <f t="shared" si="3"/>
        <v>1-0000</v>
      </c>
      <c r="P7" s="59" t="str">
        <f t="shared" si="4"/>
        <v>1-1000</v>
      </c>
      <c r="Q7" s="59" t="str">
        <f t="shared" si="5"/>
        <v>1-1100</v>
      </c>
      <c r="R7" s="59" t="str">
        <f t="shared" si="6"/>
        <v xml:space="preserve"> </v>
      </c>
      <c r="S7" s="59" t="str">
        <f t="shared" si="7"/>
        <v xml:space="preserve"> </v>
      </c>
      <c r="T7" s="59" t="str">
        <f t="shared" si="8"/>
        <v xml:space="preserve"> </v>
      </c>
      <c r="V7" s="82">
        <f t="shared" si="9"/>
        <v>65000000000003</v>
      </c>
      <c r="W7" s="61">
        <f t="shared" si="10"/>
        <v>65000000000001</v>
      </c>
      <c r="X7" s="61">
        <f t="shared" si="11"/>
        <v>65000000000002</v>
      </c>
      <c r="Y7" s="61">
        <f t="shared" si="12"/>
        <v>65000000000003</v>
      </c>
      <c r="Z7" s="61">
        <f t="shared" si="13"/>
        <v>65000000000000</v>
      </c>
      <c r="AA7" s="61">
        <f t="shared" si="1"/>
        <v>65000000000000</v>
      </c>
      <c r="AB7" s="61">
        <f t="shared" si="14"/>
        <v>65000000000000</v>
      </c>
      <c r="AD7" s="61">
        <f t="shared" ref="AD7:AD70" si="23">AD6 + IF(W7&lt;&gt;W6, 1, 0)</f>
        <v>1</v>
      </c>
      <c r="AE7" s="61">
        <f t="shared" ref="AE7:AE70" si="24">IF(AD6&lt;&gt;AD7, 1, AE6) + IF(X7&lt;&gt;X6, 1, 0)</f>
        <v>2</v>
      </c>
      <c r="AF7" s="61">
        <f t="shared" ref="AF7:AF70" si="25">IF(AE6&lt;&gt;AE7, 1, AF6) + IF(Y7&lt;&gt;Y6, 1, 0)</f>
        <v>2</v>
      </c>
      <c r="AG7" s="61">
        <f t="shared" ref="AG7:AG70" si="26">IF(AF6&lt;&gt;AF7, 1, AG6) + IF(Z7&lt;&gt;Z6, 1, 0)</f>
        <v>1</v>
      </c>
      <c r="AH7" s="61">
        <f t="shared" ref="AH7:AH70" si="27">IF(AG6&lt;&gt;AG7, 1, AH6) + IF(AA7&lt;&gt;AA6, 1, 0)</f>
        <v>1</v>
      </c>
      <c r="AI7" s="61">
        <f t="shared" ref="AI7:AI70" si="28">IF(AH6&lt;&gt;AH7, 1, AI6) + IF(AB7&lt;&gt;AB6, 1, 0)</f>
        <v>1</v>
      </c>
      <c r="AK7" s="77" t="str">
        <f xml:space="preserve">
IF(AA7&lt;&gt;AA6,
     "L5",
     IF(Z7&lt;&gt;Z6,
          "L4",
          IF(Y7&lt;&gt;Y6,
               "L3",
               IF(X7&lt;&gt;X6,
                    "L2",
                     IF(W7&lt;&gt;W6,
                         "L1",
                         "L1"
                         )
                    )
               )
          )
     )</f>
        <v>L3</v>
      </c>
      <c r="AM7" s="65" t="s">
        <v>1756</v>
      </c>
      <c r="AN7" s="65">
        <f>IF(EXACT($AK6, "L1"), $W6, AN6)</f>
        <v>65000000000001</v>
      </c>
      <c r="AO7" s="65">
        <f>IF(EXACT($AK6, "L1"), $W6, IF(EXACT($AK6, "L2"), $X6, AO6))</f>
        <v>65000000000002</v>
      </c>
      <c r="AP7" s="65">
        <f>IF(EXACT($AK6, "L1"), $W6, IF(EXACT($AK6, "L2"), $X6, IF(EXACT($AK6, "L3"), $Y6, AP6)))</f>
        <v>65000000000002</v>
      </c>
      <c r="AQ7" s="65">
        <f>IF(EXACT($AK6, "L1"), $W6, IF(EXACT($AK6, "L2"), $X6, IF(EXACT($AK6, "L3"), $Y6, IF(EXACT($AK6, "L4"), $Z6, AQ6))))</f>
        <v>65000000000002</v>
      </c>
      <c r="AS7" s="65">
        <f>IF(EXACT($AK7, "L1"), AM7, IF(EXACT($AK7, "L2"), AN7, IF(EXACT($AK7, "L3"), AO7, IF(EXACT($AK7, "L4"), AP7, IF(EXACT($AK7, "L5"), AQ7, "")))))</f>
        <v>65000000000002</v>
      </c>
      <c r="AU7" s="60" t="str">
        <f t="shared" ref="AU7:AU70" si="29">IF(AND(EXACT(B7, ""), EXACT(D7, ""), EXACT(F7, ""), EXACT(H7, ""), EXACT(J7, ""), EXACT(L7, "")), "", CONCATENATE(
"PERFORM * FROM ""SchData-OLTP-Accounting"".""Func_TblChartOfAccount_SET""(varSystemLoginSession, null, null, null, varInstitutionBranchID, 62000000000001::bigint,'",
IF(EXACT(B7, ""), IF(EXACT(D7, ""), IF(EXACT(F7, ""), IF(EXACT(H7, ""), IF(EXACT(J7, ""), IF(EXACT(L7, ""), "", L7), J7), H7), F7), D7), B7),
"', '",
IF(EXACT(B7, ""), IF(EXACT(D7, ""), IF(EXACT(F7, ""), IF(EXACT(H7, ""), IF(EXACT(J7, ""), IF(EXACT(L7, ""), "", M7), K7), I7), G7), E7), C7),
"', ",
IF(EXACT(J7, ""), "62000000000001::bigint", IF((RIGHT(J7, 2)*1 = 1), "62000000000001::bigint", IF((RIGHT(J7, 2)*1 = 2), "62000000000002::bigint", "null"))),
", '2016-01-01 00:00:00'::timestamp, null::timestamp, ", AW7, "::bigint, 66000000000001::bigint);"))</f>
        <v>PERFORM * FROM "SchData-OLTP-Accounting"."Func_TblChartOfAccount_SET"(varSystemLoginSession, null, null, null, varInstitutionBranchID, 62000000000001::bigint,'1-1100', 'Cash &amp; Bank', 62000000000001::bigint, '2016-01-01 00:00:00'::timestamp, null::timestamp, 65000000000002::bigint, 66000000000001::bigint);</v>
      </c>
      <c r="AV7" s="66">
        <f t="shared" ref="AV7:AV70" si="30">IF(AND(EXACT($B7, ""), EXACT($D7, ""), EXACT($F7, ""), EXACT($H7, ""), EXACT($J7, ""), EXACT($L7, "")), "", V7)</f>
        <v>65000000000003</v>
      </c>
      <c r="AW7" s="66">
        <f t="shared" ref="AW7:AW70" si="31">AS7</f>
        <v>65000000000002</v>
      </c>
      <c r="AY7" s="66">
        <f t="shared" si="22"/>
        <v>65000000000002</v>
      </c>
    </row>
    <row r="8" spans="2:51" x14ac:dyDescent="0.2">
      <c r="B8" s="40"/>
      <c r="C8" s="41"/>
      <c r="D8" s="40"/>
      <c r="E8" s="41"/>
      <c r="F8" s="40"/>
      <c r="G8" s="41"/>
      <c r="H8" s="51" t="s">
        <v>13</v>
      </c>
      <c r="I8" s="34" t="s">
        <v>12</v>
      </c>
      <c r="J8" s="51"/>
      <c r="K8" s="34"/>
      <c r="L8" s="51"/>
      <c r="M8" s="34"/>
      <c r="O8" s="59" t="str">
        <f t="shared" si="3"/>
        <v>1-0000</v>
      </c>
      <c r="P8" s="59" t="str">
        <f t="shared" si="4"/>
        <v>1-1000</v>
      </c>
      <c r="Q8" s="59" t="str">
        <f t="shared" si="5"/>
        <v>1-1100</v>
      </c>
      <c r="R8" s="59" t="str">
        <f t="shared" si="6"/>
        <v>1-1101</v>
      </c>
      <c r="S8" s="59" t="str">
        <f t="shared" si="7"/>
        <v xml:space="preserve"> </v>
      </c>
      <c r="T8" s="59" t="str">
        <f t="shared" si="8"/>
        <v xml:space="preserve"> </v>
      </c>
      <c r="V8" s="82">
        <f t="shared" si="9"/>
        <v>65000000000004</v>
      </c>
      <c r="W8" s="61">
        <f t="shared" si="10"/>
        <v>65000000000001</v>
      </c>
      <c r="X8" s="61">
        <f t="shared" si="11"/>
        <v>65000000000002</v>
      </c>
      <c r="Y8" s="61">
        <f t="shared" si="12"/>
        <v>65000000000003</v>
      </c>
      <c r="Z8" s="61">
        <f t="shared" si="13"/>
        <v>65000000000004</v>
      </c>
      <c r="AA8" s="61">
        <f t="shared" si="1"/>
        <v>65000000000000</v>
      </c>
      <c r="AB8" s="61">
        <f t="shared" si="14"/>
        <v>65000000000000</v>
      </c>
      <c r="AD8" s="61">
        <f t="shared" si="23"/>
        <v>1</v>
      </c>
      <c r="AE8" s="61">
        <f t="shared" si="24"/>
        <v>2</v>
      </c>
      <c r="AF8" s="61">
        <f t="shared" si="25"/>
        <v>2</v>
      </c>
      <c r="AG8" s="61">
        <f t="shared" si="26"/>
        <v>2</v>
      </c>
      <c r="AH8" s="61">
        <f t="shared" si="27"/>
        <v>1</v>
      </c>
      <c r="AI8" s="61">
        <f t="shared" si="28"/>
        <v>1</v>
      </c>
      <c r="AK8" s="77" t="str">
        <f xml:space="preserve">
IF(AA8&lt;&gt;AA7,
     "L5",
     IF(Z8&lt;&gt;Z7,
          "L4",
          IF(Y8&lt;&gt;Y7,
               "L3",
               IF(X8&lt;&gt;X7,
                    "L2",
                     IF(W8&lt;&gt;W7,
                         "L1",
                         "L1"
                         )
                    )
               )
          )
     )</f>
        <v>L4</v>
      </c>
      <c r="AM8" s="65" t="s">
        <v>1756</v>
      </c>
      <c r="AN8" s="65">
        <f>IF(EXACT($AK7, "L1"), $W7, AN7)</f>
        <v>65000000000001</v>
      </c>
      <c r="AO8" s="65">
        <f>IF(EXACT($AK7, "L1"), $W7, IF(EXACT($AK7, "L2"), $X7, AO7))</f>
        <v>65000000000002</v>
      </c>
      <c r="AP8" s="65">
        <f>IF(EXACT($AK7, "L1"), $W7, IF(EXACT($AK7, "L2"), $X7, IF(EXACT($AK7, "L3"), $Y7, AP7)))</f>
        <v>65000000000003</v>
      </c>
      <c r="AQ8" s="65">
        <f>IF(EXACT($AK7, "L1"), $W7, IF(EXACT($AK7, "L2"), $X7, IF(EXACT($AK7, "L3"), $Y7, IF(EXACT($AK7, "L4"), $Z7, AQ7))))</f>
        <v>65000000000003</v>
      </c>
      <c r="AS8" s="65">
        <f>IF(EXACT($AK8, "L1"), AM8, IF(EXACT($AK8, "L2"), AN8, IF(EXACT($AK8, "L3"), AO8, IF(EXACT($AK8, "L4"), AP8, IF(EXACT($AK8, "L5"), AQ8, "")))))</f>
        <v>65000000000003</v>
      </c>
      <c r="AU8" s="60" t="str">
        <f t="shared" si="29"/>
        <v>PERFORM * FROM "SchData-OLTP-Accounting"."Func_TblChartOfAccount_SET"(varSystemLoginSession, null, null, null, varInstitutionBranchID, 62000000000001::bigint,'1-1101', 'Petty Cash', 62000000000001::bigint, '2016-01-01 00:00:00'::timestamp, null::timestamp, 65000000000003::bigint, 66000000000001::bigint);</v>
      </c>
      <c r="AV8" s="66">
        <f t="shared" si="30"/>
        <v>65000000000004</v>
      </c>
      <c r="AW8" s="66">
        <f t="shared" si="31"/>
        <v>65000000000003</v>
      </c>
      <c r="AY8" s="66">
        <f t="shared" si="22"/>
        <v>65000000000003</v>
      </c>
    </row>
    <row r="9" spans="2:51" x14ac:dyDescent="0.2">
      <c r="B9" s="40"/>
      <c r="C9" s="41"/>
      <c r="D9" s="40"/>
      <c r="E9" s="41"/>
      <c r="F9" s="40"/>
      <c r="G9" s="41"/>
      <c r="H9" s="51"/>
      <c r="I9" s="34"/>
      <c r="J9" s="51" t="s">
        <v>734</v>
      </c>
      <c r="K9" s="34" t="s">
        <v>1411</v>
      </c>
      <c r="L9" s="51"/>
      <c r="M9" s="34"/>
      <c r="O9" s="59" t="str">
        <f t="shared" si="3"/>
        <v>1-0000</v>
      </c>
      <c r="P9" s="59" t="str">
        <f t="shared" si="4"/>
        <v>1-1000</v>
      </c>
      <c r="Q9" s="59" t="str">
        <f t="shared" si="5"/>
        <v>1-1100</v>
      </c>
      <c r="R9" s="59" t="str">
        <f t="shared" si="6"/>
        <v>1-1101</v>
      </c>
      <c r="S9" s="59" t="str">
        <f t="shared" si="7"/>
        <v>1-1101.01</v>
      </c>
      <c r="T9" s="59" t="str">
        <f t="shared" si="8"/>
        <v xml:space="preserve"> </v>
      </c>
      <c r="V9" s="82">
        <f t="shared" si="9"/>
        <v>65000000000005</v>
      </c>
      <c r="W9" s="61">
        <f t="shared" si="10"/>
        <v>65000000000001</v>
      </c>
      <c r="X9" s="61">
        <f t="shared" si="11"/>
        <v>65000000000002</v>
      </c>
      <c r="Y9" s="61">
        <f t="shared" si="12"/>
        <v>65000000000003</v>
      </c>
      <c r="Z9" s="61">
        <f t="shared" si="13"/>
        <v>65000000000004</v>
      </c>
      <c r="AA9" s="61">
        <f t="shared" si="1"/>
        <v>65000000000005</v>
      </c>
      <c r="AB9" s="61">
        <f t="shared" si="14"/>
        <v>65000000000000</v>
      </c>
      <c r="AD9" s="61">
        <f t="shared" si="23"/>
        <v>1</v>
      </c>
      <c r="AE9" s="61">
        <f t="shared" si="24"/>
        <v>2</v>
      </c>
      <c r="AF9" s="61">
        <f t="shared" si="25"/>
        <v>2</v>
      </c>
      <c r="AG9" s="61">
        <f t="shared" si="26"/>
        <v>2</v>
      </c>
      <c r="AH9" s="61">
        <f t="shared" si="27"/>
        <v>2</v>
      </c>
      <c r="AI9" s="61">
        <f t="shared" si="28"/>
        <v>1</v>
      </c>
      <c r="AK9" s="77" t="str">
        <f xml:space="preserve">
IF(AA9&lt;&gt;AA8,
     "L5",
     IF(Z9&lt;&gt;Z8,
          "L4",
          IF(Y9&lt;&gt;Y8,
               "L3",
               IF(X9&lt;&gt;X8,
                    "L2",
                     IF(W9&lt;&gt;W8,
                         "L1",
                         "L1"
                         )
                    )
               )
          )
     )</f>
        <v>L5</v>
      </c>
      <c r="AM9" s="65" t="s">
        <v>1756</v>
      </c>
      <c r="AN9" s="65">
        <f>IF(EXACT($AK8, "L1"), $W8, AN8)</f>
        <v>65000000000001</v>
      </c>
      <c r="AO9" s="65">
        <f>IF(EXACT($AK8, "L1"), $W8, IF(EXACT($AK8, "L2"), $X8, AO8))</f>
        <v>65000000000002</v>
      </c>
      <c r="AP9" s="65">
        <f>IF(EXACT($AK8, "L1"), $W8, IF(EXACT($AK8, "L2"), $X8, IF(EXACT($AK8, "L3"), $Y8, AP8)))</f>
        <v>65000000000003</v>
      </c>
      <c r="AQ9" s="65">
        <f>IF(EXACT($AK8, "L1"), $W8, IF(EXACT($AK8, "L2"), $X8, IF(EXACT($AK8, "L3"), $Y8, IF(EXACT($AK8, "L4"), $Z8, AQ8))))</f>
        <v>65000000000004</v>
      </c>
      <c r="AS9" s="65">
        <f>IF(EXACT($AK9, "L1"), AM9, IF(EXACT($AK9, "L2"), AN9, IF(EXACT($AK9, "L3"), AO9, IF(EXACT($AK9, "L4"), AP9, IF(EXACT($AK9, "L5"), AQ9, "")))))</f>
        <v>65000000000004</v>
      </c>
      <c r="AU9" s="60" t="str">
        <f t="shared" si="29"/>
        <v>PERFORM * FROM "SchData-OLTP-Accounting"."Func_TblChartOfAccount_SET"(varSystemLoginSession, null, null, null, varInstitutionBranchID, 62000000000001::bigint,'1-1101.01', 'Petty Cash (IDR)', 62000000000001::bigint, '2016-01-01 00:00:00'::timestamp, null::timestamp, 65000000000004::bigint, 66000000000001::bigint);</v>
      </c>
      <c r="AV9" s="66">
        <f t="shared" si="30"/>
        <v>65000000000005</v>
      </c>
      <c r="AW9" s="66">
        <f t="shared" si="31"/>
        <v>65000000000004</v>
      </c>
      <c r="AY9" s="66">
        <f t="shared" si="22"/>
        <v>65000000000004</v>
      </c>
    </row>
    <row r="10" spans="2:51" x14ac:dyDescent="0.2">
      <c r="B10" s="40"/>
      <c r="C10" s="41"/>
      <c r="D10" s="40"/>
      <c r="E10" s="41"/>
      <c r="F10" s="40"/>
      <c r="G10" s="41"/>
      <c r="H10" s="51" t="s">
        <v>15</v>
      </c>
      <c r="I10" s="34" t="s">
        <v>676</v>
      </c>
      <c r="J10" s="51"/>
      <c r="K10" s="34"/>
      <c r="L10" s="51"/>
      <c r="M10" s="34"/>
      <c r="O10" s="59" t="str">
        <f t="shared" si="3"/>
        <v>1-0000</v>
      </c>
      <c r="P10" s="59" t="str">
        <f t="shared" si="4"/>
        <v>1-1000</v>
      </c>
      <c r="Q10" s="59" t="str">
        <f t="shared" si="5"/>
        <v>1-1100</v>
      </c>
      <c r="R10" s="59" t="str">
        <f t="shared" si="6"/>
        <v>1-1102</v>
      </c>
      <c r="S10" s="59" t="str">
        <f t="shared" si="7"/>
        <v>1-1101.01</v>
      </c>
      <c r="T10" s="59" t="str">
        <f t="shared" si="8"/>
        <v xml:space="preserve"> </v>
      </c>
      <c r="V10" s="82">
        <f t="shared" si="9"/>
        <v>65000000000006</v>
      </c>
      <c r="W10" s="61">
        <f t="shared" si="10"/>
        <v>65000000000001</v>
      </c>
      <c r="X10" s="61">
        <f t="shared" si="11"/>
        <v>65000000000002</v>
      </c>
      <c r="Y10" s="61">
        <f t="shared" si="12"/>
        <v>65000000000003</v>
      </c>
      <c r="Z10" s="61">
        <f t="shared" si="13"/>
        <v>65000000000006</v>
      </c>
      <c r="AA10" s="61">
        <f t="shared" si="1"/>
        <v>65000000000005</v>
      </c>
      <c r="AB10" s="61">
        <f t="shared" si="14"/>
        <v>65000000000000</v>
      </c>
      <c r="AD10" s="61">
        <f t="shared" si="23"/>
        <v>1</v>
      </c>
      <c r="AE10" s="61">
        <f t="shared" si="24"/>
        <v>2</v>
      </c>
      <c r="AF10" s="61">
        <f t="shared" si="25"/>
        <v>2</v>
      </c>
      <c r="AG10" s="61">
        <f t="shared" si="26"/>
        <v>3</v>
      </c>
      <c r="AH10" s="61">
        <f t="shared" si="27"/>
        <v>1</v>
      </c>
      <c r="AI10" s="61">
        <f t="shared" si="28"/>
        <v>1</v>
      </c>
      <c r="AK10" s="77" t="str">
        <f xml:space="preserve">
IF(AA10&lt;&gt;AA9,
     "L5",
     IF(Z10&lt;&gt;Z9,
          "L4",
          IF(Y10&lt;&gt;Y9,
               "L3",
               IF(X10&lt;&gt;X9,
                    "L2",
                     IF(W10&lt;&gt;W9,
                         "L1",
                         "L1"
                         )
                    )
               )
          )
     )</f>
        <v>L4</v>
      </c>
      <c r="AM10" s="65" t="s">
        <v>1756</v>
      </c>
      <c r="AN10" s="65">
        <f>IF(EXACT($AK9, "L1"), $W9, AN9)</f>
        <v>65000000000001</v>
      </c>
      <c r="AO10" s="65">
        <f>IF(EXACT($AK9, "L1"), $W9, IF(EXACT($AK9, "L2"), $X9, AO9))</f>
        <v>65000000000002</v>
      </c>
      <c r="AP10" s="65">
        <f>IF(EXACT($AK9, "L1"), $W9, IF(EXACT($AK9, "L2"), $X9, IF(EXACT($AK9, "L3"), $Y9, AP9)))</f>
        <v>65000000000003</v>
      </c>
      <c r="AQ10" s="65">
        <f>IF(EXACT($AK9, "L1"), $W9, IF(EXACT($AK9, "L2"), $X9, IF(EXACT($AK9, "L3"), $Y9, IF(EXACT($AK9, "L4"), $Z9, AQ9))))</f>
        <v>65000000000004</v>
      </c>
      <c r="AS10" s="65">
        <f>IF(EXACT($AK10, "L1"), AM10, IF(EXACT($AK10, "L2"), AN10, IF(EXACT($AK10, "L3"), AO10, IF(EXACT($AK10, "L4"), AP10, IF(EXACT($AK10, "L5"), AQ10, "")))))</f>
        <v>65000000000003</v>
      </c>
      <c r="AU10" s="60" t="str">
        <f t="shared" si="29"/>
        <v>PERFORM * FROM "SchData-OLTP-Accounting"."Func_TblChartOfAccount_SET"(varSystemLoginSession, null, null, null, varInstitutionBranchID, 62000000000001::bigint,'1-1102', 'Bank', 62000000000001::bigint, '2016-01-01 00:00:00'::timestamp, null::timestamp, 65000000000003::bigint, 66000000000001::bigint);</v>
      </c>
      <c r="AV10" s="66">
        <f t="shared" si="30"/>
        <v>65000000000006</v>
      </c>
      <c r="AW10" s="66">
        <f t="shared" si="31"/>
        <v>65000000000003</v>
      </c>
      <c r="AY10" s="66">
        <f t="shared" si="22"/>
        <v>65000000000003</v>
      </c>
    </row>
    <row r="11" spans="2:51" x14ac:dyDescent="0.2">
      <c r="B11" s="40"/>
      <c r="C11" s="41"/>
      <c r="D11" s="40"/>
      <c r="E11" s="41"/>
      <c r="F11" s="40"/>
      <c r="G11" s="41"/>
      <c r="H11" s="51"/>
      <c r="I11" s="34"/>
      <c r="J11" s="51" t="s">
        <v>720</v>
      </c>
      <c r="K11" s="34" t="s">
        <v>1412</v>
      </c>
      <c r="L11" s="51"/>
      <c r="M11" s="34" t="s">
        <v>1735</v>
      </c>
      <c r="O11" s="59" t="str">
        <f t="shared" si="3"/>
        <v>1-0000</v>
      </c>
      <c r="P11" s="59" t="str">
        <f t="shared" si="4"/>
        <v>1-1000</v>
      </c>
      <c r="Q11" s="59" t="str">
        <f t="shared" si="5"/>
        <v>1-1100</v>
      </c>
      <c r="R11" s="59" t="str">
        <f t="shared" si="6"/>
        <v>1-1102</v>
      </c>
      <c r="S11" s="59" t="str">
        <f t="shared" si="7"/>
        <v>1-1102.01</v>
      </c>
      <c r="T11" s="59" t="str">
        <f t="shared" si="8"/>
        <v xml:space="preserve"> </v>
      </c>
      <c r="V11" s="82">
        <f t="shared" si="9"/>
        <v>65000000000007</v>
      </c>
      <c r="W11" s="61">
        <f t="shared" si="10"/>
        <v>65000000000001</v>
      </c>
      <c r="X11" s="61">
        <f t="shared" si="11"/>
        <v>65000000000002</v>
      </c>
      <c r="Y11" s="61">
        <f t="shared" si="12"/>
        <v>65000000000003</v>
      </c>
      <c r="Z11" s="61">
        <f t="shared" si="13"/>
        <v>65000000000006</v>
      </c>
      <c r="AA11" s="61">
        <f t="shared" si="1"/>
        <v>65000000000007</v>
      </c>
      <c r="AB11" s="61">
        <f t="shared" si="14"/>
        <v>65000000000000</v>
      </c>
      <c r="AD11" s="61">
        <f t="shared" si="23"/>
        <v>1</v>
      </c>
      <c r="AE11" s="61">
        <f t="shared" si="24"/>
        <v>2</v>
      </c>
      <c r="AF11" s="61">
        <f t="shared" si="25"/>
        <v>2</v>
      </c>
      <c r="AG11" s="61">
        <f t="shared" si="26"/>
        <v>3</v>
      </c>
      <c r="AH11" s="61">
        <f t="shared" si="27"/>
        <v>2</v>
      </c>
      <c r="AI11" s="61">
        <f t="shared" si="28"/>
        <v>1</v>
      </c>
      <c r="AK11" s="77" t="str">
        <f xml:space="preserve">
IF(AA11&lt;&gt;AA10,
     "L5",
     IF(Z11&lt;&gt;Z10,
          "L4",
          IF(Y11&lt;&gt;Y10,
               "L3",
               IF(X11&lt;&gt;X10,
                    "L2",
                     IF(W11&lt;&gt;W10,
                         "L1",
                         "L1"
                         )
                    )
               )
          )
     )</f>
        <v>L5</v>
      </c>
      <c r="AM11" s="65" t="s">
        <v>1756</v>
      </c>
      <c r="AN11" s="65">
        <f>IF(EXACT($AK10, "L1"), $W10, AN10)</f>
        <v>65000000000001</v>
      </c>
      <c r="AO11" s="65">
        <f>IF(EXACT($AK10, "L1"), $W10, IF(EXACT($AK10, "L2"), $X10, AO10))</f>
        <v>65000000000002</v>
      </c>
      <c r="AP11" s="65">
        <f>IF(EXACT($AK10, "L1"), $W10, IF(EXACT($AK10, "L2"), $X10, IF(EXACT($AK10, "L3"), $Y10, AP10)))</f>
        <v>65000000000003</v>
      </c>
      <c r="AQ11" s="65">
        <f>IF(EXACT($AK10, "L1"), $W10, IF(EXACT($AK10, "L2"), $X10, IF(EXACT($AK10, "L3"), $Y10, IF(EXACT($AK10, "L4"), $Z10, AQ10))))</f>
        <v>65000000000006</v>
      </c>
      <c r="AS11" s="65">
        <f>IF(EXACT($AK11, "L1"), AM11, IF(EXACT($AK11, "L2"), AN11, IF(EXACT($AK11, "L3"), AO11, IF(EXACT($AK11, "L4"), AP11, IF(EXACT($AK11, "L5"), AQ11, "")))))</f>
        <v>65000000000006</v>
      </c>
      <c r="AU11" s="60" t="str">
        <f t="shared" si="29"/>
        <v>PERFORM * FROM "SchData-OLTP-Accounting"."Func_TblChartOfAccount_SET"(varSystemLoginSession, null, null, null, varInstitutionBranchID, 62000000000001::bigint,'1-1102.01', 'Bank (IDR)', 62000000000001::bigint, '2016-01-01 00:00:00'::timestamp, null::timestamp, 65000000000006::bigint, 66000000000001::bigint);</v>
      </c>
      <c r="AV11" s="66">
        <f t="shared" si="30"/>
        <v>65000000000007</v>
      </c>
      <c r="AW11" s="66">
        <f t="shared" si="31"/>
        <v>65000000000006</v>
      </c>
      <c r="AY11" s="66">
        <f t="shared" si="22"/>
        <v>65000000000006</v>
      </c>
    </row>
    <row r="12" spans="2:51" x14ac:dyDescent="0.2">
      <c r="B12" s="40"/>
      <c r="C12" s="41"/>
      <c r="D12" s="40"/>
      <c r="E12" s="41"/>
      <c r="F12" s="40"/>
      <c r="G12" s="41"/>
      <c r="H12" s="51"/>
      <c r="I12" s="34"/>
      <c r="J12" s="51" t="s">
        <v>721</v>
      </c>
      <c r="K12" s="34" t="s">
        <v>1413</v>
      </c>
      <c r="L12" s="51"/>
      <c r="M12" s="34" t="s">
        <v>1734</v>
      </c>
      <c r="O12" s="59" t="str">
        <f t="shared" si="3"/>
        <v>1-0000</v>
      </c>
      <c r="P12" s="59" t="str">
        <f t="shared" si="4"/>
        <v>1-1000</v>
      </c>
      <c r="Q12" s="59" t="str">
        <f t="shared" si="5"/>
        <v>1-1100</v>
      </c>
      <c r="R12" s="59" t="str">
        <f t="shared" si="6"/>
        <v>1-1102</v>
      </c>
      <c r="S12" s="59" t="str">
        <f t="shared" si="7"/>
        <v>1-1102.02</v>
      </c>
      <c r="T12" s="59" t="str">
        <f t="shared" si="8"/>
        <v xml:space="preserve"> </v>
      </c>
      <c r="V12" s="82">
        <f t="shared" si="9"/>
        <v>65000000000008</v>
      </c>
      <c r="W12" s="61">
        <f t="shared" si="10"/>
        <v>65000000000001</v>
      </c>
      <c r="X12" s="61">
        <f t="shared" si="11"/>
        <v>65000000000002</v>
      </c>
      <c r="Y12" s="61">
        <f t="shared" si="12"/>
        <v>65000000000003</v>
      </c>
      <c r="Z12" s="61">
        <f t="shared" si="13"/>
        <v>65000000000006</v>
      </c>
      <c r="AA12" s="61">
        <f t="shared" si="1"/>
        <v>65000000000008</v>
      </c>
      <c r="AB12" s="61">
        <f t="shared" si="14"/>
        <v>65000000000000</v>
      </c>
      <c r="AD12" s="61">
        <f t="shared" si="23"/>
        <v>1</v>
      </c>
      <c r="AE12" s="61">
        <f t="shared" si="24"/>
        <v>2</v>
      </c>
      <c r="AF12" s="61">
        <f t="shared" si="25"/>
        <v>2</v>
      </c>
      <c r="AG12" s="61">
        <f t="shared" si="26"/>
        <v>3</v>
      </c>
      <c r="AH12" s="61">
        <f t="shared" si="27"/>
        <v>3</v>
      </c>
      <c r="AI12" s="61">
        <f t="shared" si="28"/>
        <v>1</v>
      </c>
      <c r="AK12" s="77" t="str">
        <f xml:space="preserve">
IF(AA12&lt;&gt;AA11,
     "L5",
     IF(Z12&lt;&gt;Z11,
          "L4",
          IF(Y12&lt;&gt;Y11,
               "L3",
               IF(X12&lt;&gt;X11,
                    "L2",
                     IF(W12&lt;&gt;W11,
                         "L1",
                         "L1"
                         )
                    )
               )
          )
     )</f>
        <v>L5</v>
      </c>
      <c r="AM12" s="65" t="s">
        <v>1756</v>
      </c>
      <c r="AN12" s="65">
        <f>IF(EXACT($AK11, "L1"), $W11, AN11)</f>
        <v>65000000000001</v>
      </c>
      <c r="AO12" s="65">
        <f>IF(EXACT($AK11, "L1"), $W11, IF(EXACT($AK11, "L2"), $X11, AO11))</f>
        <v>65000000000002</v>
      </c>
      <c r="AP12" s="65">
        <f>IF(EXACT($AK11, "L1"), $W11, IF(EXACT($AK11, "L2"), $X11, IF(EXACT($AK11, "L3"), $Y11, AP11)))</f>
        <v>65000000000003</v>
      </c>
      <c r="AQ12" s="65">
        <f>IF(EXACT($AK11, "L1"), $W11, IF(EXACT($AK11, "L2"), $X11, IF(EXACT($AK11, "L3"), $Y11, IF(EXACT($AK11, "L4"), $Z11, AQ11))))</f>
        <v>65000000000006</v>
      </c>
      <c r="AS12" s="65">
        <f>IF(EXACT($AK12, "L1"), AM12, IF(EXACT($AK12, "L2"), AN12, IF(EXACT($AK12, "L3"), AO12, IF(EXACT($AK12, "L4"), AP12, IF(EXACT($AK12, "L5"), AQ12, "")))))</f>
        <v>65000000000006</v>
      </c>
      <c r="AU12" s="60" t="str">
        <f t="shared" si="29"/>
        <v>PERFORM * FROM "SchData-OLTP-Accounting"."Func_TblChartOfAccount_SET"(varSystemLoginSession, null, null, null, varInstitutionBranchID, 62000000000001::bigint,'1-1102.02', 'Bank (USD)', 62000000000002::bigint, '2016-01-01 00:00:00'::timestamp, null::timestamp, 65000000000006::bigint, 66000000000001::bigint);</v>
      </c>
      <c r="AV12" s="66">
        <f t="shared" si="30"/>
        <v>65000000000008</v>
      </c>
      <c r="AW12" s="66">
        <f t="shared" si="31"/>
        <v>65000000000006</v>
      </c>
      <c r="AY12" s="66">
        <f t="shared" si="22"/>
        <v>65000000000006</v>
      </c>
    </row>
    <row r="13" spans="2:51" x14ac:dyDescent="0.2">
      <c r="B13" s="40"/>
      <c r="C13" s="41"/>
      <c r="D13" s="40"/>
      <c r="E13" s="41"/>
      <c r="F13" s="42" t="s">
        <v>1103</v>
      </c>
      <c r="G13" s="43" t="s">
        <v>102</v>
      </c>
      <c r="H13" s="51"/>
      <c r="I13" s="34"/>
      <c r="J13" s="51"/>
      <c r="K13" s="34"/>
      <c r="L13" s="51"/>
      <c r="M13" s="34"/>
      <c r="O13" s="59" t="str">
        <f t="shared" si="3"/>
        <v>1-0000</v>
      </c>
      <c r="P13" s="59" t="str">
        <f t="shared" si="4"/>
        <v>1-1000</v>
      </c>
      <c r="Q13" s="59" t="str">
        <f t="shared" si="5"/>
        <v>1-1200</v>
      </c>
      <c r="R13" s="59" t="str">
        <f t="shared" si="6"/>
        <v>1-1102</v>
      </c>
      <c r="S13" s="59" t="str">
        <f t="shared" si="7"/>
        <v>1-1102.02</v>
      </c>
      <c r="T13" s="59" t="str">
        <f t="shared" si="8"/>
        <v xml:space="preserve"> </v>
      </c>
      <c r="V13" s="82">
        <f t="shared" si="9"/>
        <v>65000000000009</v>
      </c>
      <c r="W13" s="61">
        <f t="shared" si="10"/>
        <v>65000000000001</v>
      </c>
      <c r="X13" s="61">
        <f t="shared" si="11"/>
        <v>65000000000002</v>
      </c>
      <c r="Y13" s="61">
        <f t="shared" si="12"/>
        <v>65000000000009</v>
      </c>
      <c r="Z13" s="61">
        <f t="shared" si="13"/>
        <v>65000000000006</v>
      </c>
      <c r="AA13" s="61">
        <f t="shared" si="1"/>
        <v>65000000000008</v>
      </c>
      <c r="AB13" s="61">
        <f t="shared" si="14"/>
        <v>65000000000000</v>
      </c>
      <c r="AD13" s="61">
        <f t="shared" si="23"/>
        <v>1</v>
      </c>
      <c r="AE13" s="61">
        <f t="shared" si="24"/>
        <v>2</v>
      </c>
      <c r="AF13" s="61">
        <f t="shared" si="25"/>
        <v>3</v>
      </c>
      <c r="AG13" s="61">
        <f t="shared" si="26"/>
        <v>1</v>
      </c>
      <c r="AH13" s="61">
        <f t="shared" si="27"/>
        <v>1</v>
      </c>
      <c r="AI13" s="61">
        <f t="shared" si="28"/>
        <v>1</v>
      </c>
      <c r="AK13" s="77" t="str">
        <f xml:space="preserve">
IF(AA13&lt;&gt;AA12,
     "L5",
     IF(Z13&lt;&gt;Z12,
          "L4",
          IF(Y13&lt;&gt;Y12,
               "L3",
               IF(X13&lt;&gt;X12,
                    "L2",
                     IF(W13&lt;&gt;W12,
                         "L1",
                         "L1"
                         )
                    )
               )
          )
     )</f>
        <v>L3</v>
      </c>
      <c r="AM13" s="65" t="s">
        <v>1756</v>
      </c>
      <c r="AN13" s="65">
        <f>IF(EXACT($AK12, "L1"), $W12, AN12)</f>
        <v>65000000000001</v>
      </c>
      <c r="AO13" s="65">
        <f>IF(EXACT($AK12, "L1"), $W12, IF(EXACT($AK12, "L2"), $X12, AO12))</f>
        <v>65000000000002</v>
      </c>
      <c r="AP13" s="65">
        <f>IF(EXACT($AK12, "L1"), $W12, IF(EXACT($AK12, "L2"), $X12, IF(EXACT($AK12, "L3"), $Y12, AP12)))</f>
        <v>65000000000003</v>
      </c>
      <c r="AQ13" s="65">
        <f>IF(EXACT($AK12, "L1"), $W12, IF(EXACT($AK12, "L2"), $X12, IF(EXACT($AK12, "L3"), $Y12, IF(EXACT($AK12, "L4"), $Z12, AQ12))))</f>
        <v>65000000000006</v>
      </c>
      <c r="AS13" s="65">
        <f>IF(EXACT($AK13, "L1"), AM13, IF(EXACT($AK13, "L2"), AN13, IF(EXACT($AK13, "L3"), AO13, IF(EXACT($AK13, "L4"), AP13, IF(EXACT($AK13, "L5"), AQ13, "")))))</f>
        <v>65000000000002</v>
      </c>
      <c r="AU13" s="60" t="str">
        <f t="shared" si="29"/>
        <v>PERFORM * FROM "SchData-OLTP-Accounting"."Func_TblChartOfAccount_SET"(varSystemLoginSession, null, null, null, varInstitutionBranchID, 62000000000001::bigint,'1-1200', 'Account Receivable', 62000000000001::bigint, '2016-01-01 00:00:00'::timestamp, null::timestamp, 65000000000002::bigint, 66000000000001::bigint);</v>
      </c>
      <c r="AV13" s="66">
        <f t="shared" si="30"/>
        <v>65000000000009</v>
      </c>
      <c r="AW13" s="66">
        <f t="shared" si="31"/>
        <v>65000000000002</v>
      </c>
      <c r="AY13" s="66">
        <f t="shared" si="22"/>
        <v>65000000000002</v>
      </c>
    </row>
    <row r="14" spans="2:51" x14ac:dyDescent="0.2">
      <c r="B14" s="40"/>
      <c r="C14" s="41"/>
      <c r="D14" s="40"/>
      <c r="E14" s="41"/>
      <c r="F14" s="42"/>
      <c r="G14" s="43"/>
      <c r="H14" s="51" t="s">
        <v>41</v>
      </c>
      <c r="I14" s="34" t="s">
        <v>747</v>
      </c>
      <c r="J14" s="51"/>
      <c r="K14" s="34"/>
      <c r="L14" s="51"/>
      <c r="M14" s="34"/>
      <c r="O14" s="59" t="str">
        <f t="shared" si="3"/>
        <v>1-0000</v>
      </c>
      <c r="P14" s="59" t="str">
        <f t="shared" si="4"/>
        <v>1-1000</v>
      </c>
      <c r="Q14" s="59" t="str">
        <f t="shared" si="5"/>
        <v>1-1200</v>
      </c>
      <c r="R14" s="59" t="str">
        <f t="shared" si="6"/>
        <v>1-1201</v>
      </c>
      <c r="S14" s="59" t="str">
        <f t="shared" si="7"/>
        <v>1-1102.02</v>
      </c>
      <c r="T14" s="59" t="str">
        <f t="shared" si="8"/>
        <v xml:space="preserve"> </v>
      </c>
      <c r="V14" s="82">
        <f t="shared" si="9"/>
        <v>65000000000010</v>
      </c>
      <c r="W14" s="61">
        <f t="shared" si="10"/>
        <v>65000000000001</v>
      </c>
      <c r="X14" s="61">
        <f t="shared" si="11"/>
        <v>65000000000002</v>
      </c>
      <c r="Y14" s="61">
        <f t="shared" si="12"/>
        <v>65000000000009</v>
      </c>
      <c r="Z14" s="61">
        <f t="shared" si="13"/>
        <v>65000000000010</v>
      </c>
      <c r="AA14" s="61">
        <f t="shared" si="1"/>
        <v>65000000000008</v>
      </c>
      <c r="AB14" s="61">
        <f t="shared" si="14"/>
        <v>65000000000000</v>
      </c>
      <c r="AD14" s="61">
        <f t="shared" si="23"/>
        <v>1</v>
      </c>
      <c r="AE14" s="61">
        <f t="shared" si="24"/>
        <v>2</v>
      </c>
      <c r="AF14" s="61">
        <f t="shared" si="25"/>
        <v>3</v>
      </c>
      <c r="AG14" s="61">
        <f t="shared" si="26"/>
        <v>2</v>
      </c>
      <c r="AH14" s="61">
        <f t="shared" si="27"/>
        <v>1</v>
      </c>
      <c r="AI14" s="61">
        <f t="shared" si="28"/>
        <v>1</v>
      </c>
      <c r="AK14" s="77" t="str">
        <f xml:space="preserve">
IF(AA14&lt;&gt;AA13,
     "L5",
     IF(Z14&lt;&gt;Z13,
          "L4",
          IF(Y14&lt;&gt;Y13,
               "L3",
               IF(X14&lt;&gt;X13,
                    "L2",
                     IF(W14&lt;&gt;W13,
                         "L1",
                         "L1"
                         )
                    )
               )
          )
     )</f>
        <v>L4</v>
      </c>
      <c r="AM14" s="65" t="s">
        <v>1756</v>
      </c>
      <c r="AN14" s="65">
        <f>IF(EXACT($AK13, "L1"), $W13, AN13)</f>
        <v>65000000000001</v>
      </c>
      <c r="AO14" s="65">
        <f>IF(EXACT($AK13, "L1"), $W13, IF(EXACT($AK13, "L2"), $X13, AO13))</f>
        <v>65000000000002</v>
      </c>
      <c r="AP14" s="65">
        <f>IF(EXACT($AK13, "L1"), $W13, IF(EXACT($AK13, "L2"), $X13, IF(EXACT($AK13, "L3"), $Y13, AP13)))</f>
        <v>65000000000009</v>
      </c>
      <c r="AQ14" s="65">
        <f>IF(EXACT($AK13, "L1"), $W13, IF(EXACT($AK13, "L2"), $X13, IF(EXACT($AK13, "L3"), $Y13, IF(EXACT($AK13, "L4"), $Z13, AQ13))))</f>
        <v>65000000000009</v>
      </c>
      <c r="AS14" s="65">
        <f>IF(EXACT($AK14, "L1"), AM14, IF(EXACT($AK14, "L2"), AN14, IF(EXACT($AK14, "L3"), AO14, IF(EXACT($AK14, "L4"), AP14, IF(EXACT($AK14, "L5"), AQ14, "")))))</f>
        <v>65000000000009</v>
      </c>
      <c r="AU14" s="60" t="str">
        <f t="shared" si="29"/>
        <v>PERFORM * FROM "SchData-OLTP-Accounting"."Func_TblChartOfAccount_SET"(varSystemLoginSession, null, null, null, varInstitutionBranchID, 62000000000001::bigint,'1-1201', 'Piutang Usaha', 62000000000001::bigint, '2016-01-01 00:00:00'::timestamp, null::timestamp, 65000000000009::bigint, 66000000000001::bigint);</v>
      </c>
      <c r="AV14" s="66">
        <f t="shared" si="30"/>
        <v>65000000000010</v>
      </c>
      <c r="AW14" s="66">
        <f t="shared" si="31"/>
        <v>65000000000009</v>
      </c>
      <c r="AY14" s="66">
        <f t="shared" si="22"/>
        <v>65000000000009</v>
      </c>
    </row>
    <row r="15" spans="2:51" x14ac:dyDescent="0.2">
      <c r="B15" s="40"/>
      <c r="C15" s="41"/>
      <c r="D15" s="40"/>
      <c r="E15" s="41"/>
      <c r="F15" s="42"/>
      <c r="G15" s="43"/>
      <c r="H15" s="51"/>
      <c r="I15" s="34"/>
      <c r="J15" s="51" t="s">
        <v>748</v>
      </c>
      <c r="K15" s="34" t="s">
        <v>1414</v>
      </c>
      <c r="L15" s="51"/>
      <c r="M15" s="34" t="s">
        <v>1736</v>
      </c>
      <c r="O15" s="59" t="str">
        <f t="shared" si="3"/>
        <v>1-0000</v>
      </c>
      <c r="P15" s="59" t="str">
        <f t="shared" si="4"/>
        <v>1-1000</v>
      </c>
      <c r="Q15" s="59" t="str">
        <f t="shared" si="5"/>
        <v>1-1200</v>
      </c>
      <c r="R15" s="59" t="str">
        <f t="shared" si="6"/>
        <v>1-1201</v>
      </c>
      <c r="S15" s="59" t="str">
        <f t="shared" si="7"/>
        <v>1-1201.01</v>
      </c>
      <c r="T15" s="59" t="str">
        <f t="shared" si="8"/>
        <v xml:space="preserve"> </v>
      </c>
      <c r="V15" s="82">
        <f t="shared" si="9"/>
        <v>65000000000011</v>
      </c>
      <c r="W15" s="61">
        <f t="shared" si="10"/>
        <v>65000000000001</v>
      </c>
      <c r="X15" s="61">
        <f t="shared" si="11"/>
        <v>65000000000002</v>
      </c>
      <c r="Y15" s="61">
        <f t="shared" si="12"/>
        <v>65000000000009</v>
      </c>
      <c r="Z15" s="61">
        <f t="shared" si="13"/>
        <v>65000000000010</v>
      </c>
      <c r="AA15" s="61">
        <f t="shared" si="1"/>
        <v>65000000000011</v>
      </c>
      <c r="AB15" s="61">
        <f t="shared" si="14"/>
        <v>65000000000000</v>
      </c>
      <c r="AD15" s="61">
        <f t="shared" si="23"/>
        <v>1</v>
      </c>
      <c r="AE15" s="61">
        <f t="shared" si="24"/>
        <v>2</v>
      </c>
      <c r="AF15" s="61">
        <f t="shared" si="25"/>
        <v>3</v>
      </c>
      <c r="AG15" s="61">
        <f t="shared" si="26"/>
        <v>2</v>
      </c>
      <c r="AH15" s="61">
        <f t="shared" si="27"/>
        <v>2</v>
      </c>
      <c r="AI15" s="61">
        <f t="shared" si="28"/>
        <v>1</v>
      </c>
      <c r="AK15" s="77" t="str">
        <f xml:space="preserve">
IF(AA15&lt;&gt;AA14,
     "L5",
     IF(Z15&lt;&gt;Z14,
          "L4",
          IF(Y15&lt;&gt;Y14,
               "L3",
               IF(X15&lt;&gt;X14,
                    "L2",
                     IF(W15&lt;&gt;W14,
                         "L1",
                         "L1"
                         )
                    )
               )
          )
     )</f>
        <v>L5</v>
      </c>
      <c r="AM15" s="65" t="s">
        <v>1756</v>
      </c>
      <c r="AN15" s="65">
        <f>IF(EXACT($AK14, "L1"), $W14, AN14)</f>
        <v>65000000000001</v>
      </c>
      <c r="AO15" s="65">
        <f>IF(EXACT($AK14, "L1"), $W14, IF(EXACT($AK14, "L2"), $X14, AO14))</f>
        <v>65000000000002</v>
      </c>
      <c r="AP15" s="65">
        <f>IF(EXACT($AK14, "L1"), $W14, IF(EXACT($AK14, "L2"), $X14, IF(EXACT($AK14, "L3"), $Y14, AP14)))</f>
        <v>65000000000009</v>
      </c>
      <c r="AQ15" s="65">
        <f>IF(EXACT($AK14, "L1"), $W14, IF(EXACT($AK14, "L2"), $X14, IF(EXACT($AK14, "L3"), $Y14, IF(EXACT($AK14, "L4"), $Z14, AQ14))))</f>
        <v>65000000000010</v>
      </c>
      <c r="AS15" s="65">
        <f>IF(EXACT($AK15, "L1"), AM15, IF(EXACT($AK15, "L2"), AN15, IF(EXACT($AK15, "L3"), AO15, IF(EXACT($AK15, "L4"), AP15, IF(EXACT($AK15, "L5"), AQ15, "")))))</f>
        <v>65000000000010</v>
      </c>
      <c r="AU15" s="60" t="str">
        <f t="shared" si="29"/>
        <v>PERFORM * FROM "SchData-OLTP-Accounting"."Func_TblChartOfAccount_SET"(varSystemLoginSession, null, null, null, varInstitutionBranchID, 62000000000001::bigint,'1-1201.01', 'AR (IDR)', 62000000000001::bigint, '2016-01-01 00:00:00'::timestamp, null::timestamp, 65000000000010::bigint, 66000000000001::bigint);</v>
      </c>
      <c r="AV15" s="66">
        <f t="shared" si="30"/>
        <v>65000000000011</v>
      </c>
      <c r="AW15" s="66">
        <f t="shared" si="31"/>
        <v>65000000000010</v>
      </c>
      <c r="AY15" s="66">
        <f t="shared" si="22"/>
        <v>65000000000010</v>
      </c>
    </row>
    <row r="16" spans="2:51" x14ac:dyDescent="0.2">
      <c r="B16" s="40"/>
      <c r="C16" s="41"/>
      <c r="D16" s="40"/>
      <c r="E16" s="41"/>
      <c r="F16" s="42"/>
      <c r="G16" s="43"/>
      <c r="H16" s="51"/>
      <c r="I16" s="34"/>
      <c r="J16" s="51" t="s">
        <v>749</v>
      </c>
      <c r="K16" s="34" t="s">
        <v>1415</v>
      </c>
      <c r="L16" s="51"/>
      <c r="M16" s="34"/>
      <c r="O16" s="59" t="str">
        <f t="shared" si="3"/>
        <v>1-0000</v>
      </c>
      <c r="P16" s="59" t="str">
        <f t="shared" si="4"/>
        <v>1-1000</v>
      </c>
      <c r="Q16" s="59" t="str">
        <f t="shared" si="5"/>
        <v>1-1200</v>
      </c>
      <c r="R16" s="59" t="str">
        <f t="shared" si="6"/>
        <v>1-1201</v>
      </c>
      <c r="S16" s="59" t="str">
        <f t="shared" si="7"/>
        <v>1-1201.02</v>
      </c>
      <c r="T16" s="59" t="str">
        <f t="shared" si="8"/>
        <v xml:space="preserve"> </v>
      </c>
      <c r="V16" s="82">
        <f t="shared" si="9"/>
        <v>65000000000012</v>
      </c>
      <c r="W16" s="61">
        <f t="shared" si="10"/>
        <v>65000000000001</v>
      </c>
      <c r="X16" s="61">
        <f t="shared" si="11"/>
        <v>65000000000002</v>
      </c>
      <c r="Y16" s="61">
        <f t="shared" si="12"/>
        <v>65000000000009</v>
      </c>
      <c r="Z16" s="61">
        <f t="shared" si="13"/>
        <v>65000000000010</v>
      </c>
      <c r="AA16" s="61">
        <f t="shared" si="1"/>
        <v>65000000000012</v>
      </c>
      <c r="AB16" s="61">
        <f t="shared" si="14"/>
        <v>65000000000000</v>
      </c>
      <c r="AD16" s="61">
        <f t="shared" si="23"/>
        <v>1</v>
      </c>
      <c r="AE16" s="61">
        <f t="shared" si="24"/>
        <v>2</v>
      </c>
      <c r="AF16" s="61">
        <f t="shared" si="25"/>
        <v>3</v>
      </c>
      <c r="AG16" s="61">
        <f t="shared" si="26"/>
        <v>2</v>
      </c>
      <c r="AH16" s="61">
        <f t="shared" si="27"/>
        <v>3</v>
      </c>
      <c r="AI16" s="61">
        <f t="shared" si="28"/>
        <v>1</v>
      </c>
      <c r="AK16" s="77" t="str">
        <f xml:space="preserve">
IF(AA16&lt;&gt;AA15,
     "L5",
     IF(Z16&lt;&gt;Z15,
          "L4",
          IF(Y16&lt;&gt;Y15,
               "L3",
               IF(X16&lt;&gt;X15,
                    "L2",
                     IF(W16&lt;&gt;W15,
                         "L1",
                         "L1"
                         )
                    )
               )
          )
     )</f>
        <v>L5</v>
      </c>
      <c r="AM16" s="65" t="s">
        <v>1756</v>
      </c>
      <c r="AN16" s="65">
        <f>IF(EXACT($AK15, "L1"), $W15, AN15)</f>
        <v>65000000000001</v>
      </c>
      <c r="AO16" s="65">
        <f>IF(EXACT($AK15, "L1"), $W15, IF(EXACT($AK15, "L2"), $X15, AO15))</f>
        <v>65000000000002</v>
      </c>
      <c r="AP16" s="65">
        <f>IF(EXACT($AK15, "L1"), $W15, IF(EXACT($AK15, "L2"), $X15, IF(EXACT($AK15, "L3"), $Y15, AP15)))</f>
        <v>65000000000009</v>
      </c>
      <c r="AQ16" s="65">
        <f>IF(EXACT($AK15, "L1"), $W15, IF(EXACT($AK15, "L2"), $X15, IF(EXACT($AK15, "L3"), $Y15, IF(EXACT($AK15, "L4"), $Z15, AQ15))))</f>
        <v>65000000000010</v>
      </c>
      <c r="AS16" s="65">
        <f>IF(EXACT($AK16, "L1"), AM16, IF(EXACT($AK16, "L2"), AN16, IF(EXACT($AK16, "L3"), AO16, IF(EXACT($AK16, "L4"), AP16, IF(EXACT($AK16, "L5"), AQ16, "")))))</f>
        <v>65000000000010</v>
      </c>
      <c r="AU16" s="60" t="str">
        <f t="shared" si="29"/>
        <v>PERFORM * FROM "SchData-OLTP-Accounting"."Func_TblChartOfAccount_SET"(varSystemLoginSession, null, null, null, varInstitutionBranchID, 62000000000001::bigint,'1-1201.02', 'AR (USD)', 62000000000002::bigint, '2016-01-01 00:00:00'::timestamp, null::timestamp, 65000000000010::bigint, 66000000000001::bigint);</v>
      </c>
      <c r="AV16" s="66">
        <f t="shared" si="30"/>
        <v>65000000000012</v>
      </c>
      <c r="AW16" s="66">
        <f t="shared" si="31"/>
        <v>65000000000010</v>
      </c>
      <c r="AY16" s="66">
        <f t="shared" si="22"/>
        <v>65000000000010</v>
      </c>
    </row>
    <row r="17" spans="2:51" x14ac:dyDescent="0.2">
      <c r="B17" s="40"/>
      <c r="C17" s="41"/>
      <c r="D17" s="40"/>
      <c r="E17" s="41"/>
      <c r="F17" s="42"/>
      <c r="G17" s="43"/>
      <c r="H17" s="51" t="s">
        <v>750</v>
      </c>
      <c r="I17" s="34" t="s">
        <v>751</v>
      </c>
      <c r="J17" s="51"/>
      <c r="K17" s="34"/>
      <c r="L17" s="51"/>
      <c r="M17" s="34"/>
      <c r="O17" s="59" t="str">
        <f t="shared" si="3"/>
        <v>1-0000</v>
      </c>
      <c r="P17" s="59" t="str">
        <f t="shared" si="4"/>
        <v>1-1000</v>
      </c>
      <c r="Q17" s="59" t="str">
        <f t="shared" si="5"/>
        <v>1-1200</v>
      </c>
      <c r="R17" s="59" t="str">
        <f t="shared" si="6"/>
        <v>1-1202</v>
      </c>
      <c r="S17" s="59" t="str">
        <f t="shared" si="7"/>
        <v>1-1201.02</v>
      </c>
      <c r="T17" s="59" t="str">
        <f t="shared" si="8"/>
        <v xml:space="preserve"> </v>
      </c>
      <c r="V17" s="82">
        <f t="shared" si="9"/>
        <v>65000000000013</v>
      </c>
      <c r="W17" s="61">
        <f t="shared" si="10"/>
        <v>65000000000001</v>
      </c>
      <c r="X17" s="61">
        <f t="shared" si="11"/>
        <v>65000000000002</v>
      </c>
      <c r="Y17" s="61">
        <f t="shared" si="12"/>
        <v>65000000000009</v>
      </c>
      <c r="Z17" s="61">
        <f t="shared" si="13"/>
        <v>65000000000013</v>
      </c>
      <c r="AA17" s="61">
        <f t="shared" si="1"/>
        <v>65000000000012</v>
      </c>
      <c r="AB17" s="61">
        <f t="shared" si="14"/>
        <v>65000000000000</v>
      </c>
      <c r="AD17" s="61">
        <f t="shared" si="23"/>
        <v>1</v>
      </c>
      <c r="AE17" s="61">
        <f t="shared" si="24"/>
        <v>2</v>
      </c>
      <c r="AF17" s="61">
        <f t="shared" si="25"/>
        <v>3</v>
      </c>
      <c r="AG17" s="61">
        <f t="shared" si="26"/>
        <v>3</v>
      </c>
      <c r="AH17" s="61">
        <f t="shared" si="27"/>
        <v>1</v>
      </c>
      <c r="AI17" s="61">
        <f t="shared" si="28"/>
        <v>1</v>
      </c>
      <c r="AK17" s="77" t="str">
        <f xml:space="preserve">
IF(AA17&lt;&gt;AA16,
     "L5",
     IF(Z17&lt;&gt;Z16,
          "L4",
          IF(Y17&lt;&gt;Y16,
               "L3",
               IF(X17&lt;&gt;X16,
                    "L2",
                     IF(W17&lt;&gt;W16,
                         "L1",
                         "L1"
                         )
                    )
               )
          )
     )</f>
        <v>L4</v>
      </c>
      <c r="AM17" s="65" t="s">
        <v>1756</v>
      </c>
      <c r="AN17" s="65">
        <f>IF(EXACT($AK16, "L1"), $W16, AN16)</f>
        <v>65000000000001</v>
      </c>
      <c r="AO17" s="65">
        <f>IF(EXACT($AK16, "L1"), $W16, IF(EXACT($AK16, "L2"), $X16, AO16))</f>
        <v>65000000000002</v>
      </c>
      <c r="AP17" s="65">
        <f>IF(EXACT($AK16, "L1"), $W16, IF(EXACT($AK16, "L2"), $X16, IF(EXACT($AK16, "L3"), $Y16, AP16)))</f>
        <v>65000000000009</v>
      </c>
      <c r="AQ17" s="65">
        <f>IF(EXACT($AK16, "L1"), $W16, IF(EXACT($AK16, "L2"), $X16, IF(EXACT($AK16, "L3"), $Y16, IF(EXACT($AK16, "L4"), $Z16, AQ16))))</f>
        <v>65000000000010</v>
      </c>
      <c r="AS17" s="65">
        <f>IF(EXACT($AK17, "L1"), AM17, IF(EXACT($AK17, "L2"), AN17, IF(EXACT($AK17, "L3"), AO17, IF(EXACT($AK17, "L4"), AP17, IF(EXACT($AK17, "L5"), AQ17, "")))))</f>
        <v>65000000000009</v>
      </c>
      <c r="AU17" s="60" t="str">
        <f t="shared" si="29"/>
        <v>PERFORM * FROM "SchData-OLTP-Accounting"."Func_TblChartOfAccount_SET"(varSystemLoginSession, null, null, null, varInstitutionBranchID, 62000000000001::bigint,'1-1202', 'Cadangan Kerugian Piutang', 62000000000001::bigint, '2016-01-01 00:00:00'::timestamp, null::timestamp, 65000000000009::bigint, 66000000000001::bigint);</v>
      </c>
      <c r="AV17" s="66">
        <f t="shared" si="30"/>
        <v>65000000000013</v>
      </c>
      <c r="AW17" s="66">
        <f t="shared" si="31"/>
        <v>65000000000009</v>
      </c>
      <c r="AY17" s="66">
        <f t="shared" si="22"/>
        <v>65000000000009</v>
      </c>
    </row>
    <row r="18" spans="2:51" x14ac:dyDescent="0.2">
      <c r="B18" s="40"/>
      <c r="C18" s="41"/>
      <c r="D18" s="40"/>
      <c r="E18" s="41"/>
      <c r="F18" s="42"/>
      <c r="G18" s="43"/>
      <c r="H18" s="51"/>
      <c r="I18" s="34"/>
      <c r="J18" s="51" t="s">
        <v>752</v>
      </c>
      <c r="K18" s="34" t="s">
        <v>1416</v>
      </c>
      <c r="L18" s="51"/>
      <c r="M18" s="34" t="s">
        <v>1736</v>
      </c>
      <c r="O18" s="59" t="str">
        <f t="shared" si="3"/>
        <v>1-0000</v>
      </c>
      <c r="P18" s="59" t="str">
        <f t="shared" si="4"/>
        <v>1-1000</v>
      </c>
      <c r="Q18" s="59" t="str">
        <f t="shared" si="5"/>
        <v>1-1200</v>
      </c>
      <c r="R18" s="59" t="str">
        <f t="shared" si="6"/>
        <v>1-1202</v>
      </c>
      <c r="S18" s="59" t="str">
        <f t="shared" si="7"/>
        <v>1-1202.01</v>
      </c>
      <c r="T18" s="59" t="str">
        <f t="shared" si="8"/>
        <v xml:space="preserve"> </v>
      </c>
      <c r="V18" s="82">
        <f t="shared" si="9"/>
        <v>65000000000014</v>
      </c>
      <c r="W18" s="61">
        <f t="shared" si="10"/>
        <v>65000000000001</v>
      </c>
      <c r="X18" s="61">
        <f t="shared" si="11"/>
        <v>65000000000002</v>
      </c>
      <c r="Y18" s="61">
        <f t="shared" si="12"/>
        <v>65000000000009</v>
      </c>
      <c r="Z18" s="61">
        <f t="shared" si="13"/>
        <v>65000000000013</v>
      </c>
      <c r="AA18" s="61">
        <f t="shared" si="1"/>
        <v>65000000000014</v>
      </c>
      <c r="AB18" s="61">
        <f t="shared" si="14"/>
        <v>65000000000000</v>
      </c>
      <c r="AD18" s="61">
        <f t="shared" si="23"/>
        <v>1</v>
      </c>
      <c r="AE18" s="61">
        <f t="shared" si="24"/>
        <v>2</v>
      </c>
      <c r="AF18" s="61">
        <f t="shared" si="25"/>
        <v>3</v>
      </c>
      <c r="AG18" s="61">
        <f t="shared" si="26"/>
        <v>3</v>
      </c>
      <c r="AH18" s="61">
        <f t="shared" si="27"/>
        <v>2</v>
      </c>
      <c r="AI18" s="61">
        <f t="shared" si="28"/>
        <v>1</v>
      </c>
      <c r="AK18" s="77" t="str">
        <f xml:space="preserve">
IF(AA18&lt;&gt;AA17,
     "L5",
     IF(Z18&lt;&gt;Z17,
          "L4",
          IF(Y18&lt;&gt;Y17,
               "L3",
               IF(X18&lt;&gt;X17,
                    "L2",
                     IF(W18&lt;&gt;W17,
                         "L1",
                         "L1"
                         )
                    )
               )
          )
     )</f>
        <v>L5</v>
      </c>
      <c r="AM18" s="65" t="s">
        <v>1756</v>
      </c>
      <c r="AN18" s="65">
        <f>IF(EXACT($AK17, "L1"), $W17, AN17)</f>
        <v>65000000000001</v>
      </c>
      <c r="AO18" s="65">
        <f>IF(EXACT($AK17, "L1"), $W17, IF(EXACT($AK17, "L2"), $X17, AO17))</f>
        <v>65000000000002</v>
      </c>
      <c r="AP18" s="65">
        <f>IF(EXACT($AK17, "L1"), $W17, IF(EXACT($AK17, "L2"), $X17, IF(EXACT($AK17, "L3"), $Y17, AP17)))</f>
        <v>65000000000009</v>
      </c>
      <c r="AQ18" s="65">
        <f>IF(EXACT($AK17, "L1"), $W17, IF(EXACT($AK17, "L2"), $X17, IF(EXACT($AK17, "L3"), $Y17, IF(EXACT($AK17, "L4"), $Z17, AQ17))))</f>
        <v>65000000000013</v>
      </c>
      <c r="AS18" s="65">
        <f>IF(EXACT($AK18, "L1"), AM18, IF(EXACT($AK18, "L2"), AN18, IF(EXACT($AK18, "L3"), AO18, IF(EXACT($AK18, "L4"), AP18, IF(EXACT($AK18, "L5"), AQ18, "")))))</f>
        <v>65000000000013</v>
      </c>
      <c r="AU18" s="60" t="str">
        <f t="shared" si="29"/>
        <v>PERFORM * FROM "SchData-OLTP-Accounting"."Func_TblChartOfAccount_SET"(varSystemLoginSession, null, null, null, varInstitutionBranchID, 62000000000001::bigint,'1-1202.01', 'Cadangan Kerugian Piutang (IDR)', 62000000000001::bigint, '2016-01-01 00:00:00'::timestamp, null::timestamp, 65000000000013::bigint, 66000000000001::bigint);</v>
      </c>
      <c r="AV18" s="66">
        <f t="shared" si="30"/>
        <v>65000000000014</v>
      </c>
      <c r="AW18" s="66">
        <f t="shared" si="31"/>
        <v>65000000000013</v>
      </c>
      <c r="AY18" s="66">
        <f t="shared" si="22"/>
        <v>65000000000013</v>
      </c>
    </row>
    <row r="19" spans="2:51" x14ac:dyDescent="0.2">
      <c r="B19" s="40"/>
      <c r="C19" s="41"/>
      <c r="D19" s="40"/>
      <c r="E19" s="41"/>
      <c r="F19" s="42"/>
      <c r="G19" s="43"/>
      <c r="H19" s="51"/>
      <c r="I19" s="34"/>
      <c r="J19" s="51" t="s">
        <v>753</v>
      </c>
      <c r="K19" s="34" t="s">
        <v>1417</v>
      </c>
      <c r="L19" s="51"/>
      <c r="M19" s="34"/>
      <c r="O19" s="59" t="str">
        <f t="shared" si="3"/>
        <v>1-0000</v>
      </c>
      <c r="P19" s="59" t="str">
        <f t="shared" si="4"/>
        <v>1-1000</v>
      </c>
      <c r="Q19" s="59" t="str">
        <f t="shared" si="5"/>
        <v>1-1200</v>
      </c>
      <c r="R19" s="59" t="str">
        <f t="shared" si="6"/>
        <v>1-1202</v>
      </c>
      <c r="S19" s="59" t="str">
        <f t="shared" si="7"/>
        <v>1-1202.02</v>
      </c>
      <c r="T19" s="59" t="str">
        <f t="shared" si="8"/>
        <v xml:space="preserve"> </v>
      </c>
      <c r="V19" s="82">
        <f t="shared" si="9"/>
        <v>65000000000015</v>
      </c>
      <c r="W19" s="61">
        <f t="shared" si="10"/>
        <v>65000000000001</v>
      </c>
      <c r="X19" s="61">
        <f t="shared" si="11"/>
        <v>65000000000002</v>
      </c>
      <c r="Y19" s="61">
        <f t="shared" si="12"/>
        <v>65000000000009</v>
      </c>
      <c r="Z19" s="61">
        <f t="shared" si="13"/>
        <v>65000000000013</v>
      </c>
      <c r="AA19" s="61">
        <f t="shared" si="1"/>
        <v>65000000000015</v>
      </c>
      <c r="AB19" s="61">
        <f t="shared" si="14"/>
        <v>65000000000000</v>
      </c>
      <c r="AD19" s="61">
        <f t="shared" si="23"/>
        <v>1</v>
      </c>
      <c r="AE19" s="61">
        <f t="shared" si="24"/>
        <v>2</v>
      </c>
      <c r="AF19" s="61">
        <f t="shared" si="25"/>
        <v>3</v>
      </c>
      <c r="AG19" s="61">
        <f t="shared" si="26"/>
        <v>3</v>
      </c>
      <c r="AH19" s="61">
        <f t="shared" si="27"/>
        <v>3</v>
      </c>
      <c r="AI19" s="61">
        <f t="shared" si="28"/>
        <v>1</v>
      </c>
      <c r="AK19" s="77" t="str">
        <f xml:space="preserve">
IF(AA19&lt;&gt;AA18,
     "L5",
     IF(Z19&lt;&gt;Z18,
          "L4",
          IF(Y19&lt;&gt;Y18,
               "L3",
               IF(X19&lt;&gt;X18,
                    "L2",
                     IF(W19&lt;&gt;W18,
                         "L1",
                         "L1"
                         )
                    )
               )
          )
     )</f>
        <v>L5</v>
      </c>
      <c r="AM19" s="65" t="s">
        <v>1756</v>
      </c>
      <c r="AN19" s="65">
        <f>IF(EXACT($AK18, "L1"), $W18, AN18)</f>
        <v>65000000000001</v>
      </c>
      <c r="AO19" s="65">
        <f>IF(EXACT($AK18, "L1"), $W18, IF(EXACT($AK18, "L2"), $X18, AO18))</f>
        <v>65000000000002</v>
      </c>
      <c r="AP19" s="65">
        <f>IF(EXACT($AK18, "L1"), $W18, IF(EXACT($AK18, "L2"), $X18, IF(EXACT($AK18, "L3"), $Y18, AP18)))</f>
        <v>65000000000009</v>
      </c>
      <c r="AQ19" s="65">
        <f>IF(EXACT($AK18, "L1"), $W18, IF(EXACT($AK18, "L2"), $X18, IF(EXACT($AK18, "L3"), $Y18, IF(EXACT($AK18, "L4"), $Z18, AQ18))))</f>
        <v>65000000000013</v>
      </c>
      <c r="AS19" s="65">
        <f>IF(EXACT($AK19, "L1"), AM19, IF(EXACT($AK19, "L2"), AN19, IF(EXACT($AK19, "L3"), AO19, IF(EXACT($AK19, "L4"), AP19, IF(EXACT($AK19, "L5"), AQ19, "")))))</f>
        <v>65000000000013</v>
      </c>
      <c r="AU19" s="60" t="str">
        <f t="shared" si="29"/>
        <v>PERFORM * FROM "SchData-OLTP-Accounting"."Func_TblChartOfAccount_SET"(varSystemLoginSession, null, null, null, varInstitutionBranchID, 62000000000001::bigint,'1-1202.02', 'Cadangan Kerugian Piutang (USD)', 62000000000002::bigint, '2016-01-01 00:00:00'::timestamp, null::timestamp, 65000000000013::bigint, 66000000000001::bigint);</v>
      </c>
      <c r="AV19" s="66">
        <f t="shared" si="30"/>
        <v>65000000000015</v>
      </c>
      <c r="AW19" s="66">
        <f t="shared" si="31"/>
        <v>65000000000013</v>
      </c>
      <c r="AY19" s="66">
        <f t="shared" si="22"/>
        <v>65000000000013</v>
      </c>
    </row>
    <row r="20" spans="2:51" x14ac:dyDescent="0.2">
      <c r="B20" s="40"/>
      <c r="C20" s="41"/>
      <c r="D20" s="40"/>
      <c r="E20" s="41"/>
      <c r="F20" s="42"/>
      <c r="G20" s="43"/>
      <c r="H20" s="51" t="s">
        <v>43</v>
      </c>
      <c r="I20" s="34" t="s">
        <v>756</v>
      </c>
      <c r="J20" s="51"/>
      <c r="K20" s="34"/>
      <c r="L20" s="51"/>
      <c r="M20" s="34"/>
      <c r="O20" s="59" t="str">
        <f t="shared" si="3"/>
        <v>1-0000</v>
      </c>
      <c r="P20" s="59" t="str">
        <f t="shared" si="4"/>
        <v>1-1000</v>
      </c>
      <c r="Q20" s="59" t="str">
        <f t="shared" si="5"/>
        <v>1-1200</v>
      </c>
      <c r="R20" s="59" t="str">
        <f t="shared" si="6"/>
        <v>1-1203</v>
      </c>
      <c r="S20" s="59" t="str">
        <f t="shared" si="7"/>
        <v>1-1202.02</v>
      </c>
      <c r="T20" s="59" t="str">
        <f t="shared" si="8"/>
        <v xml:space="preserve"> </v>
      </c>
      <c r="V20" s="82">
        <f t="shared" si="9"/>
        <v>65000000000016</v>
      </c>
      <c r="W20" s="61">
        <f t="shared" si="10"/>
        <v>65000000000001</v>
      </c>
      <c r="X20" s="61">
        <f t="shared" si="11"/>
        <v>65000000000002</v>
      </c>
      <c r="Y20" s="61">
        <f t="shared" si="12"/>
        <v>65000000000009</v>
      </c>
      <c r="Z20" s="61">
        <f t="shared" si="13"/>
        <v>65000000000016</v>
      </c>
      <c r="AA20" s="61">
        <f t="shared" si="1"/>
        <v>65000000000015</v>
      </c>
      <c r="AB20" s="61">
        <f t="shared" si="14"/>
        <v>65000000000000</v>
      </c>
      <c r="AD20" s="61">
        <f t="shared" si="23"/>
        <v>1</v>
      </c>
      <c r="AE20" s="61">
        <f t="shared" si="24"/>
        <v>2</v>
      </c>
      <c r="AF20" s="61">
        <f t="shared" si="25"/>
        <v>3</v>
      </c>
      <c r="AG20" s="61">
        <f t="shared" si="26"/>
        <v>4</v>
      </c>
      <c r="AH20" s="61">
        <f t="shared" si="27"/>
        <v>1</v>
      </c>
      <c r="AI20" s="61">
        <f t="shared" si="28"/>
        <v>1</v>
      </c>
      <c r="AK20" s="77" t="str">
        <f xml:space="preserve">
IF(AA20&lt;&gt;AA19,
     "L5",
     IF(Z20&lt;&gt;Z19,
          "L4",
          IF(Y20&lt;&gt;Y19,
               "L3",
               IF(X20&lt;&gt;X19,
                    "L2",
                     IF(W20&lt;&gt;W19,
                         "L1",
                         "L1"
                         )
                    )
               )
          )
     )</f>
        <v>L4</v>
      </c>
      <c r="AM20" s="65" t="s">
        <v>1756</v>
      </c>
      <c r="AN20" s="65">
        <f>IF(EXACT($AK19, "L1"), $W19, AN19)</f>
        <v>65000000000001</v>
      </c>
      <c r="AO20" s="65">
        <f>IF(EXACT($AK19, "L1"), $W19, IF(EXACT($AK19, "L2"), $X19, AO19))</f>
        <v>65000000000002</v>
      </c>
      <c r="AP20" s="65">
        <f>IF(EXACT($AK19, "L1"), $W19, IF(EXACT($AK19, "L2"), $X19, IF(EXACT($AK19, "L3"), $Y19, AP19)))</f>
        <v>65000000000009</v>
      </c>
      <c r="AQ20" s="65">
        <f>IF(EXACT($AK19, "L1"), $W19, IF(EXACT($AK19, "L2"), $X19, IF(EXACT($AK19, "L3"), $Y19, IF(EXACT($AK19, "L4"), $Z19, AQ19))))</f>
        <v>65000000000013</v>
      </c>
      <c r="AS20" s="65">
        <f>IF(EXACT($AK20, "L1"), AM20, IF(EXACT($AK20, "L2"), AN20, IF(EXACT($AK20, "L3"), AO20, IF(EXACT($AK20, "L4"), AP20, IF(EXACT($AK20, "L5"), AQ20, "")))))</f>
        <v>65000000000009</v>
      </c>
      <c r="AU20" s="60" t="str">
        <f t="shared" si="29"/>
        <v>PERFORM * FROM "SchData-OLTP-Accounting"."Func_TblChartOfAccount_SET"(varSystemLoginSession, null, null, null, varInstitutionBranchID, 62000000000001::bigint,'1-1203', 'Piutang Non Usaha', 62000000000001::bigint, '2016-01-01 00:00:00'::timestamp, null::timestamp, 65000000000009::bigint, 66000000000001::bigint);</v>
      </c>
      <c r="AV20" s="66">
        <f t="shared" si="30"/>
        <v>65000000000016</v>
      </c>
      <c r="AW20" s="66">
        <f t="shared" si="31"/>
        <v>65000000000009</v>
      </c>
      <c r="AY20" s="66">
        <f t="shared" si="22"/>
        <v>65000000000009</v>
      </c>
    </row>
    <row r="21" spans="2:51" x14ac:dyDescent="0.2">
      <c r="B21" s="40"/>
      <c r="C21" s="41"/>
      <c r="D21" s="40"/>
      <c r="E21" s="41"/>
      <c r="F21" s="42"/>
      <c r="G21" s="43"/>
      <c r="H21" s="51"/>
      <c r="I21" s="34"/>
      <c r="J21" s="51" t="s">
        <v>757</v>
      </c>
      <c r="K21" s="34" t="s">
        <v>1418</v>
      </c>
      <c r="L21" s="51"/>
      <c r="M21" s="34"/>
      <c r="O21" s="59" t="str">
        <f t="shared" si="3"/>
        <v>1-0000</v>
      </c>
      <c r="P21" s="59" t="str">
        <f t="shared" si="4"/>
        <v>1-1000</v>
      </c>
      <c r="Q21" s="59" t="str">
        <f t="shared" si="5"/>
        <v>1-1200</v>
      </c>
      <c r="R21" s="59" t="str">
        <f t="shared" si="6"/>
        <v>1-1203</v>
      </c>
      <c r="S21" s="59" t="str">
        <f t="shared" si="7"/>
        <v>1-1203.01</v>
      </c>
      <c r="T21" s="59" t="str">
        <f t="shared" si="8"/>
        <v xml:space="preserve"> </v>
      </c>
      <c r="V21" s="82">
        <f t="shared" si="9"/>
        <v>65000000000017</v>
      </c>
      <c r="W21" s="61">
        <f t="shared" si="10"/>
        <v>65000000000001</v>
      </c>
      <c r="X21" s="61">
        <f t="shared" si="11"/>
        <v>65000000000002</v>
      </c>
      <c r="Y21" s="61">
        <f t="shared" si="12"/>
        <v>65000000000009</v>
      </c>
      <c r="Z21" s="61">
        <f t="shared" si="13"/>
        <v>65000000000016</v>
      </c>
      <c r="AA21" s="61">
        <f t="shared" si="1"/>
        <v>65000000000017</v>
      </c>
      <c r="AB21" s="61">
        <f t="shared" si="14"/>
        <v>65000000000000</v>
      </c>
      <c r="AD21" s="61">
        <f t="shared" si="23"/>
        <v>1</v>
      </c>
      <c r="AE21" s="61">
        <f t="shared" si="24"/>
        <v>2</v>
      </c>
      <c r="AF21" s="61">
        <f t="shared" si="25"/>
        <v>3</v>
      </c>
      <c r="AG21" s="61">
        <f t="shared" si="26"/>
        <v>4</v>
      </c>
      <c r="AH21" s="61">
        <f t="shared" si="27"/>
        <v>2</v>
      </c>
      <c r="AI21" s="61">
        <f t="shared" si="28"/>
        <v>1</v>
      </c>
      <c r="AK21" s="77" t="str">
        <f xml:space="preserve">
IF(AA21&lt;&gt;AA20,
     "L5",
     IF(Z21&lt;&gt;Z20,
          "L4",
          IF(Y21&lt;&gt;Y20,
               "L3",
               IF(X21&lt;&gt;X20,
                    "L2",
                     IF(W21&lt;&gt;W20,
                         "L1",
                         "L1"
                         )
                    )
               )
          )
     )</f>
        <v>L5</v>
      </c>
      <c r="AM21" s="65" t="s">
        <v>1756</v>
      </c>
      <c r="AN21" s="65">
        <f>IF(EXACT($AK20, "L1"), $W20, AN20)</f>
        <v>65000000000001</v>
      </c>
      <c r="AO21" s="65">
        <f>IF(EXACT($AK20, "L1"), $W20, IF(EXACT($AK20, "L2"), $X20, AO20))</f>
        <v>65000000000002</v>
      </c>
      <c r="AP21" s="65">
        <f>IF(EXACT($AK20, "L1"), $W20, IF(EXACT($AK20, "L2"), $X20, IF(EXACT($AK20, "L3"), $Y20, AP20)))</f>
        <v>65000000000009</v>
      </c>
      <c r="AQ21" s="65">
        <f>IF(EXACT($AK20, "L1"), $W20, IF(EXACT($AK20, "L2"), $X20, IF(EXACT($AK20, "L3"), $Y20, IF(EXACT($AK20, "L4"), $Z20, AQ20))))</f>
        <v>65000000000016</v>
      </c>
      <c r="AS21" s="65">
        <f>IF(EXACT($AK21, "L1"), AM21, IF(EXACT($AK21, "L2"), AN21, IF(EXACT($AK21, "L3"), AO21, IF(EXACT($AK21, "L4"), AP21, IF(EXACT($AK21, "L5"), AQ21, "")))))</f>
        <v>65000000000016</v>
      </c>
      <c r="AU21" s="60" t="str">
        <f t="shared" si="29"/>
        <v>PERFORM * FROM "SchData-OLTP-Accounting"."Func_TblChartOfAccount_SET"(varSystemLoginSession, null, null, null, varInstitutionBranchID, 62000000000001::bigint,'1-1203.01', 'Piutang Non Usaha (IDR)', 62000000000001::bigint, '2016-01-01 00:00:00'::timestamp, null::timestamp, 65000000000016::bigint, 66000000000001::bigint);</v>
      </c>
      <c r="AV21" s="66">
        <f t="shared" si="30"/>
        <v>65000000000017</v>
      </c>
      <c r="AW21" s="66">
        <f t="shared" si="31"/>
        <v>65000000000016</v>
      </c>
      <c r="AY21" s="66">
        <f t="shared" si="22"/>
        <v>65000000000016</v>
      </c>
    </row>
    <row r="22" spans="2:51" x14ac:dyDescent="0.2">
      <c r="B22" s="40"/>
      <c r="C22" s="41"/>
      <c r="D22" s="40"/>
      <c r="E22" s="41"/>
      <c r="F22" s="42"/>
      <c r="G22" s="43"/>
      <c r="H22" s="51"/>
      <c r="I22" s="34"/>
      <c r="J22" s="51" t="s">
        <v>1066</v>
      </c>
      <c r="K22" s="34" t="s">
        <v>1419</v>
      </c>
      <c r="L22" s="51"/>
      <c r="M22" s="34"/>
      <c r="O22" s="59" t="str">
        <f t="shared" si="3"/>
        <v>1-0000</v>
      </c>
      <c r="P22" s="59" t="str">
        <f t="shared" si="4"/>
        <v>1-1000</v>
      </c>
      <c r="Q22" s="59" t="str">
        <f t="shared" si="5"/>
        <v>1-1200</v>
      </c>
      <c r="R22" s="59" t="str">
        <f t="shared" si="6"/>
        <v>1-1203</v>
      </c>
      <c r="S22" s="59" t="str">
        <f t="shared" si="7"/>
        <v>1-1203.02</v>
      </c>
      <c r="T22" s="59" t="str">
        <f t="shared" si="8"/>
        <v xml:space="preserve"> </v>
      </c>
      <c r="V22" s="82">
        <f t="shared" si="9"/>
        <v>65000000000018</v>
      </c>
      <c r="W22" s="61">
        <f t="shared" si="10"/>
        <v>65000000000001</v>
      </c>
      <c r="X22" s="61">
        <f t="shared" si="11"/>
        <v>65000000000002</v>
      </c>
      <c r="Y22" s="61">
        <f t="shared" si="12"/>
        <v>65000000000009</v>
      </c>
      <c r="Z22" s="61">
        <f t="shared" si="13"/>
        <v>65000000000016</v>
      </c>
      <c r="AA22" s="61">
        <f t="shared" si="1"/>
        <v>65000000000018</v>
      </c>
      <c r="AB22" s="61">
        <f t="shared" si="14"/>
        <v>65000000000000</v>
      </c>
      <c r="AD22" s="61">
        <f t="shared" si="23"/>
        <v>1</v>
      </c>
      <c r="AE22" s="61">
        <f t="shared" si="24"/>
        <v>2</v>
      </c>
      <c r="AF22" s="61">
        <f t="shared" si="25"/>
        <v>3</v>
      </c>
      <c r="AG22" s="61">
        <f t="shared" si="26"/>
        <v>4</v>
      </c>
      <c r="AH22" s="61">
        <f t="shared" si="27"/>
        <v>3</v>
      </c>
      <c r="AI22" s="61">
        <f t="shared" si="28"/>
        <v>1</v>
      </c>
      <c r="AK22" s="77" t="str">
        <f xml:space="preserve">
IF(AA22&lt;&gt;AA21,
     "L5",
     IF(Z22&lt;&gt;Z21,
          "L4",
          IF(Y22&lt;&gt;Y21,
               "L3",
               IF(X22&lt;&gt;X21,
                    "L2",
                     IF(W22&lt;&gt;W21,
                         "L1",
                         "L1"
                         )
                    )
               )
          )
     )</f>
        <v>L5</v>
      </c>
      <c r="AM22" s="65" t="s">
        <v>1756</v>
      </c>
      <c r="AN22" s="65">
        <f>IF(EXACT($AK21, "L1"), $W21, AN21)</f>
        <v>65000000000001</v>
      </c>
      <c r="AO22" s="65">
        <f>IF(EXACT($AK21, "L1"), $W21, IF(EXACT($AK21, "L2"), $X21, AO21))</f>
        <v>65000000000002</v>
      </c>
      <c r="AP22" s="65">
        <f>IF(EXACT($AK21, "L1"), $W21, IF(EXACT($AK21, "L2"), $X21, IF(EXACT($AK21, "L3"), $Y21, AP21)))</f>
        <v>65000000000009</v>
      </c>
      <c r="AQ22" s="65">
        <f>IF(EXACT($AK21, "L1"), $W21, IF(EXACT($AK21, "L2"), $X21, IF(EXACT($AK21, "L3"), $Y21, IF(EXACT($AK21, "L4"), $Z21, AQ21))))</f>
        <v>65000000000016</v>
      </c>
      <c r="AS22" s="65">
        <f>IF(EXACT($AK22, "L1"), AM22, IF(EXACT($AK22, "L2"), AN22, IF(EXACT($AK22, "L3"), AO22, IF(EXACT($AK22, "L4"), AP22, IF(EXACT($AK22, "L5"), AQ22, "")))))</f>
        <v>65000000000016</v>
      </c>
      <c r="AU22" s="60" t="str">
        <f t="shared" si="29"/>
        <v>PERFORM * FROM "SchData-OLTP-Accounting"."Func_TblChartOfAccount_SET"(varSystemLoginSession, null, null, null, varInstitutionBranchID, 62000000000001::bigint,'1-1203.02', 'Piutang Non Usaha (USD)', 62000000000002::bigint, '2016-01-01 00:00:00'::timestamp, null::timestamp, 65000000000016::bigint, 66000000000001::bigint);</v>
      </c>
      <c r="AV22" s="66">
        <f t="shared" si="30"/>
        <v>65000000000018</v>
      </c>
      <c r="AW22" s="66">
        <f t="shared" si="31"/>
        <v>65000000000016</v>
      </c>
      <c r="AY22" s="66">
        <f t="shared" si="22"/>
        <v>65000000000016</v>
      </c>
    </row>
    <row r="23" spans="2:51" x14ac:dyDescent="0.2">
      <c r="B23" s="40"/>
      <c r="C23" s="41"/>
      <c r="D23" s="40"/>
      <c r="E23" s="41"/>
      <c r="F23" s="42"/>
      <c r="G23" s="43"/>
      <c r="H23" s="51" t="s">
        <v>759</v>
      </c>
      <c r="I23" s="34" t="s">
        <v>760</v>
      </c>
      <c r="J23" s="51"/>
      <c r="K23" s="34"/>
      <c r="L23" s="51"/>
      <c r="M23" s="34"/>
      <c r="O23" s="59" t="str">
        <f t="shared" si="3"/>
        <v>1-0000</v>
      </c>
      <c r="P23" s="59" t="str">
        <f t="shared" si="4"/>
        <v>1-1000</v>
      </c>
      <c r="Q23" s="59" t="str">
        <f t="shared" si="5"/>
        <v>1-1200</v>
      </c>
      <c r="R23" s="59" t="str">
        <f t="shared" si="6"/>
        <v>1-1204</v>
      </c>
      <c r="S23" s="59" t="str">
        <f t="shared" si="7"/>
        <v>1-1203.02</v>
      </c>
      <c r="T23" s="59" t="str">
        <f t="shared" si="8"/>
        <v xml:space="preserve"> </v>
      </c>
      <c r="V23" s="82">
        <f t="shared" si="9"/>
        <v>65000000000019</v>
      </c>
      <c r="W23" s="61">
        <f t="shared" si="10"/>
        <v>65000000000001</v>
      </c>
      <c r="X23" s="61">
        <f t="shared" si="11"/>
        <v>65000000000002</v>
      </c>
      <c r="Y23" s="61">
        <f t="shared" si="12"/>
        <v>65000000000009</v>
      </c>
      <c r="Z23" s="61">
        <f t="shared" si="13"/>
        <v>65000000000019</v>
      </c>
      <c r="AA23" s="61">
        <f t="shared" si="1"/>
        <v>65000000000018</v>
      </c>
      <c r="AB23" s="61">
        <f t="shared" si="14"/>
        <v>65000000000000</v>
      </c>
      <c r="AD23" s="61">
        <f t="shared" si="23"/>
        <v>1</v>
      </c>
      <c r="AE23" s="61">
        <f t="shared" si="24"/>
        <v>2</v>
      </c>
      <c r="AF23" s="61">
        <f t="shared" si="25"/>
        <v>3</v>
      </c>
      <c r="AG23" s="61">
        <f t="shared" si="26"/>
        <v>5</v>
      </c>
      <c r="AH23" s="61">
        <f t="shared" si="27"/>
        <v>1</v>
      </c>
      <c r="AI23" s="61">
        <f t="shared" si="28"/>
        <v>1</v>
      </c>
      <c r="AK23" s="77" t="str">
        <f xml:space="preserve">
IF(AA23&lt;&gt;AA22,
     "L5",
     IF(Z23&lt;&gt;Z22,
          "L4",
          IF(Y23&lt;&gt;Y22,
               "L3",
               IF(X23&lt;&gt;X22,
                    "L2",
                     IF(W23&lt;&gt;W22,
                         "L1",
                         "L1"
                         )
                    )
               )
          )
     )</f>
        <v>L4</v>
      </c>
      <c r="AM23" s="65" t="s">
        <v>1756</v>
      </c>
      <c r="AN23" s="65">
        <f>IF(EXACT($AK22, "L1"), $W22, AN22)</f>
        <v>65000000000001</v>
      </c>
      <c r="AO23" s="65">
        <f>IF(EXACT($AK22, "L1"), $W22, IF(EXACT($AK22, "L2"), $X22, AO22))</f>
        <v>65000000000002</v>
      </c>
      <c r="AP23" s="65">
        <f>IF(EXACT($AK22, "L1"), $W22, IF(EXACT($AK22, "L2"), $X22, IF(EXACT($AK22, "L3"), $Y22, AP22)))</f>
        <v>65000000000009</v>
      </c>
      <c r="AQ23" s="65">
        <f>IF(EXACT($AK22, "L1"), $W22, IF(EXACT($AK22, "L2"), $X22, IF(EXACT($AK22, "L3"), $Y22, IF(EXACT($AK22, "L4"), $Z22, AQ22))))</f>
        <v>65000000000016</v>
      </c>
      <c r="AS23" s="65">
        <f>IF(EXACT($AK23, "L1"), AM23, IF(EXACT($AK23, "L2"), AN23, IF(EXACT($AK23, "L3"), AO23, IF(EXACT($AK23, "L4"), AP23, IF(EXACT($AK23, "L5"), AQ23, "")))))</f>
        <v>65000000000009</v>
      </c>
      <c r="AU23" s="60" t="str">
        <f t="shared" si="29"/>
        <v>PERFORM * FROM "SchData-OLTP-Accounting"."Func_TblChartOfAccount_SET"(varSystemLoginSession, null, null, null, varInstitutionBranchID, 62000000000001::bigint,'1-1204', 'Piutang Antar Perusahaan', 62000000000001::bigint, '2016-01-01 00:00:00'::timestamp, null::timestamp, 65000000000009::bigint, 66000000000001::bigint);</v>
      </c>
      <c r="AV23" s="66">
        <f t="shared" si="30"/>
        <v>65000000000019</v>
      </c>
      <c r="AW23" s="66">
        <f t="shared" si="31"/>
        <v>65000000000009</v>
      </c>
      <c r="AY23" s="66">
        <f t="shared" si="22"/>
        <v>65000000000009</v>
      </c>
    </row>
    <row r="24" spans="2:51" x14ac:dyDescent="0.2">
      <c r="B24" s="40"/>
      <c r="C24" s="41"/>
      <c r="D24" s="40"/>
      <c r="E24" s="41"/>
      <c r="F24" s="42"/>
      <c r="G24" s="43"/>
      <c r="H24" s="51"/>
      <c r="I24" s="34"/>
      <c r="J24" s="51" t="s">
        <v>761</v>
      </c>
      <c r="K24" s="34" t="s">
        <v>1216</v>
      </c>
      <c r="L24" s="51"/>
      <c r="M24" s="34" t="s">
        <v>1737</v>
      </c>
      <c r="O24" s="59" t="str">
        <f t="shared" si="3"/>
        <v>1-0000</v>
      </c>
      <c r="P24" s="59" t="str">
        <f t="shared" si="4"/>
        <v>1-1000</v>
      </c>
      <c r="Q24" s="59" t="str">
        <f t="shared" si="5"/>
        <v>1-1200</v>
      </c>
      <c r="R24" s="59" t="str">
        <f t="shared" si="6"/>
        <v>1-1204</v>
      </c>
      <c r="S24" s="59" t="str">
        <f t="shared" si="7"/>
        <v>1-1204.01</v>
      </c>
      <c r="T24" s="59" t="str">
        <f t="shared" si="8"/>
        <v xml:space="preserve"> </v>
      </c>
      <c r="V24" s="82">
        <f t="shared" si="9"/>
        <v>65000000000020</v>
      </c>
      <c r="W24" s="61">
        <f t="shared" si="10"/>
        <v>65000000000001</v>
      </c>
      <c r="X24" s="61">
        <f t="shared" si="11"/>
        <v>65000000000002</v>
      </c>
      <c r="Y24" s="61">
        <f t="shared" si="12"/>
        <v>65000000000009</v>
      </c>
      <c r="Z24" s="61">
        <f t="shared" si="13"/>
        <v>65000000000019</v>
      </c>
      <c r="AA24" s="61">
        <f t="shared" si="1"/>
        <v>65000000000020</v>
      </c>
      <c r="AB24" s="61">
        <f t="shared" si="14"/>
        <v>65000000000000</v>
      </c>
      <c r="AD24" s="61">
        <f t="shared" si="23"/>
        <v>1</v>
      </c>
      <c r="AE24" s="61">
        <f t="shared" si="24"/>
        <v>2</v>
      </c>
      <c r="AF24" s="61">
        <f t="shared" si="25"/>
        <v>3</v>
      </c>
      <c r="AG24" s="61">
        <f t="shared" si="26"/>
        <v>5</v>
      </c>
      <c r="AH24" s="61">
        <f t="shared" si="27"/>
        <v>2</v>
      </c>
      <c r="AI24" s="61">
        <f t="shared" si="28"/>
        <v>1</v>
      </c>
      <c r="AK24" s="77" t="str">
        <f xml:space="preserve">
IF(AA24&lt;&gt;AA23,
     "L5",
     IF(Z24&lt;&gt;Z23,
          "L4",
          IF(Y24&lt;&gt;Y23,
               "L3",
               IF(X24&lt;&gt;X23,
                    "L2",
                     IF(W24&lt;&gt;W23,
                         "L1",
                         "L1"
                         )
                    )
               )
          )
     )</f>
        <v>L5</v>
      </c>
      <c r="AM24" s="65" t="s">
        <v>1756</v>
      </c>
      <c r="AN24" s="65">
        <f>IF(EXACT($AK23, "L1"), $W23, AN23)</f>
        <v>65000000000001</v>
      </c>
      <c r="AO24" s="65">
        <f>IF(EXACT($AK23, "L1"), $W23, IF(EXACT($AK23, "L2"), $X23, AO23))</f>
        <v>65000000000002</v>
      </c>
      <c r="AP24" s="65">
        <f>IF(EXACT($AK23, "L1"), $W23, IF(EXACT($AK23, "L2"), $X23, IF(EXACT($AK23, "L3"), $Y23, AP23)))</f>
        <v>65000000000009</v>
      </c>
      <c r="AQ24" s="65">
        <f>IF(EXACT($AK23, "L1"), $W23, IF(EXACT($AK23, "L2"), $X23, IF(EXACT($AK23, "L3"), $Y23, IF(EXACT($AK23, "L4"), $Z23, AQ23))))</f>
        <v>65000000000019</v>
      </c>
      <c r="AS24" s="65">
        <f>IF(EXACT($AK24, "L1"), AM24, IF(EXACT($AK24, "L2"), AN24, IF(EXACT($AK24, "L3"), AO24, IF(EXACT($AK24, "L4"), AP24, IF(EXACT($AK24, "L5"), AQ24, "")))))</f>
        <v>65000000000019</v>
      </c>
      <c r="AU24" s="60" t="str">
        <f t="shared" si="29"/>
        <v>PERFORM * FROM "SchData-OLTP-Accounting"."Func_TblChartOfAccount_SET"(varSystemLoginSession, null, null, null, varInstitutionBranchID, 62000000000001::bigint,'1-1204.01', 'Piutang Antar Perusahaan (IDR)', 62000000000001::bigint, '2016-01-01 00:00:00'::timestamp, null::timestamp, 65000000000019::bigint, 66000000000001::bigint);</v>
      </c>
      <c r="AV24" s="66">
        <f t="shared" si="30"/>
        <v>65000000000020</v>
      </c>
      <c r="AW24" s="66">
        <f t="shared" si="31"/>
        <v>65000000000019</v>
      </c>
      <c r="AY24" s="66">
        <f t="shared" si="22"/>
        <v>65000000000019</v>
      </c>
    </row>
    <row r="25" spans="2:51" x14ac:dyDescent="0.2">
      <c r="B25" s="40"/>
      <c r="C25" s="41"/>
      <c r="D25" s="40"/>
      <c r="E25" s="41"/>
      <c r="F25" s="40"/>
      <c r="G25" s="41"/>
      <c r="H25" s="51"/>
      <c r="I25" s="34"/>
      <c r="J25" s="51" t="s">
        <v>1067</v>
      </c>
      <c r="K25" s="34" t="s">
        <v>1729</v>
      </c>
      <c r="L25" s="51"/>
      <c r="M25" s="34"/>
      <c r="O25" s="59" t="str">
        <f t="shared" si="3"/>
        <v>1-0000</v>
      </c>
      <c r="P25" s="59" t="str">
        <f t="shared" si="4"/>
        <v>1-1000</v>
      </c>
      <c r="Q25" s="59" t="str">
        <f t="shared" si="5"/>
        <v>1-1200</v>
      </c>
      <c r="R25" s="59" t="str">
        <f t="shared" si="6"/>
        <v>1-1204</v>
      </c>
      <c r="S25" s="59" t="str">
        <f t="shared" si="7"/>
        <v>1-1204.02</v>
      </c>
      <c r="T25" s="59" t="str">
        <f t="shared" si="8"/>
        <v xml:space="preserve"> </v>
      </c>
      <c r="V25" s="82">
        <f t="shared" si="9"/>
        <v>65000000000021</v>
      </c>
      <c r="W25" s="61">
        <f t="shared" si="10"/>
        <v>65000000000001</v>
      </c>
      <c r="X25" s="61">
        <f t="shared" si="11"/>
        <v>65000000000002</v>
      </c>
      <c r="Y25" s="61">
        <f t="shared" si="12"/>
        <v>65000000000009</v>
      </c>
      <c r="Z25" s="61">
        <f t="shared" si="13"/>
        <v>65000000000019</v>
      </c>
      <c r="AA25" s="61">
        <f t="shared" si="1"/>
        <v>65000000000021</v>
      </c>
      <c r="AB25" s="61">
        <f t="shared" si="14"/>
        <v>65000000000000</v>
      </c>
      <c r="AD25" s="61">
        <f t="shared" si="23"/>
        <v>1</v>
      </c>
      <c r="AE25" s="61">
        <f t="shared" si="24"/>
        <v>2</v>
      </c>
      <c r="AF25" s="61">
        <f t="shared" si="25"/>
        <v>3</v>
      </c>
      <c r="AG25" s="61">
        <f t="shared" si="26"/>
        <v>5</v>
      </c>
      <c r="AH25" s="61">
        <f t="shared" si="27"/>
        <v>3</v>
      </c>
      <c r="AI25" s="61">
        <f t="shared" si="28"/>
        <v>1</v>
      </c>
      <c r="AK25" s="77" t="str">
        <f xml:space="preserve">
IF(AA25&lt;&gt;AA24,
     "L5",
     IF(Z25&lt;&gt;Z24,
          "L4",
          IF(Y25&lt;&gt;Y24,
               "L3",
               IF(X25&lt;&gt;X24,
                    "L2",
                     IF(W25&lt;&gt;W24,
                         "L1",
                         "L1"
                         )
                    )
               )
          )
     )</f>
        <v>L5</v>
      </c>
      <c r="AM25" s="65" t="s">
        <v>1756</v>
      </c>
      <c r="AN25" s="65">
        <f>IF(EXACT($AK24, "L1"), $W24, AN24)</f>
        <v>65000000000001</v>
      </c>
      <c r="AO25" s="65">
        <f>IF(EXACT($AK24, "L1"), $W24, IF(EXACT($AK24, "L2"), $X24, AO24))</f>
        <v>65000000000002</v>
      </c>
      <c r="AP25" s="65">
        <f>IF(EXACT($AK24, "L1"), $W24, IF(EXACT($AK24, "L2"), $X24, IF(EXACT($AK24, "L3"), $Y24, AP24)))</f>
        <v>65000000000009</v>
      </c>
      <c r="AQ25" s="65">
        <f>IF(EXACT($AK24, "L1"), $W24, IF(EXACT($AK24, "L2"), $X24, IF(EXACT($AK24, "L3"), $Y24, IF(EXACT($AK24, "L4"), $Z24, AQ24))))</f>
        <v>65000000000019</v>
      </c>
      <c r="AS25" s="65">
        <f>IF(EXACT($AK25, "L1"), AM25, IF(EXACT($AK25, "L2"), AN25, IF(EXACT($AK25, "L3"), AO25, IF(EXACT($AK25, "L4"), AP25, IF(EXACT($AK25, "L5"), AQ25, "")))))</f>
        <v>65000000000019</v>
      </c>
      <c r="AU25" s="60" t="str">
        <f t="shared" si="29"/>
        <v>PERFORM * FROM "SchData-OLTP-Accounting"."Func_TblChartOfAccount_SET"(varSystemLoginSession, null, null, null, varInstitutionBranchID, 62000000000001::bigint,'1-1204.02', 'Piutang Antar Perusahaan (USD)', 62000000000002::bigint, '2016-01-01 00:00:00'::timestamp, null::timestamp, 65000000000019::bigint, 66000000000001::bigint);</v>
      </c>
      <c r="AV25" s="66">
        <f t="shared" si="30"/>
        <v>65000000000021</v>
      </c>
      <c r="AW25" s="66">
        <f t="shared" si="31"/>
        <v>65000000000019</v>
      </c>
      <c r="AY25" s="66">
        <f t="shared" si="22"/>
        <v>65000000000019</v>
      </c>
    </row>
    <row r="26" spans="2:51" x14ac:dyDescent="0.2">
      <c r="B26" s="40"/>
      <c r="C26" s="41"/>
      <c r="D26" s="40"/>
      <c r="E26" s="41"/>
      <c r="F26" s="40" t="s">
        <v>1104</v>
      </c>
      <c r="G26" s="41" t="s">
        <v>126</v>
      </c>
      <c r="H26" s="51"/>
      <c r="I26" s="34"/>
      <c r="J26" s="51"/>
      <c r="K26" s="34"/>
      <c r="L26" s="51"/>
      <c r="M26" s="34"/>
      <c r="O26" s="59" t="str">
        <f t="shared" si="3"/>
        <v>1-0000</v>
      </c>
      <c r="P26" s="59" t="str">
        <f t="shared" si="4"/>
        <v>1-1000</v>
      </c>
      <c r="Q26" s="59" t="str">
        <f t="shared" si="5"/>
        <v>1-1300</v>
      </c>
      <c r="R26" s="59" t="str">
        <f t="shared" si="6"/>
        <v>1-1204</v>
      </c>
      <c r="S26" s="59" t="str">
        <f t="shared" si="7"/>
        <v>1-1204.02</v>
      </c>
      <c r="T26" s="59" t="str">
        <f t="shared" si="8"/>
        <v xml:space="preserve"> </v>
      </c>
      <c r="V26" s="82">
        <f t="shared" si="9"/>
        <v>65000000000022</v>
      </c>
      <c r="W26" s="61">
        <f t="shared" si="10"/>
        <v>65000000000001</v>
      </c>
      <c r="X26" s="61">
        <f t="shared" si="11"/>
        <v>65000000000002</v>
      </c>
      <c r="Y26" s="61">
        <f t="shared" si="12"/>
        <v>65000000000022</v>
      </c>
      <c r="Z26" s="61">
        <f t="shared" si="13"/>
        <v>65000000000019</v>
      </c>
      <c r="AA26" s="61">
        <f t="shared" si="1"/>
        <v>65000000000021</v>
      </c>
      <c r="AB26" s="61">
        <f t="shared" si="14"/>
        <v>65000000000000</v>
      </c>
      <c r="AD26" s="61">
        <f t="shared" si="23"/>
        <v>1</v>
      </c>
      <c r="AE26" s="61">
        <f t="shared" si="24"/>
        <v>2</v>
      </c>
      <c r="AF26" s="61">
        <f t="shared" si="25"/>
        <v>4</v>
      </c>
      <c r="AG26" s="61">
        <f t="shared" si="26"/>
        <v>1</v>
      </c>
      <c r="AH26" s="61">
        <f t="shared" si="27"/>
        <v>1</v>
      </c>
      <c r="AI26" s="61">
        <f t="shared" si="28"/>
        <v>1</v>
      </c>
      <c r="AK26" s="77" t="str">
        <f xml:space="preserve">
IF(AA26&lt;&gt;AA25,
     "L5",
     IF(Z26&lt;&gt;Z25,
          "L4",
          IF(Y26&lt;&gt;Y25,
               "L3",
               IF(X26&lt;&gt;X25,
                    "L2",
                     IF(W26&lt;&gt;W25,
                         "L1",
                         "L1"
                         )
                    )
               )
          )
     )</f>
        <v>L3</v>
      </c>
      <c r="AM26" s="65" t="s">
        <v>1756</v>
      </c>
      <c r="AN26" s="65">
        <f>IF(EXACT($AK25, "L1"), $W25, AN25)</f>
        <v>65000000000001</v>
      </c>
      <c r="AO26" s="65">
        <f>IF(EXACT($AK25, "L1"), $W25, IF(EXACT($AK25, "L2"), $X25, AO25))</f>
        <v>65000000000002</v>
      </c>
      <c r="AP26" s="65">
        <f>IF(EXACT($AK25, "L1"), $W25, IF(EXACT($AK25, "L2"), $X25, IF(EXACT($AK25, "L3"), $Y25, AP25)))</f>
        <v>65000000000009</v>
      </c>
      <c r="AQ26" s="65">
        <f>IF(EXACT($AK25, "L1"), $W25, IF(EXACT($AK25, "L2"), $X25, IF(EXACT($AK25, "L3"), $Y25, IF(EXACT($AK25, "L4"), $Z25, AQ25))))</f>
        <v>65000000000019</v>
      </c>
      <c r="AS26" s="65">
        <f>IF(EXACT($AK26, "L1"), AM26, IF(EXACT($AK26, "L2"), AN26, IF(EXACT($AK26, "L3"), AO26, IF(EXACT($AK26, "L4"), AP26, IF(EXACT($AK26, "L5"), AQ26, "")))))</f>
        <v>65000000000002</v>
      </c>
      <c r="AU26" s="60" t="str">
        <f t="shared" si="29"/>
        <v>PERFORM * FROM "SchData-OLTP-Accounting"."Func_TblChartOfAccount_SET"(varSystemLoginSession, null, null, null, varInstitutionBranchID, 62000000000001::bigint,'1-1300', 'Inventory', 62000000000001::bigint, '2016-01-01 00:00:00'::timestamp, null::timestamp, 65000000000002::bigint, 66000000000001::bigint);</v>
      </c>
      <c r="AV26" s="66">
        <f t="shared" si="30"/>
        <v>65000000000022</v>
      </c>
      <c r="AW26" s="66">
        <f t="shared" si="31"/>
        <v>65000000000002</v>
      </c>
      <c r="AY26" s="66">
        <f t="shared" si="22"/>
        <v>65000000000002</v>
      </c>
    </row>
    <row r="27" spans="2:51" x14ac:dyDescent="0.2">
      <c r="B27" s="40"/>
      <c r="C27" s="41"/>
      <c r="D27" s="40"/>
      <c r="E27" s="41"/>
      <c r="F27" s="40"/>
      <c r="G27" s="41"/>
      <c r="H27" s="51" t="s">
        <v>768</v>
      </c>
      <c r="I27" s="34" t="s">
        <v>126</v>
      </c>
      <c r="J27" s="51"/>
      <c r="K27" s="34"/>
      <c r="L27" s="51"/>
      <c r="M27" s="34"/>
      <c r="O27" s="59" t="str">
        <f t="shared" si="3"/>
        <v>1-0000</v>
      </c>
      <c r="P27" s="59" t="str">
        <f t="shared" si="4"/>
        <v>1-1000</v>
      </c>
      <c r="Q27" s="59" t="str">
        <f t="shared" si="5"/>
        <v>1-1300</v>
      </c>
      <c r="R27" s="59" t="str">
        <f t="shared" si="6"/>
        <v>1-1301</v>
      </c>
      <c r="S27" s="59" t="str">
        <f t="shared" si="7"/>
        <v>1-1204.02</v>
      </c>
      <c r="T27" s="59" t="str">
        <f t="shared" si="8"/>
        <v xml:space="preserve"> </v>
      </c>
      <c r="V27" s="82">
        <f t="shared" si="9"/>
        <v>65000000000023</v>
      </c>
      <c r="W27" s="61">
        <f t="shared" si="10"/>
        <v>65000000000001</v>
      </c>
      <c r="X27" s="61">
        <f t="shared" si="11"/>
        <v>65000000000002</v>
      </c>
      <c r="Y27" s="61">
        <f t="shared" si="12"/>
        <v>65000000000022</v>
      </c>
      <c r="Z27" s="61">
        <f t="shared" si="13"/>
        <v>65000000000023</v>
      </c>
      <c r="AA27" s="61">
        <f t="shared" si="1"/>
        <v>65000000000021</v>
      </c>
      <c r="AB27" s="61">
        <f t="shared" si="14"/>
        <v>65000000000000</v>
      </c>
      <c r="AD27" s="61">
        <f t="shared" si="23"/>
        <v>1</v>
      </c>
      <c r="AE27" s="61">
        <f t="shared" si="24"/>
        <v>2</v>
      </c>
      <c r="AF27" s="61">
        <f t="shared" si="25"/>
        <v>4</v>
      </c>
      <c r="AG27" s="61">
        <f t="shared" si="26"/>
        <v>2</v>
      </c>
      <c r="AH27" s="61">
        <f t="shared" si="27"/>
        <v>1</v>
      </c>
      <c r="AI27" s="61">
        <f t="shared" si="28"/>
        <v>1</v>
      </c>
      <c r="AK27" s="77" t="str">
        <f xml:space="preserve">
IF(AA27&lt;&gt;AA26,
     "L5",
     IF(Z27&lt;&gt;Z26,
          "L4",
          IF(Y27&lt;&gt;Y26,
               "L3",
               IF(X27&lt;&gt;X26,
                    "L2",
                     IF(W27&lt;&gt;W26,
                         "L1",
                         "L1"
                         )
                    )
               )
          )
     )</f>
        <v>L4</v>
      </c>
      <c r="AM27" s="65" t="s">
        <v>1756</v>
      </c>
      <c r="AN27" s="65">
        <f>IF(EXACT($AK26, "L1"), $W26, AN26)</f>
        <v>65000000000001</v>
      </c>
      <c r="AO27" s="65">
        <f>IF(EXACT($AK26, "L1"), $W26, IF(EXACT($AK26, "L2"), $X26, AO26))</f>
        <v>65000000000002</v>
      </c>
      <c r="AP27" s="65">
        <f>IF(EXACT($AK26, "L1"), $W26, IF(EXACT($AK26, "L2"), $X26, IF(EXACT($AK26, "L3"), $Y26, AP26)))</f>
        <v>65000000000022</v>
      </c>
      <c r="AQ27" s="65">
        <f>IF(EXACT($AK26, "L1"), $W26, IF(EXACT($AK26, "L2"), $X26, IF(EXACT($AK26, "L3"), $Y26, IF(EXACT($AK26, "L4"), $Z26, AQ26))))</f>
        <v>65000000000022</v>
      </c>
      <c r="AS27" s="65">
        <f>IF(EXACT($AK27, "L1"), AM27, IF(EXACT($AK27, "L2"), AN27, IF(EXACT($AK27, "L3"), AO27, IF(EXACT($AK27, "L4"), AP27, IF(EXACT($AK27, "L5"), AQ27, "")))))</f>
        <v>65000000000022</v>
      </c>
      <c r="AU27" s="60" t="str">
        <f t="shared" si="29"/>
        <v>PERFORM * FROM "SchData-OLTP-Accounting"."Func_TblChartOfAccount_SET"(varSystemLoginSession, null, null, null, varInstitutionBranchID, 62000000000001::bigint,'1-1301', 'Inventory', 62000000000001::bigint, '2016-01-01 00:00:00'::timestamp, null::timestamp, 65000000000022::bigint, 66000000000001::bigint);</v>
      </c>
      <c r="AV27" s="66">
        <f t="shared" si="30"/>
        <v>65000000000023</v>
      </c>
      <c r="AW27" s="66">
        <f t="shared" si="31"/>
        <v>65000000000022</v>
      </c>
      <c r="AY27" s="66">
        <f t="shared" si="22"/>
        <v>65000000000022</v>
      </c>
    </row>
    <row r="28" spans="2:51" x14ac:dyDescent="0.2">
      <c r="B28" s="40"/>
      <c r="C28" s="41"/>
      <c r="D28" s="40"/>
      <c r="E28" s="41"/>
      <c r="F28" s="40"/>
      <c r="G28" s="41"/>
      <c r="H28" s="51"/>
      <c r="I28" s="34"/>
      <c r="J28" s="51" t="s">
        <v>769</v>
      </c>
      <c r="K28" s="34" t="s">
        <v>1217</v>
      </c>
      <c r="L28" s="51"/>
      <c r="M28" s="34"/>
      <c r="O28" s="59" t="str">
        <f t="shared" si="3"/>
        <v>1-0000</v>
      </c>
      <c r="P28" s="59" t="str">
        <f t="shared" si="4"/>
        <v>1-1000</v>
      </c>
      <c r="Q28" s="59" t="str">
        <f t="shared" si="5"/>
        <v>1-1300</v>
      </c>
      <c r="R28" s="59" t="str">
        <f t="shared" si="6"/>
        <v>1-1301</v>
      </c>
      <c r="S28" s="59" t="str">
        <f t="shared" si="7"/>
        <v>1-1301.01</v>
      </c>
      <c r="T28" s="59" t="str">
        <f t="shared" si="8"/>
        <v xml:space="preserve"> </v>
      </c>
      <c r="V28" s="82">
        <f t="shared" si="9"/>
        <v>65000000000024</v>
      </c>
      <c r="W28" s="61">
        <f t="shared" si="10"/>
        <v>65000000000001</v>
      </c>
      <c r="X28" s="61">
        <f t="shared" si="11"/>
        <v>65000000000002</v>
      </c>
      <c r="Y28" s="61">
        <f t="shared" si="12"/>
        <v>65000000000022</v>
      </c>
      <c r="Z28" s="61">
        <f t="shared" si="13"/>
        <v>65000000000023</v>
      </c>
      <c r="AA28" s="61">
        <f t="shared" si="1"/>
        <v>65000000000024</v>
      </c>
      <c r="AB28" s="61">
        <f t="shared" si="14"/>
        <v>65000000000000</v>
      </c>
      <c r="AD28" s="61">
        <f t="shared" si="23"/>
        <v>1</v>
      </c>
      <c r="AE28" s="61">
        <f t="shared" si="24"/>
        <v>2</v>
      </c>
      <c r="AF28" s="61">
        <f t="shared" si="25"/>
        <v>4</v>
      </c>
      <c r="AG28" s="61">
        <f t="shared" si="26"/>
        <v>2</v>
      </c>
      <c r="AH28" s="61">
        <f t="shared" si="27"/>
        <v>2</v>
      </c>
      <c r="AI28" s="61">
        <f t="shared" si="28"/>
        <v>1</v>
      </c>
      <c r="AK28" s="77" t="str">
        <f xml:space="preserve">
IF(AA28&lt;&gt;AA27,
     "L5",
     IF(Z28&lt;&gt;Z27,
          "L4",
          IF(Y28&lt;&gt;Y27,
               "L3",
               IF(X28&lt;&gt;X27,
                    "L2",
                     IF(W28&lt;&gt;W27,
                         "L1",
                         "L1"
                         )
                    )
               )
          )
     )</f>
        <v>L5</v>
      </c>
      <c r="AM28" s="65" t="s">
        <v>1756</v>
      </c>
      <c r="AN28" s="65">
        <f>IF(EXACT($AK27, "L1"), $W27, AN27)</f>
        <v>65000000000001</v>
      </c>
      <c r="AO28" s="65">
        <f>IF(EXACT($AK27, "L1"), $W27, IF(EXACT($AK27, "L2"), $X27, AO27))</f>
        <v>65000000000002</v>
      </c>
      <c r="AP28" s="65">
        <f>IF(EXACT($AK27, "L1"), $W27, IF(EXACT($AK27, "L2"), $X27, IF(EXACT($AK27, "L3"), $Y27, AP27)))</f>
        <v>65000000000022</v>
      </c>
      <c r="AQ28" s="65">
        <f>IF(EXACT($AK27, "L1"), $W27, IF(EXACT($AK27, "L2"), $X27, IF(EXACT($AK27, "L3"), $Y27, IF(EXACT($AK27, "L4"), $Z27, AQ27))))</f>
        <v>65000000000023</v>
      </c>
      <c r="AS28" s="65">
        <f>IF(EXACT($AK28, "L1"), AM28, IF(EXACT($AK28, "L2"), AN28, IF(EXACT($AK28, "L3"), AO28, IF(EXACT($AK28, "L4"), AP28, IF(EXACT($AK28, "L5"), AQ28, "")))))</f>
        <v>65000000000023</v>
      </c>
      <c r="AU28" s="60" t="str">
        <f t="shared" si="29"/>
        <v>PERFORM * FROM "SchData-OLTP-Accounting"."Func_TblChartOfAccount_SET"(varSystemLoginSession, null, null, null, varInstitutionBranchID, 62000000000001::bigint,'1-1301.01', 'Inventory (IDR)', 62000000000001::bigint, '2016-01-01 00:00:00'::timestamp, null::timestamp, 65000000000023::bigint, 66000000000001::bigint);</v>
      </c>
      <c r="AV28" s="66">
        <f t="shared" si="30"/>
        <v>65000000000024</v>
      </c>
      <c r="AW28" s="66">
        <f t="shared" si="31"/>
        <v>65000000000023</v>
      </c>
      <c r="AY28" s="66">
        <f t="shared" si="22"/>
        <v>65000000000023</v>
      </c>
    </row>
    <row r="29" spans="2:51" x14ac:dyDescent="0.2">
      <c r="B29" s="40"/>
      <c r="C29" s="41"/>
      <c r="D29" s="40"/>
      <c r="E29" s="41"/>
      <c r="F29" s="40" t="s">
        <v>1105</v>
      </c>
      <c r="G29" s="41" t="s">
        <v>775</v>
      </c>
      <c r="H29" s="51"/>
      <c r="I29" s="34"/>
      <c r="J29" s="51"/>
      <c r="K29" s="34"/>
      <c r="L29" s="51"/>
      <c r="M29" s="34"/>
      <c r="O29" s="59" t="str">
        <f t="shared" si="3"/>
        <v>1-0000</v>
      </c>
      <c r="P29" s="59" t="str">
        <f t="shared" si="4"/>
        <v>1-1000</v>
      </c>
      <c r="Q29" s="59" t="str">
        <f t="shared" si="5"/>
        <v>1-1400</v>
      </c>
      <c r="R29" s="59" t="str">
        <f t="shared" si="6"/>
        <v>1-1301</v>
      </c>
      <c r="S29" s="59" t="str">
        <f t="shared" si="7"/>
        <v>1-1301.01</v>
      </c>
      <c r="T29" s="59" t="str">
        <f t="shared" si="8"/>
        <v xml:space="preserve"> </v>
      </c>
      <c r="V29" s="82">
        <f t="shared" si="9"/>
        <v>65000000000025</v>
      </c>
      <c r="W29" s="61">
        <f t="shared" si="10"/>
        <v>65000000000001</v>
      </c>
      <c r="X29" s="61">
        <f t="shared" si="11"/>
        <v>65000000000002</v>
      </c>
      <c r="Y29" s="61">
        <f t="shared" si="12"/>
        <v>65000000000025</v>
      </c>
      <c r="Z29" s="61">
        <f t="shared" si="13"/>
        <v>65000000000023</v>
      </c>
      <c r="AA29" s="61">
        <f t="shared" si="1"/>
        <v>65000000000024</v>
      </c>
      <c r="AB29" s="61">
        <f t="shared" si="14"/>
        <v>65000000000000</v>
      </c>
      <c r="AD29" s="61">
        <f t="shared" si="23"/>
        <v>1</v>
      </c>
      <c r="AE29" s="61">
        <f t="shared" si="24"/>
        <v>2</v>
      </c>
      <c r="AF29" s="61">
        <f t="shared" si="25"/>
        <v>5</v>
      </c>
      <c r="AG29" s="61">
        <f t="shared" si="26"/>
        <v>1</v>
      </c>
      <c r="AH29" s="61">
        <f t="shared" si="27"/>
        <v>1</v>
      </c>
      <c r="AI29" s="61">
        <f t="shared" si="28"/>
        <v>1</v>
      </c>
      <c r="AK29" s="77" t="str">
        <f xml:space="preserve">
IF(AA29&lt;&gt;AA28,
     "L5",
     IF(Z29&lt;&gt;Z28,
          "L4",
          IF(Y29&lt;&gt;Y28,
               "L3",
               IF(X29&lt;&gt;X28,
                    "L2",
                     IF(W29&lt;&gt;W28,
                         "L1",
                         "L1"
                         )
                    )
               )
          )
     )</f>
        <v>L3</v>
      </c>
      <c r="AM29" s="65" t="s">
        <v>1756</v>
      </c>
      <c r="AN29" s="65">
        <f>IF(EXACT($AK28, "L1"), $W28, AN28)</f>
        <v>65000000000001</v>
      </c>
      <c r="AO29" s="65">
        <f>IF(EXACT($AK28, "L1"), $W28, IF(EXACT($AK28, "L2"), $X28, AO28))</f>
        <v>65000000000002</v>
      </c>
      <c r="AP29" s="65">
        <f>IF(EXACT($AK28, "L1"), $W28, IF(EXACT($AK28, "L2"), $X28, IF(EXACT($AK28, "L3"), $Y28, AP28)))</f>
        <v>65000000000022</v>
      </c>
      <c r="AQ29" s="65">
        <f>IF(EXACT($AK28, "L1"), $W28, IF(EXACT($AK28, "L2"), $X28, IF(EXACT($AK28, "L3"), $Y28, IF(EXACT($AK28, "L4"), $Z28, AQ28))))</f>
        <v>65000000000023</v>
      </c>
      <c r="AS29" s="65">
        <f>IF(EXACT($AK29, "L1"), AM29, IF(EXACT($AK29, "L2"), AN29, IF(EXACT($AK29, "L3"), AO29, IF(EXACT($AK29, "L4"), AP29, IF(EXACT($AK29, "L5"), AQ29, "")))))</f>
        <v>65000000000002</v>
      </c>
      <c r="AU29" s="60" t="str">
        <f t="shared" si="29"/>
        <v>PERFORM * FROM "SchData-OLTP-Accounting"."Func_TblChartOfAccount_SET"(varSystemLoginSession, null, null, null, varInstitutionBranchID, 62000000000001::bigint,'1-1400', 'Biaya Dibayar Dimuka', 62000000000001::bigint, '2016-01-01 00:00:00'::timestamp, null::timestamp, 65000000000002::bigint, 66000000000001::bigint);</v>
      </c>
      <c r="AV29" s="66">
        <f t="shared" si="30"/>
        <v>65000000000025</v>
      </c>
      <c r="AW29" s="66">
        <f t="shared" si="31"/>
        <v>65000000000002</v>
      </c>
      <c r="AY29" s="66">
        <f t="shared" si="22"/>
        <v>65000000000002</v>
      </c>
    </row>
    <row r="30" spans="2:51" x14ac:dyDescent="0.2">
      <c r="B30" s="40"/>
      <c r="C30" s="41"/>
      <c r="D30" s="40"/>
      <c r="E30" s="41"/>
      <c r="F30" s="40"/>
      <c r="G30" s="41"/>
      <c r="H30" s="51"/>
      <c r="I30" s="34"/>
      <c r="J30" s="51" t="s">
        <v>1728</v>
      </c>
      <c r="K30" s="41" t="s">
        <v>1727</v>
      </c>
      <c r="L30" s="51"/>
      <c r="M30" s="34" t="s">
        <v>1738</v>
      </c>
      <c r="O30" s="59" t="str">
        <f t="shared" si="3"/>
        <v>1-0000</v>
      </c>
      <c r="P30" s="59" t="str">
        <f t="shared" si="4"/>
        <v>1-1000</v>
      </c>
      <c r="Q30" s="59" t="str">
        <f t="shared" si="5"/>
        <v>1-1400</v>
      </c>
      <c r="R30" s="59" t="str">
        <f t="shared" si="6"/>
        <v>1-1301</v>
      </c>
      <c r="S30" s="59" t="str">
        <f t="shared" si="7"/>
        <v>1-1400.01</v>
      </c>
      <c r="T30" s="59" t="str">
        <f t="shared" si="8"/>
        <v xml:space="preserve"> </v>
      </c>
      <c r="V30" s="82">
        <f t="shared" si="9"/>
        <v>65000000000026</v>
      </c>
      <c r="W30" s="61">
        <f t="shared" si="10"/>
        <v>65000000000001</v>
      </c>
      <c r="X30" s="61">
        <f t="shared" si="11"/>
        <v>65000000000002</v>
      </c>
      <c r="Y30" s="61">
        <f t="shared" si="12"/>
        <v>65000000000025</v>
      </c>
      <c r="Z30" s="61">
        <f t="shared" si="13"/>
        <v>65000000000023</v>
      </c>
      <c r="AA30" s="61">
        <f t="shared" si="1"/>
        <v>65000000000026</v>
      </c>
      <c r="AB30" s="61">
        <f t="shared" si="14"/>
        <v>65000000000000</v>
      </c>
      <c r="AD30" s="61">
        <f t="shared" si="23"/>
        <v>1</v>
      </c>
      <c r="AE30" s="61">
        <f t="shared" si="24"/>
        <v>2</v>
      </c>
      <c r="AF30" s="61">
        <f t="shared" si="25"/>
        <v>5</v>
      </c>
      <c r="AG30" s="61">
        <f t="shared" si="26"/>
        <v>1</v>
      </c>
      <c r="AH30" s="61">
        <f t="shared" si="27"/>
        <v>2</v>
      </c>
      <c r="AI30" s="61">
        <f t="shared" si="28"/>
        <v>1</v>
      </c>
      <c r="AK30" s="77" t="str">
        <f xml:space="preserve">
IF(AA30&lt;&gt;AA29,
     "L5",
     IF(Z30&lt;&gt;Z29,
          "L4",
          IF(Y30&lt;&gt;Y29,
               "L3",
               IF(X30&lt;&gt;X29,
                    "L2",
                     IF(W30&lt;&gt;W29,
                         "L1",
                         "L1"
                         )
                    )
               )
          )
     )</f>
        <v>L5</v>
      </c>
      <c r="AM30" s="65" t="s">
        <v>1756</v>
      </c>
      <c r="AN30" s="65">
        <f>IF(EXACT($AK29, "L1"), $W29, AN29)</f>
        <v>65000000000001</v>
      </c>
      <c r="AO30" s="65">
        <f>IF(EXACT($AK29, "L1"), $W29, IF(EXACT($AK29, "L2"), $X29, AO29))</f>
        <v>65000000000002</v>
      </c>
      <c r="AP30" s="65">
        <f>IF(EXACT($AK29, "L1"), $W29, IF(EXACT($AK29, "L2"), $X29, IF(EXACT($AK29, "L3"), $Y29, AP29)))</f>
        <v>65000000000025</v>
      </c>
      <c r="AQ30" s="65">
        <f>IF(EXACT($AK29, "L1"), $W29, IF(EXACT($AK29, "L2"), $X29, IF(EXACT($AK29, "L3"), $Y29, IF(EXACT($AK29, "L4"), $Z29, AQ29))))</f>
        <v>65000000000025</v>
      </c>
      <c r="AS30" s="65">
        <f>IF(EXACT($AK30, "L1"), AM30, IF(EXACT($AK30, "L2"), AN30, IF(EXACT($AK30, "L3"), AO30, IF(EXACT($AK30, "L4"), AP30, IF(EXACT($AK30, "L5"), AQ30, "")))))</f>
        <v>65000000000025</v>
      </c>
      <c r="AU30" s="60" t="str">
        <f t="shared" si="29"/>
        <v>PERFORM * FROM "SchData-OLTP-Accounting"."Func_TblChartOfAccount_SET"(varSystemLoginSession, null, null, null, varInstitutionBranchID, 62000000000001::bigint,'1-1400.01', 'Biaya Dibayar Dimuka (IDR)', 62000000000001::bigint, '2016-01-01 00:00:00'::timestamp, null::timestamp, 65000000000025::bigint, 66000000000001::bigint);</v>
      </c>
      <c r="AV30" s="66">
        <f t="shared" si="30"/>
        <v>65000000000026</v>
      </c>
      <c r="AW30" s="66">
        <f t="shared" si="31"/>
        <v>65000000000025</v>
      </c>
      <c r="AY30" s="66">
        <f t="shared" si="22"/>
        <v>65000000000025</v>
      </c>
    </row>
    <row r="31" spans="2:51" x14ac:dyDescent="0.2">
      <c r="B31" s="40"/>
      <c r="C31" s="41"/>
      <c r="D31" s="40"/>
      <c r="E31" s="41"/>
      <c r="F31" s="40" t="s">
        <v>1106</v>
      </c>
      <c r="G31" s="41" t="s">
        <v>776</v>
      </c>
      <c r="H31" s="51"/>
      <c r="I31" s="34"/>
      <c r="J31" s="51"/>
      <c r="K31" s="34"/>
      <c r="L31" s="51"/>
      <c r="M31" s="34"/>
      <c r="O31" s="59" t="str">
        <f t="shared" si="3"/>
        <v>1-0000</v>
      </c>
      <c r="P31" s="59" t="str">
        <f t="shared" si="4"/>
        <v>1-1000</v>
      </c>
      <c r="Q31" s="59" t="str">
        <f t="shared" si="5"/>
        <v>1-1500</v>
      </c>
      <c r="R31" s="59" t="str">
        <f t="shared" si="6"/>
        <v>1-1301</v>
      </c>
      <c r="S31" s="59" t="str">
        <f t="shared" si="7"/>
        <v>1-1400.01</v>
      </c>
      <c r="T31" s="59" t="str">
        <f t="shared" si="8"/>
        <v xml:space="preserve"> </v>
      </c>
      <c r="V31" s="82">
        <f t="shared" si="9"/>
        <v>65000000000027</v>
      </c>
      <c r="W31" s="61">
        <f t="shared" si="10"/>
        <v>65000000000001</v>
      </c>
      <c r="X31" s="61">
        <f t="shared" si="11"/>
        <v>65000000000002</v>
      </c>
      <c r="Y31" s="61">
        <f t="shared" si="12"/>
        <v>65000000000027</v>
      </c>
      <c r="Z31" s="61">
        <f t="shared" si="13"/>
        <v>65000000000023</v>
      </c>
      <c r="AA31" s="61">
        <f t="shared" si="1"/>
        <v>65000000000026</v>
      </c>
      <c r="AB31" s="61">
        <f t="shared" si="14"/>
        <v>65000000000000</v>
      </c>
      <c r="AD31" s="61">
        <f t="shared" si="23"/>
        <v>1</v>
      </c>
      <c r="AE31" s="61">
        <f t="shared" si="24"/>
        <v>2</v>
      </c>
      <c r="AF31" s="61">
        <f t="shared" si="25"/>
        <v>6</v>
      </c>
      <c r="AG31" s="61">
        <f t="shared" si="26"/>
        <v>1</v>
      </c>
      <c r="AH31" s="61">
        <f t="shared" si="27"/>
        <v>2</v>
      </c>
      <c r="AI31" s="61">
        <f t="shared" si="28"/>
        <v>1</v>
      </c>
      <c r="AK31" s="77" t="str">
        <f xml:space="preserve">
IF(AA31&lt;&gt;AA30,
     "L5",
     IF(Z31&lt;&gt;Z30,
          "L4",
          IF(Y31&lt;&gt;Y30,
               "L3",
               IF(X31&lt;&gt;X30,
                    "L2",
                     IF(W31&lt;&gt;W30,
                         "L1",
                         "L1"
                         )
                    )
               )
          )
     )</f>
        <v>L3</v>
      </c>
      <c r="AM31" s="65" t="s">
        <v>1756</v>
      </c>
      <c r="AN31" s="65">
        <f>IF(EXACT($AK30, "L1"), $W30, AN30)</f>
        <v>65000000000001</v>
      </c>
      <c r="AO31" s="65">
        <f>IF(EXACT($AK30, "L1"), $W30, IF(EXACT($AK30, "L2"), $X30, AO30))</f>
        <v>65000000000002</v>
      </c>
      <c r="AP31" s="65">
        <f>IF(EXACT($AK30, "L1"), $W30, IF(EXACT($AK30, "L2"), $X30, IF(EXACT($AK30, "L3"), $Y30, AP30)))</f>
        <v>65000000000025</v>
      </c>
      <c r="AQ31" s="65">
        <f>IF(EXACT($AK30, "L1"), $W30, IF(EXACT($AK30, "L2"), $X30, IF(EXACT($AK30, "L3"), $Y30, IF(EXACT($AK30, "L4"), $Z30, AQ30))))</f>
        <v>65000000000025</v>
      </c>
      <c r="AS31" s="65">
        <f>IF(EXACT($AK31, "L1"), AM31, IF(EXACT($AK31, "L2"), AN31, IF(EXACT($AK31, "L3"), AO31, IF(EXACT($AK31, "L4"), AP31, IF(EXACT($AK31, "L5"), AQ31, "")))))</f>
        <v>65000000000002</v>
      </c>
      <c r="AU31" s="60" t="str">
        <f t="shared" si="29"/>
        <v>PERFORM * FROM "SchData-OLTP-Accounting"."Func_TblChartOfAccount_SET"(varSystemLoginSession, null, null, null, varInstitutionBranchID, 62000000000001::bigint,'1-1500', 'Pajak Dibayar Dimuka', 62000000000001::bigint, '2016-01-01 00:00:00'::timestamp, null::timestamp, 65000000000002::bigint, 66000000000001::bigint);</v>
      </c>
      <c r="AV31" s="66">
        <f t="shared" si="30"/>
        <v>65000000000027</v>
      </c>
      <c r="AW31" s="66">
        <f t="shared" si="31"/>
        <v>65000000000002</v>
      </c>
      <c r="AY31" s="66">
        <f t="shared" si="22"/>
        <v>65000000000002</v>
      </c>
    </row>
    <row r="32" spans="2:51" x14ac:dyDescent="0.2">
      <c r="B32" s="40"/>
      <c r="C32" s="41"/>
      <c r="D32" s="40"/>
      <c r="E32" s="41"/>
      <c r="F32" s="40"/>
      <c r="G32" s="41"/>
      <c r="H32" s="51" t="s">
        <v>794</v>
      </c>
      <c r="I32" s="34" t="s">
        <v>793</v>
      </c>
      <c r="J32" s="51"/>
      <c r="K32" s="34"/>
      <c r="L32" s="51"/>
      <c r="M32" s="34"/>
      <c r="O32" s="59" t="str">
        <f t="shared" si="3"/>
        <v>1-0000</v>
      </c>
      <c r="P32" s="59" t="str">
        <f t="shared" si="4"/>
        <v>1-1000</v>
      </c>
      <c r="Q32" s="59" t="str">
        <f t="shared" si="5"/>
        <v>1-1500</v>
      </c>
      <c r="R32" s="59" t="str">
        <f t="shared" si="6"/>
        <v>1-1501</v>
      </c>
      <c r="S32" s="59" t="str">
        <f t="shared" si="7"/>
        <v>1-1400.01</v>
      </c>
      <c r="T32" s="59" t="str">
        <f t="shared" si="8"/>
        <v xml:space="preserve"> </v>
      </c>
      <c r="V32" s="82">
        <f t="shared" si="9"/>
        <v>65000000000028</v>
      </c>
      <c r="W32" s="61">
        <f t="shared" si="10"/>
        <v>65000000000001</v>
      </c>
      <c r="X32" s="61">
        <f t="shared" si="11"/>
        <v>65000000000002</v>
      </c>
      <c r="Y32" s="61">
        <f t="shared" si="12"/>
        <v>65000000000027</v>
      </c>
      <c r="Z32" s="61">
        <f t="shared" si="13"/>
        <v>65000000000028</v>
      </c>
      <c r="AA32" s="61">
        <f t="shared" si="1"/>
        <v>65000000000026</v>
      </c>
      <c r="AB32" s="61">
        <f t="shared" si="14"/>
        <v>65000000000000</v>
      </c>
      <c r="AD32" s="61">
        <f t="shared" si="23"/>
        <v>1</v>
      </c>
      <c r="AE32" s="61">
        <f t="shared" si="24"/>
        <v>2</v>
      </c>
      <c r="AF32" s="61">
        <f t="shared" si="25"/>
        <v>6</v>
      </c>
      <c r="AG32" s="61">
        <f t="shared" si="26"/>
        <v>2</v>
      </c>
      <c r="AH32" s="61">
        <f t="shared" si="27"/>
        <v>1</v>
      </c>
      <c r="AI32" s="61">
        <f t="shared" si="28"/>
        <v>1</v>
      </c>
      <c r="AK32" s="77" t="str">
        <f xml:space="preserve">
IF(AA32&lt;&gt;AA31,
     "L5",
     IF(Z32&lt;&gt;Z31,
          "L4",
          IF(Y32&lt;&gt;Y31,
               "L3",
               IF(X32&lt;&gt;X31,
                    "L2",
                     IF(W32&lt;&gt;W31,
                         "L1",
                         "L1"
                         )
                    )
               )
          )
     )</f>
        <v>L4</v>
      </c>
      <c r="AM32" s="65" t="s">
        <v>1756</v>
      </c>
      <c r="AN32" s="65">
        <f>IF(EXACT($AK31, "L1"), $W31, AN31)</f>
        <v>65000000000001</v>
      </c>
      <c r="AO32" s="65">
        <f>IF(EXACT($AK31, "L1"), $W31, IF(EXACT($AK31, "L2"), $X31, AO31))</f>
        <v>65000000000002</v>
      </c>
      <c r="AP32" s="65">
        <f>IF(EXACT($AK31, "L1"), $W31, IF(EXACT($AK31, "L2"), $X31, IF(EXACT($AK31, "L3"), $Y31, AP31)))</f>
        <v>65000000000027</v>
      </c>
      <c r="AQ32" s="65">
        <f>IF(EXACT($AK31, "L1"), $W31, IF(EXACT($AK31, "L2"), $X31, IF(EXACT($AK31, "L3"), $Y31, IF(EXACT($AK31, "L4"), $Z31, AQ31))))</f>
        <v>65000000000027</v>
      </c>
      <c r="AS32" s="65">
        <f>IF(EXACT($AK32, "L1"), AM32, IF(EXACT($AK32, "L2"), AN32, IF(EXACT($AK32, "L3"), AO32, IF(EXACT($AK32, "L4"), AP32, IF(EXACT($AK32, "L5"), AQ32, "")))))</f>
        <v>65000000000027</v>
      </c>
      <c r="AU32" s="60" t="str">
        <f t="shared" si="29"/>
        <v>PERFORM * FROM "SchData-OLTP-Accounting"."Func_TblChartOfAccount_SET"(varSystemLoginSession, null, null, null, varInstitutionBranchID, 62000000000001::bigint,'1-1501', 'VAT IN', 62000000000001::bigint, '2016-01-01 00:00:00'::timestamp, null::timestamp, 65000000000027::bigint, 66000000000001::bigint);</v>
      </c>
      <c r="AV32" s="66">
        <f t="shared" si="30"/>
        <v>65000000000028</v>
      </c>
      <c r="AW32" s="66">
        <f t="shared" si="31"/>
        <v>65000000000027</v>
      </c>
      <c r="AY32" s="66">
        <f t="shared" si="22"/>
        <v>65000000000027</v>
      </c>
    </row>
    <row r="33" spans="2:51" x14ac:dyDescent="0.2">
      <c r="B33" s="40"/>
      <c r="C33" s="41"/>
      <c r="D33" s="40"/>
      <c r="E33" s="41"/>
      <c r="F33" s="40"/>
      <c r="G33" s="41"/>
      <c r="H33" s="51"/>
      <c r="I33" s="34"/>
      <c r="J33" s="51" t="s">
        <v>802</v>
      </c>
      <c r="K33" s="34" t="s">
        <v>1218</v>
      </c>
      <c r="L33" s="51"/>
      <c r="M33" s="34"/>
      <c r="O33" s="59" t="str">
        <f t="shared" si="3"/>
        <v>1-0000</v>
      </c>
      <c r="P33" s="59" t="str">
        <f t="shared" si="4"/>
        <v>1-1000</v>
      </c>
      <c r="Q33" s="59" t="str">
        <f t="shared" si="5"/>
        <v>1-1500</v>
      </c>
      <c r="R33" s="59" t="str">
        <f t="shared" si="6"/>
        <v>1-1501</v>
      </c>
      <c r="S33" s="59" t="str">
        <f t="shared" si="7"/>
        <v>1-1501.01</v>
      </c>
      <c r="T33" s="59" t="str">
        <f t="shared" si="8"/>
        <v xml:space="preserve"> </v>
      </c>
      <c r="V33" s="82">
        <f t="shared" si="9"/>
        <v>65000000000029</v>
      </c>
      <c r="W33" s="61">
        <f t="shared" si="10"/>
        <v>65000000000001</v>
      </c>
      <c r="X33" s="61">
        <f t="shared" si="11"/>
        <v>65000000000002</v>
      </c>
      <c r="Y33" s="61">
        <f t="shared" si="12"/>
        <v>65000000000027</v>
      </c>
      <c r="Z33" s="61">
        <f t="shared" si="13"/>
        <v>65000000000028</v>
      </c>
      <c r="AA33" s="61">
        <f t="shared" si="1"/>
        <v>65000000000029</v>
      </c>
      <c r="AB33" s="61">
        <f t="shared" si="14"/>
        <v>65000000000000</v>
      </c>
      <c r="AD33" s="61">
        <f t="shared" si="23"/>
        <v>1</v>
      </c>
      <c r="AE33" s="61">
        <f t="shared" si="24"/>
        <v>2</v>
      </c>
      <c r="AF33" s="61">
        <f t="shared" si="25"/>
        <v>6</v>
      </c>
      <c r="AG33" s="61">
        <f t="shared" si="26"/>
        <v>2</v>
      </c>
      <c r="AH33" s="61">
        <f t="shared" si="27"/>
        <v>2</v>
      </c>
      <c r="AI33" s="61">
        <f t="shared" si="28"/>
        <v>1</v>
      </c>
      <c r="AK33" s="77" t="str">
        <f xml:space="preserve">
IF(AA33&lt;&gt;AA32,
     "L5",
     IF(Z33&lt;&gt;Z32,
          "L4",
          IF(Y33&lt;&gt;Y32,
               "L3",
               IF(X33&lt;&gt;X32,
                    "L2",
                     IF(W33&lt;&gt;W32,
                         "L1",
                         "L1"
                         )
                    )
               )
          )
     )</f>
        <v>L5</v>
      </c>
      <c r="AM33" s="65" t="s">
        <v>1756</v>
      </c>
      <c r="AN33" s="65">
        <f>IF(EXACT($AK32, "L1"), $W32, AN32)</f>
        <v>65000000000001</v>
      </c>
      <c r="AO33" s="65">
        <f>IF(EXACT($AK32, "L1"), $W32, IF(EXACT($AK32, "L2"), $X32, AO32))</f>
        <v>65000000000002</v>
      </c>
      <c r="AP33" s="65">
        <f>IF(EXACT($AK32, "L1"), $W32, IF(EXACT($AK32, "L2"), $X32, IF(EXACT($AK32, "L3"), $Y32, AP32)))</f>
        <v>65000000000027</v>
      </c>
      <c r="AQ33" s="65">
        <f>IF(EXACT($AK32, "L1"), $W32, IF(EXACT($AK32, "L2"), $X32, IF(EXACT($AK32, "L3"), $Y32, IF(EXACT($AK32, "L4"), $Z32, AQ32))))</f>
        <v>65000000000028</v>
      </c>
      <c r="AS33" s="65">
        <f>IF(EXACT($AK33, "L1"), AM33, IF(EXACT($AK33, "L2"), AN33, IF(EXACT($AK33, "L3"), AO33, IF(EXACT($AK33, "L4"), AP33, IF(EXACT($AK33, "L5"), AQ33, "")))))</f>
        <v>65000000000028</v>
      </c>
      <c r="AU33" s="60" t="str">
        <f t="shared" si="29"/>
        <v>PERFORM * FROM "SchData-OLTP-Accounting"."Func_TblChartOfAccount_SET"(varSystemLoginSession, null, null, null, varInstitutionBranchID, 62000000000001::bigint,'1-1501.01', 'VAT IN (IDR)', 62000000000001::bigint, '2016-01-01 00:00:00'::timestamp, null::timestamp, 65000000000028::bigint, 66000000000001::bigint);</v>
      </c>
      <c r="AV33" s="66">
        <f t="shared" si="30"/>
        <v>65000000000029</v>
      </c>
      <c r="AW33" s="66">
        <f t="shared" si="31"/>
        <v>65000000000028</v>
      </c>
      <c r="AY33" s="66">
        <f t="shared" si="22"/>
        <v>65000000000028</v>
      </c>
    </row>
    <row r="34" spans="2:51" x14ac:dyDescent="0.2">
      <c r="B34" s="40"/>
      <c r="C34" s="41"/>
      <c r="D34" s="40"/>
      <c r="E34" s="41"/>
      <c r="F34" s="40"/>
      <c r="G34" s="41"/>
      <c r="H34" s="51" t="s">
        <v>795</v>
      </c>
      <c r="I34" s="34" t="s">
        <v>173</v>
      </c>
      <c r="J34" s="51"/>
      <c r="K34" s="34"/>
      <c r="L34" s="51"/>
      <c r="M34" s="34"/>
      <c r="O34" s="59" t="str">
        <f t="shared" si="3"/>
        <v>1-0000</v>
      </c>
      <c r="P34" s="59" t="str">
        <f t="shared" si="4"/>
        <v>1-1000</v>
      </c>
      <c r="Q34" s="59" t="str">
        <f t="shared" si="5"/>
        <v>1-1500</v>
      </c>
      <c r="R34" s="59" t="str">
        <f t="shared" si="6"/>
        <v>1-1502</v>
      </c>
      <c r="S34" s="59" t="str">
        <f t="shared" si="7"/>
        <v>1-1501.01</v>
      </c>
      <c r="T34" s="59" t="str">
        <f t="shared" si="8"/>
        <v xml:space="preserve"> </v>
      </c>
      <c r="V34" s="82">
        <f t="shared" si="9"/>
        <v>65000000000030</v>
      </c>
      <c r="W34" s="61">
        <f t="shared" si="10"/>
        <v>65000000000001</v>
      </c>
      <c r="X34" s="61">
        <f t="shared" si="11"/>
        <v>65000000000002</v>
      </c>
      <c r="Y34" s="61">
        <f t="shared" si="12"/>
        <v>65000000000027</v>
      </c>
      <c r="Z34" s="61">
        <f t="shared" si="13"/>
        <v>65000000000030</v>
      </c>
      <c r="AA34" s="61">
        <f t="shared" si="1"/>
        <v>65000000000029</v>
      </c>
      <c r="AB34" s="61">
        <f t="shared" si="14"/>
        <v>65000000000000</v>
      </c>
      <c r="AD34" s="61">
        <f t="shared" si="23"/>
        <v>1</v>
      </c>
      <c r="AE34" s="61">
        <f t="shared" si="24"/>
        <v>2</v>
      </c>
      <c r="AF34" s="61">
        <f t="shared" si="25"/>
        <v>6</v>
      </c>
      <c r="AG34" s="61">
        <f t="shared" si="26"/>
        <v>3</v>
      </c>
      <c r="AH34" s="61">
        <f t="shared" si="27"/>
        <v>1</v>
      </c>
      <c r="AI34" s="61">
        <f t="shared" si="28"/>
        <v>1</v>
      </c>
      <c r="AK34" s="77" t="str">
        <f xml:space="preserve">
IF(AA34&lt;&gt;AA33,
     "L5",
     IF(Z34&lt;&gt;Z33,
          "L4",
          IF(Y34&lt;&gt;Y33,
               "L3",
               IF(X34&lt;&gt;X33,
                    "L2",
                     IF(W34&lt;&gt;W33,
                         "L1",
                         "L1"
                         )
                    )
               )
          )
     )</f>
        <v>L4</v>
      </c>
      <c r="AM34" s="65" t="s">
        <v>1756</v>
      </c>
      <c r="AN34" s="65">
        <f>IF(EXACT($AK33, "L1"), $W33, AN33)</f>
        <v>65000000000001</v>
      </c>
      <c r="AO34" s="65">
        <f>IF(EXACT($AK33, "L1"), $W33, IF(EXACT($AK33, "L2"), $X33, AO33))</f>
        <v>65000000000002</v>
      </c>
      <c r="AP34" s="65">
        <f>IF(EXACT($AK33, "L1"), $W33, IF(EXACT($AK33, "L2"), $X33, IF(EXACT($AK33, "L3"), $Y33, AP33)))</f>
        <v>65000000000027</v>
      </c>
      <c r="AQ34" s="65">
        <f>IF(EXACT($AK33, "L1"), $W33, IF(EXACT($AK33, "L2"), $X33, IF(EXACT($AK33, "L3"), $Y33, IF(EXACT($AK33, "L4"), $Z33, AQ33))))</f>
        <v>65000000000028</v>
      </c>
      <c r="AS34" s="65">
        <f>IF(EXACT($AK34, "L1"), AM34, IF(EXACT($AK34, "L2"), AN34, IF(EXACT($AK34, "L3"), AO34, IF(EXACT($AK34, "L4"), AP34, IF(EXACT($AK34, "L5"), AQ34, "")))))</f>
        <v>65000000000027</v>
      </c>
      <c r="AU34" s="60" t="str">
        <f t="shared" si="29"/>
        <v>PERFORM * FROM "SchData-OLTP-Accounting"."Func_TblChartOfAccount_SET"(varSystemLoginSession, null, null, null, varInstitutionBranchID, 62000000000001::bigint,'1-1502', 'Prepaid Tax 22', 62000000000001::bigint, '2016-01-01 00:00:00'::timestamp, null::timestamp, 65000000000027::bigint, 66000000000001::bigint);</v>
      </c>
      <c r="AV34" s="66">
        <f t="shared" si="30"/>
        <v>65000000000030</v>
      </c>
      <c r="AW34" s="66">
        <f t="shared" si="31"/>
        <v>65000000000027</v>
      </c>
      <c r="AY34" s="66">
        <f t="shared" si="22"/>
        <v>65000000000027</v>
      </c>
    </row>
    <row r="35" spans="2:51" x14ac:dyDescent="0.2">
      <c r="B35" s="40"/>
      <c r="C35" s="41"/>
      <c r="D35" s="40"/>
      <c r="E35" s="41"/>
      <c r="F35" s="40"/>
      <c r="G35" s="41"/>
      <c r="H35" s="51"/>
      <c r="I35" s="34"/>
      <c r="J35" s="51" t="s">
        <v>803</v>
      </c>
      <c r="K35" s="34" t="s">
        <v>1219</v>
      </c>
      <c r="L35" s="51"/>
      <c r="M35" s="34"/>
      <c r="O35" s="59" t="str">
        <f t="shared" si="3"/>
        <v>1-0000</v>
      </c>
      <c r="P35" s="59" t="str">
        <f t="shared" si="4"/>
        <v>1-1000</v>
      </c>
      <c r="Q35" s="59" t="str">
        <f t="shared" si="5"/>
        <v>1-1500</v>
      </c>
      <c r="R35" s="59" t="str">
        <f t="shared" si="6"/>
        <v>1-1502</v>
      </c>
      <c r="S35" s="59" t="str">
        <f t="shared" si="7"/>
        <v>1-1502.01</v>
      </c>
      <c r="T35" s="59" t="str">
        <f t="shared" si="8"/>
        <v xml:space="preserve"> </v>
      </c>
      <c r="V35" s="82">
        <f t="shared" si="9"/>
        <v>65000000000031</v>
      </c>
      <c r="W35" s="61">
        <f t="shared" si="10"/>
        <v>65000000000001</v>
      </c>
      <c r="X35" s="61">
        <f t="shared" si="11"/>
        <v>65000000000002</v>
      </c>
      <c r="Y35" s="61">
        <f t="shared" si="12"/>
        <v>65000000000027</v>
      </c>
      <c r="Z35" s="61">
        <f t="shared" si="13"/>
        <v>65000000000030</v>
      </c>
      <c r="AA35" s="61">
        <f t="shared" si="1"/>
        <v>65000000000031</v>
      </c>
      <c r="AB35" s="61">
        <f t="shared" si="14"/>
        <v>65000000000000</v>
      </c>
      <c r="AD35" s="61">
        <f t="shared" si="23"/>
        <v>1</v>
      </c>
      <c r="AE35" s="61">
        <f t="shared" si="24"/>
        <v>2</v>
      </c>
      <c r="AF35" s="61">
        <f t="shared" si="25"/>
        <v>6</v>
      </c>
      <c r="AG35" s="61">
        <f t="shared" si="26"/>
        <v>3</v>
      </c>
      <c r="AH35" s="61">
        <f t="shared" si="27"/>
        <v>2</v>
      </c>
      <c r="AI35" s="61">
        <f t="shared" si="28"/>
        <v>1</v>
      </c>
      <c r="AK35" s="77" t="str">
        <f xml:space="preserve">
IF(AA35&lt;&gt;AA34,
     "L5",
     IF(Z35&lt;&gt;Z34,
          "L4",
          IF(Y35&lt;&gt;Y34,
               "L3",
               IF(X35&lt;&gt;X34,
                    "L2",
                     IF(W35&lt;&gt;W34,
                         "L1",
                         "L1"
                         )
                    )
               )
          )
     )</f>
        <v>L5</v>
      </c>
      <c r="AM35" s="65" t="s">
        <v>1756</v>
      </c>
      <c r="AN35" s="65">
        <f>IF(EXACT($AK34, "L1"), $W34, AN34)</f>
        <v>65000000000001</v>
      </c>
      <c r="AO35" s="65">
        <f>IF(EXACT($AK34, "L1"), $W34, IF(EXACT($AK34, "L2"), $X34, AO34))</f>
        <v>65000000000002</v>
      </c>
      <c r="AP35" s="65">
        <f>IF(EXACT($AK34, "L1"), $W34, IF(EXACT($AK34, "L2"), $X34, IF(EXACT($AK34, "L3"), $Y34, AP34)))</f>
        <v>65000000000027</v>
      </c>
      <c r="AQ35" s="65">
        <f>IF(EXACT($AK34, "L1"), $W34, IF(EXACT($AK34, "L2"), $X34, IF(EXACT($AK34, "L3"), $Y34, IF(EXACT($AK34, "L4"), $Z34, AQ34))))</f>
        <v>65000000000030</v>
      </c>
      <c r="AS35" s="65">
        <f>IF(EXACT($AK35, "L1"), AM35, IF(EXACT($AK35, "L2"), AN35, IF(EXACT($AK35, "L3"), AO35, IF(EXACT($AK35, "L4"), AP35, IF(EXACT($AK35, "L5"), AQ35, "")))))</f>
        <v>65000000000030</v>
      </c>
      <c r="AU35" s="60" t="str">
        <f t="shared" si="29"/>
        <v>PERFORM * FROM "SchData-OLTP-Accounting"."Func_TblChartOfAccount_SET"(varSystemLoginSession, null, null, null, varInstitutionBranchID, 62000000000001::bigint,'1-1502.01', 'Prepaid Tax 22 (IDR)', 62000000000001::bigint, '2016-01-01 00:00:00'::timestamp, null::timestamp, 65000000000030::bigint, 66000000000001::bigint);</v>
      </c>
      <c r="AV35" s="66">
        <f t="shared" si="30"/>
        <v>65000000000031</v>
      </c>
      <c r="AW35" s="66">
        <f t="shared" si="31"/>
        <v>65000000000030</v>
      </c>
      <c r="AY35" s="66">
        <f t="shared" si="22"/>
        <v>65000000000030</v>
      </c>
    </row>
    <row r="36" spans="2:51" x14ac:dyDescent="0.2">
      <c r="B36" s="40"/>
      <c r="C36" s="41"/>
      <c r="D36" s="40"/>
      <c r="E36" s="41"/>
      <c r="F36" s="40"/>
      <c r="G36" s="41"/>
      <c r="H36" s="51" t="s">
        <v>796</v>
      </c>
      <c r="I36" s="34" t="s">
        <v>175</v>
      </c>
      <c r="J36" s="51"/>
      <c r="K36" s="34"/>
      <c r="L36" s="51"/>
      <c r="M36" s="34"/>
      <c r="O36" s="59" t="str">
        <f t="shared" si="3"/>
        <v>1-0000</v>
      </c>
      <c r="P36" s="59" t="str">
        <f t="shared" si="4"/>
        <v>1-1000</v>
      </c>
      <c r="Q36" s="59" t="str">
        <f t="shared" si="5"/>
        <v>1-1500</v>
      </c>
      <c r="R36" s="59" t="str">
        <f t="shared" si="6"/>
        <v>1-1503</v>
      </c>
      <c r="S36" s="59" t="str">
        <f t="shared" si="7"/>
        <v>1-1502.01</v>
      </c>
      <c r="T36" s="59" t="str">
        <f t="shared" si="8"/>
        <v xml:space="preserve"> </v>
      </c>
      <c r="V36" s="82">
        <f t="shared" si="9"/>
        <v>65000000000032</v>
      </c>
      <c r="W36" s="61">
        <f t="shared" si="10"/>
        <v>65000000000001</v>
      </c>
      <c r="X36" s="61">
        <f t="shared" si="11"/>
        <v>65000000000002</v>
      </c>
      <c r="Y36" s="61">
        <f t="shared" si="12"/>
        <v>65000000000027</v>
      </c>
      <c r="Z36" s="61">
        <f t="shared" si="13"/>
        <v>65000000000032</v>
      </c>
      <c r="AA36" s="61">
        <f t="shared" si="1"/>
        <v>65000000000031</v>
      </c>
      <c r="AB36" s="61">
        <f t="shared" si="14"/>
        <v>65000000000000</v>
      </c>
      <c r="AD36" s="61">
        <f t="shared" si="23"/>
        <v>1</v>
      </c>
      <c r="AE36" s="61">
        <f t="shared" si="24"/>
        <v>2</v>
      </c>
      <c r="AF36" s="61">
        <f t="shared" si="25"/>
        <v>6</v>
      </c>
      <c r="AG36" s="61">
        <f t="shared" si="26"/>
        <v>4</v>
      </c>
      <c r="AH36" s="61">
        <f t="shared" si="27"/>
        <v>1</v>
      </c>
      <c r="AI36" s="61">
        <f t="shared" si="28"/>
        <v>1</v>
      </c>
      <c r="AK36" s="77" t="str">
        <f xml:space="preserve">
IF(AA36&lt;&gt;AA35,
     "L5",
     IF(Z36&lt;&gt;Z35,
          "L4",
          IF(Y36&lt;&gt;Y35,
               "L3",
               IF(X36&lt;&gt;X35,
                    "L2",
                     IF(W36&lt;&gt;W35,
                         "L1",
                         "L1"
                         )
                    )
               )
          )
     )</f>
        <v>L4</v>
      </c>
      <c r="AM36" s="65" t="s">
        <v>1756</v>
      </c>
      <c r="AN36" s="65">
        <f>IF(EXACT($AK35, "L1"), $W35, AN35)</f>
        <v>65000000000001</v>
      </c>
      <c r="AO36" s="65">
        <f>IF(EXACT($AK35, "L1"), $W35, IF(EXACT($AK35, "L2"), $X35, AO35))</f>
        <v>65000000000002</v>
      </c>
      <c r="AP36" s="65">
        <f>IF(EXACT($AK35, "L1"), $W35, IF(EXACT($AK35, "L2"), $X35, IF(EXACT($AK35, "L3"), $Y35, AP35)))</f>
        <v>65000000000027</v>
      </c>
      <c r="AQ36" s="65">
        <f>IF(EXACT($AK35, "L1"), $W35, IF(EXACT($AK35, "L2"), $X35, IF(EXACT($AK35, "L3"), $Y35, IF(EXACT($AK35, "L4"), $Z35, AQ35))))</f>
        <v>65000000000030</v>
      </c>
      <c r="AS36" s="65">
        <f>IF(EXACT($AK36, "L1"), AM36, IF(EXACT($AK36, "L2"), AN36, IF(EXACT($AK36, "L3"), AO36, IF(EXACT($AK36, "L4"), AP36, IF(EXACT($AK36, "L5"), AQ36, "")))))</f>
        <v>65000000000027</v>
      </c>
      <c r="AU36" s="60" t="str">
        <f t="shared" si="29"/>
        <v>PERFORM * FROM "SchData-OLTP-Accounting"."Func_TblChartOfAccount_SET"(varSystemLoginSession, null, null, null, varInstitutionBranchID, 62000000000001::bigint,'1-1503', 'Prepaid Tax 23', 62000000000001::bigint, '2016-01-01 00:00:00'::timestamp, null::timestamp, 65000000000027::bigint, 66000000000001::bigint);</v>
      </c>
      <c r="AV36" s="66">
        <f t="shared" si="30"/>
        <v>65000000000032</v>
      </c>
      <c r="AW36" s="66">
        <f t="shared" si="31"/>
        <v>65000000000027</v>
      </c>
      <c r="AY36" s="66">
        <f t="shared" si="22"/>
        <v>65000000000027</v>
      </c>
    </row>
    <row r="37" spans="2:51" x14ac:dyDescent="0.2">
      <c r="B37" s="40"/>
      <c r="C37" s="41"/>
      <c r="D37" s="40"/>
      <c r="E37" s="41"/>
      <c r="F37" s="40"/>
      <c r="G37" s="41"/>
      <c r="H37" s="51"/>
      <c r="I37" s="34"/>
      <c r="J37" s="51" t="s">
        <v>804</v>
      </c>
      <c r="K37" s="34" t="s">
        <v>1220</v>
      </c>
      <c r="L37" s="51"/>
      <c r="M37" s="34"/>
      <c r="O37" s="59" t="str">
        <f t="shared" si="3"/>
        <v>1-0000</v>
      </c>
      <c r="P37" s="59" t="str">
        <f t="shared" si="4"/>
        <v>1-1000</v>
      </c>
      <c r="Q37" s="59" t="str">
        <f t="shared" si="5"/>
        <v>1-1500</v>
      </c>
      <c r="R37" s="59" t="str">
        <f t="shared" si="6"/>
        <v>1-1503</v>
      </c>
      <c r="S37" s="59" t="str">
        <f t="shared" si="7"/>
        <v>1-1503.01</v>
      </c>
      <c r="T37" s="59" t="str">
        <f t="shared" si="8"/>
        <v xml:space="preserve"> </v>
      </c>
      <c r="V37" s="82">
        <f t="shared" si="9"/>
        <v>65000000000033</v>
      </c>
      <c r="W37" s="61">
        <f t="shared" si="10"/>
        <v>65000000000001</v>
      </c>
      <c r="X37" s="61">
        <f t="shared" si="11"/>
        <v>65000000000002</v>
      </c>
      <c r="Y37" s="61">
        <f t="shared" si="12"/>
        <v>65000000000027</v>
      </c>
      <c r="Z37" s="61">
        <f t="shared" si="13"/>
        <v>65000000000032</v>
      </c>
      <c r="AA37" s="61">
        <f t="shared" si="1"/>
        <v>65000000000033</v>
      </c>
      <c r="AB37" s="61">
        <f t="shared" si="14"/>
        <v>65000000000000</v>
      </c>
      <c r="AD37" s="61">
        <f t="shared" si="23"/>
        <v>1</v>
      </c>
      <c r="AE37" s="61">
        <f t="shared" si="24"/>
        <v>2</v>
      </c>
      <c r="AF37" s="61">
        <f t="shared" si="25"/>
        <v>6</v>
      </c>
      <c r="AG37" s="61">
        <f t="shared" si="26"/>
        <v>4</v>
      </c>
      <c r="AH37" s="61">
        <f t="shared" si="27"/>
        <v>2</v>
      </c>
      <c r="AI37" s="61">
        <f t="shared" si="28"/>
        <v>1</v>
      </c>
      <c r="AK37" s="77" t="str">
        <f xml:space="preserve">
IF(AA37&lt;&gt;AA36,
     "L5",
     IF(Z37&lt;&gt;Z36,
          "L4",
          IF(Y37&lt;&gt;Y36,
               "L3",
               IF(X37&lt;&gt;X36,
                    "L2",
                     IF(W37&lt;&gt;W36,
                         "L1",
                         "L1"
                         )
                    )
               )
          )
     )</f>
        <v>L5</v>
      </c>
      <c r="AM37" s="65" t="s">
        <v>1756</v>
      </c>
      <c r="AN37" s="65">
        <f>IF(EXACT($AK36, "L1"), $W36, AN36)</f>
        <v>65000000000001</v>
      </c>
      <c r="AO37" s="65">
        <f>IF(EXACT($AK36, "L1"), $W36, IF(EXACT($AK36, "L2"), $X36, AO36))</f>
        <v>65000000000002</v>
      </c>
      <c r="AP37" s="65">
        <f>IF(EXACT($AK36, "L1"), $W36, IF(EXACT($AK36, "L2"), $X36, IF(EXACT($AK36, "L3"), $Y36, AP36)))</f>
        <v>65000000000027</v>
      </c>
      <c r="AQ37" s="65">
        <f>IF(EXACT($AK36, "L1"), $W36, IF(EXACT($AK36, "L2"), $X36, IF(EXACT($AK36, "L3"), $Y36, IF(EXACT($AK36, "L4"), $Z36, AQ36))))</f>
        <v>65000000000032</v>
      </c>
      <c r="AS37" s="65">
        <f>IF(EXACT($AK37, "L1"), AM37, IF(EXACT($AK37, "L2"), AN37, IF(EXACT($AK37, "L3"), AO37, IF(EXACT($AK37, "L4"), AP37, IF(EXACT($AK37, "L5"), AQ37, "")))))</f>
        <v>65000000000032</v>
      </c>
      <c r="AU37" s="60" t="str">
        <f t="shared" si="29"/>
        <v>PERFORM * FROM "SchData-OLTP-Accounting"."Func_TblChartOfAccount_SET"(varSystemLoginSession, null, null, null, varInstitutionBranchID, 62000000000001::bigint,'1-1503.01', 'Prepaid Tax 23 (IDR)', 62000000000001::bigint, '2016-01-01 00:00:00'::timestamp, null::timestamp, 65000000000032::bigint, 66000000000001::bigint);</v>
      </c>
      <c r="AV37" s="66">
        <f t="shared" si="30"/>
        <v>65000000000033</v>
      </c>
      <c r="AW37" s="66">
        <f t="shared" si="31"/>
        <v>65000000000032</v>
      </c>
      <c r="AY37" s="66">
        <f t="shared" si="22"/>
        <v>65000000000032</v>
      </c>
    </row>
    <row r="38" spans="2:51" x14ac:dyDescent="0.2">
      <c r="B38" s="40"/>
      <c r="C38" s="41"/>
      <c r="D38" s="40"/>
      <c r="E38" s="41"/>
      <c r="F38" s="40"/>
      <c r="G38" s="41"/>
      <c r="H38" s="51" t="s">
        <v>801</v>
      </c>
      <c r="I38" s="34" t="s">
        <v>177</v>
      </c>
      <c r="J38" s="51"/>
      <c r="K38" s="34"/>
      <c r="L38" s="51"/>
      <c r="M38" s="34"/>
      <c r="O38" s="59" t="str">
        <f t="shared" si="3"/>
        <v>1-0000</v>
      </c>
      <c r="P38" s="59" t="str">
        <f t="shared" si="4"/>
        <v>1-1000</v>
      </c>
      <c r="Q38" s="59" t="str">
        <f t="shared" si="5"/>
        <v>1-1500</v>
      </c>
      <c r="R38" s="59" t="str">
        <f t="shared" si="6"/>
        <v>1-1504</v>
      </c>
      <c r="S38" s="59" t="str">
        <f t="shared" si="7"/>
        <v>1-1503.01</v>
      </c>
      <c r="T38" s="59" t="str">
        <f t="shared" si="8"/>
        <v xml:space="preserve"> </v>
      </c>
      <c r="V38" s="82">
        <f t="shared" si="9"/>
        <v>65000000000034</v>
      </c>
      <c r="W38" s="61">
        <f t="shared" si="10"/>
        <v>65000000000001</v>
      </c>
      <c r="X38" s="61">
        <f t="shared" si="11"/>
        <v>65000000000002</v>
      </c>
      <c r="Y38" s="61">
        <f t="shared" si="12"/>
        <v>65000000000027</v>
      </c>
      <c r="Z38" s="61">
        <f t="shared" si="13"/>
        <v>65000000000034</v>
      </c>
      <c r="AA38" s="61">
        <f t="shared" si="1"/>
        <v>65000000000033</v>
      </c>
      <c r="AB38" s="61">
        <f t="shared" si="14"/>
        <v>65000000000000</v>
      </c>
      <c r="AD38" s="61">
        <f t="shared" si="23"/>
        <v>1</v>
      </c>
      <c r="AE38" s="61">
        <f t="shared" si="24"/>
        <v>2</v>
      </c>
      <c r="AF38" s="61">
        <f t="shared" si="25"/>
        <v>6</v>
      </c>
      <c r="AG38" s="61">
        <f t="shared" si="26"/>
        <v>5</v>
      </c>
      <c r="AH38" s="61">
        <f t="shared" si="27"/>
        <v>1</v>
      </c>
      <c r="AI38" s="61">
        <f t="shared" si="28"/>
        <v>1</v>
      </c>
      <c r="AK38" s="77" t="str">
        <f xml:space="preserve">
IF(AA38&lt;&gt;AA37,
     "L5",
     IF(Z38&lt;&gt;Z37,
          "L4",
          IF(Y38&lt;&gt;Y37,
               "L3",
               IF(X38&lt;&gt;X37,
                    "L2",
                     IF(W38&lt;&gt;W37,
                         "L1",
                         "L1"
                         )
                    )
               )
          )
     )</f>
        <v>L4</v>
      </c>
      <c r="AM38" s="65" t="s">
        <v>1756</v>
      </c>
      <c r="AN38" s="65">
        <f>IF(EXACT($AK37, "L1"), $W37, AN37)</f>
        <v>65000000000001</v>
      </c>
      <c r="AO38" s="65">
        <f>IF(EXACT($AK37, "L1"), $W37, IF(EXACT($AK37, "L2"), $X37, AO37))</f>
        <v>65000000000002</v>
      </c>
      <c r="AP38" s="65">
        <f>IF(EXACT($AK37, "L1"), $W37, IF(EXACT($AK37, "L2"), $X37, IF(EXACT($AK37, "L3"), $Y37, AP37)))</f>
        <v>65000000000027</v>
      </c>
      <c r="AQ38" s="65">
        <f>IF(EXACT($AK37, "L1"), $W37, IF(EXACT($AK37, "L2"), $X37, IF(EXACT($AK37, "L3"), $Y37, IF(EXACT($AK37, "L4"), $Z37, AQ37))))</f>
        <v>65000000000032</v>
      </c>
      <c r="AS38" s="65">
        <f>IF(EXACT($AK38, "L1"), AM38, IF(EXACT($AK38, "L2"), AN38, IF(EXACT($AK38, "L3"), AO38, IF(EXACT($AK38, "L4"), AP38, IF(EXACT($AK38, "L5"), AQ38, "")))))</f>
        <v>65000000000027</v>
      </c>
      <c r="AU38" s="60" t="str">
        <f t="shared" si="29"/>
        <v>PERFORM * FROM "SchData-OLTP-Accounting"."Func_TblChartOfAccount_SET"(varSystemLoginSession, null, null, null, varInstitutionBranchID, 62000000000001::bigint,'1-1504', 'Prepaid Tax 25', 62000000000001::bigint, '2016-01-01 00:00:00'::timestamp, null::timestamp, 65000000000027::bigint, 66000000000001::bigint);</v>
      </c>
      <c r="AV38" s="66">
        <f t="shared" si="30"/>
        <v>65000000000034</v>
      </c>
      <c r="AW38" s="66">
        <f t="shared" si="31"/>
        <v>65000000000027</v>
      </c>
      <c r="AY38" s="66">
        <f t="shared" si="22"/>
        <v>65000000000027</v>
      </c>
    </row>
    <row r="39" spans="2:51" x14ac:dyDescent="0.2">
      <c r="B39" s="40"/>
      <c r="C39" s="41"/>
      <c r="D39" s="40"/>
      <c r="E39" s="41"/>
      <c r="F39" s="40"/>
      <c r="G39" s="41"/>
      <c r="H39" s="51"/>
      <c r="I39" s="34"/>
      <c r="J39" s="51" t="s">
        <v>805</v>
      </c>
      <c r="K39" s="34" t="s">
        <v>1221</v>
      </c>
      <c r="L39" s="51"/>
      <c r="M39" s="34"/>
      <c r="O39" s="59" t="str">
        <f t="shared" si="3"/>
        <v>1-0000</v>
      </c>
      <c r="P39" s="59" t="str">
        <f t="shared" si="4"/>
        <v>1-1000</v>
      </c>
      <c r="Q39" s="59" t="str">
        <f t="shared" si="5"/>
        <v>1-1500</v>
      </c>
      <c r="R39" s="59" t="str">
        <f t="shared" si="6"/>
        <v>1-1504</v>
      </c>
      <c r="S39" s="59" t="str">
        <f t="shared" si="7"/>
        <v>1-1504.01</v>
      </c>
      <c r="T39" s="59" t="str">
        <f t="shared" si="8"/>
        <v xml:space="preserve"> </v>
      </c>
      <c r="V39" s="82">
        <f t="shared" si="9"/>
        <v>65000000000035</v>
      </c>
      <c r="W39" s="61">
        <f t="shared" si="10"/>
        <v>65000000000001</v>
      </c>
      <c r="X39" s="61">
        <f t="shared" si="11"/>
        <v>65000000000002</v>
      </c>
      <c r="Y39" s="61">
        <f t="shared" si="12"/>
        <v>65000000000027</v>
      </c>
      <c r="Z39" s="61">
        <f t="shared" si="13"/>
        <v>65000000000034</v>
      </c>
      <c r="AA39" s="61">
        <f t="shared" si="1"/>
        <v>65000000000035</v>
      </c>
      <c r="AB39" s="61">
        <f t="shared" si="14"/>
        <v>65000000000000</v>
      </c>
      <c r="AD39" s="61">
        <f t="shared" si="23"/>
        <v>1</v>
      </c>
      <c r="AE39" s="61">
        <f t="shared" si="24"/>
        <v>2</v>
      </c>
      <c r="AF39" s="61">
        <f t="shared" si="25"/>
        <v>6</v>
      </c>
      <c r="AG39" s="61">
        <f t="shared" si="26"/>
        <v>5</v>
      </c>
      <c r="AH39" s="61">
        <f t="shared" si="27"/>
        <v>2</v>
      </c>
      <c r="AI39" s="61">
        <f t="shared" si="28"/>
        <v>1</v>
      </c>
      <c r="AK39" s="77" t="str">
        <f xml:space="preserve">
IF(AA39&lt;&gt;AA38,
     "L5",
     IF(Z39&lt;&gt;Z38,
          "L4",
          IF(Y39&lt;&gt;Y38,
               "L3",
               IF(X39&lt;&gt;X38,
                    "L2",
                     IF(W39&lt;&gt;W38,
                         "L1",
                         "L1"
                         )
                    )
               )
          )
     )</f>
        <v>L5</v>
      </c>
      <c r="AM39" s="65" t="s">
        <v>1756</v>
      </c>
      <c r="AN39" s="65">
        <f>IF(EXACT($AK38, "L1"), $W38, AN38)</f>
        <v>65000000000001</v>
      </c>
      <c r="AO39" s="65">
        <f>IF(EXACT($AK38, "L1"), $W38, IF(EXACT($AK38, "L2"), $X38, AO38))</f>
        <v>65000000000002</v>
      </c>
      <c r="AP39" s="65">
        <f>IF(EXACT($AK38, "L1"), $W38, IF(EXACT($AK38, "L2"), $X38, IF(EXACT($AK38, "L3"), $Y38, AP38)))</f>
        <v>65000000000027</v>
      </c>
      <c r="AQ39" s="65">
        <f>IF(EXACT($AK38, "L1"), $W38, IF(EXACT($AK38, "L2"), $X38, IF(EXACT($AK38, "L3"), $Y38, IF(EXACT($AK38, "L4"), $Z38, AQ38))))</f>
        <v>65000000000034</v>
      </c>
      <c r="AS39" s="65">
        <f>IF(EXACT($AK39, "L1"), AM39, IF(EXACT($AK39, "L2"), AN39, IF(EXACT($AK39, "L3"), AO39, IF(EXACT($AK39, "L4"), AP39, IF(EXACT($AK39, "L5"), AQ39, "")))))</f>
        <v>65000000000034</v>
      </c>
      <c r="AU39" s="60" t="str">
        <f t="shared" si="29"/>
        <v>PERFORM * FROM "SchData-OLTP-Accounting"."Func_TblChartOfAccount_SET"(varSystemLoginSession, null, null, null, varInstitutionBranchID, 62000000000001::bigint,'1-1504.01', 'Prepaid Tax 25 (IDR)', 62000000000001::bigint, '2016-01-01 00:00:00'::timestamp, null::timestamp, 65000000000034::bigint, 66000000000001::bigint);</v>
      </c>
      <c r="AV39" s="66">
        <f t="shared" si="30"/>
        <v>65000000000035</v>
      </c>
      <c r="AW39" s="66">
        <f t="shared" si="31"/>
        <v>65000000000034</v>
      </c>
      <c r="AY39" s="66">
        <f t="shared" si="22"/>
        <v>65000000000034</v>
      </c>
    </row>
    <row r="40" spans="2:51" x14ac:dyDescent="0.2">
      <c r="B40" s="40"/>
      <c r="C40" s="41"/>
      <c r="D40" s="40"/>
      <c r="E40" s="41"/>
      <c r="F40" s="40" t="s">
        <v>1107</v>
      </c>
      <c r="G40" s="41" t="s">
        <v>777</v>
      </c>
      <c r="H40" s="51"/>
      <c r="I40" s="34"/>
      <c r="J40" s="51"/>
      <c r="K40" s="34"/>
      <c r="L40" s="51"/>
      <c r="M40" s="34"/>
      <c r="O40" s="59" t="str">
        <f t="shared" si="3"/>
        <v>1-0000</v>
      </c>
      <c r="P40" s="59" t="str">
        <f t="shared" si="4"/>
        <v>1-1000</v>
      </c>
      <c r="Q40" s="59" t="str">
        <f t="shared" si="5"/>
        <v>1-1600</v>
      </c>
      <c r="R40" s="59" t="str">
        <f t="shared" si="6"/>
        <v>1-1504</v>
      </c>
      <c r="S40" s="59" t="str">
        <f t="shared" si="7"/>
        <v>1-1504.01</v>
      </c>
      <c r="T40" s="59" t="str">
        <f t="shared" si="8"/>
        <v xml:space="preserve"> </v>
      </c>
      <c r="V40" s="82">
        <f t="shared" si="9"/>
        <v>65000000000036</v>
      </c>
      <c r="W40" s="61">
        <f t="shared" si="10"/>
        <v>65000000000001</v>
      </c>
      <c r="X40" s="61">
        <f t="shared" si="11"/>
        <v>65000000000002</v>
      </c>
      <c r="Y40" s="61">
        <f t="shared" si="12"/>
        <v>65000000000036</v>
      </c>
      <c r="Z40" s="61">
        <f t="shared" si="13"/>
        <v>65000000000034</v>
      </c>
      <c r="AA40" s="61">
        <f t="shared" si="1"/>
        <v>65000000000035</v>
      </c>
      <c r="AB40" s="61">
        <f t="shared" si="14"/>
        <v>65000000000000</v>
      </c>
      <c r="AD40" s="61">
        <f t="shared" si="23"/>
        <v>1</v>
      </c>
      <c r="AE40" s="61">
        <f t="shared" si="24"/>
        <v>2</v>
      </c>
      <c r="AF40" s="61">
        <f t="shared" si="25"/>
        <v>7</v>
      </c>
      <c r="AG40" s="61">
        <f t="shared" si="26"/>
        <v>1</v>
      </c>
      <c r="AH40" s="61">
        <f t="shared" si="27"/>
        <v>1</v>
      </c>
      <c r="AI40" s="61">
        <f t="shared" si="28"/>
        <v>1</v>
      </c>
      <c r="AK40" s="77" t="str">
        <f xml:space="preserve">
IF(AA40&lt;&gt;AA39,
     "L5",
     IF(Z40&lt;&gt;Z39,
          "L4",
          IF(Y40&lt;&gt;Y39,
               "L3",
               IF(X40&lt;&gt;X39,
                    "L2",
                     IF(W40&lt;&gt;W39,
                         "L1",
                         "L1"
                         )
                    )
               )
          )
     )</f>
        <v>L3</v>
      </c>
      <c r="AM40" s="65" t="s">
        <v>1756</v>
      </c>
      <c r="AN40" s="65">
        <f>IF(EXACT($AK39, "L1"), $W39, AN39)</f>
        <v>65000000000001</v>
      </c>
      <c r="AO40" s="65">
        <f>IF(EXACT($AK39, "L1"), $W39, IF(EXACT($AK39, "L2"), $X39, AO39))</f>
        <v>65000000000002</v>
      </c>
      <c r="AP40" s="65">
        <f>IF(EXACT($AK39, "L1"), $W39, IF(EXACT($AK39, "L2"), $X39, IF(EXACT($AK39, "L3"), $Y39, AP39)))</f>
        <v>65000000000027</v>
      </c>
      <c r="AQ40" s="65">
        <f>IF(EXACT($AK39, "L1"), $W39, IF(EXACT($AK39, "L2"), $X39, IF(EXACT($AK39, "L3"), $Y39, IF(EXACT($AK39, "L4"), $Z39, AQ39))))</f>
        <v>65000000000034</v>
      </c>
      <c r="AS40" s="65">
        <f>IF(EXACT($AK40, "L1"), AM40, IF(EXACT($AK40, "L2"), AN40, IF(EXACT($AK40, "L3"), AO40, IF(EXACT($AK40, "L4"), AP40, IF(EXACT($AK40, "L5"), AQ40, "")))))</f>
        <v>65000000000002</v>
      </c>
      <c r="AU40" s="60" t="str">
        <f t="shared" si="29"/>
        <v>PERFORM * FROM "SchData-OLTP-Accounting"."Func_TblChartOfAccount_SET"(varSystemLoginSession, null, null, null, varInstitutionBranchID, 62000000000001::bigint,'1-1600', 'Perlengkapan Kantor', 62000000000001::bigint, '2016-01-01 00:00:00'::timestamp, null::timestamp, 65000000000002::bigint, 66000000000001::bigint);</v>
      </c>
      <c r="AV40" s="66">
        <f t="shared" si="30"/>
        <v>65000000000036</v>
      </c>
      <c r="AW40" s="66">
        <f t="shared" si="31"/>
        <v>65000000000002</v>
      </c>
      <c r="AY40" s="66">
        <f t="shared" si="22"/>
        <v>65000000000002</v>
      </c>
    </row>
    <row r="41" spans="2:51" x14ac:dyDescent="0.2">
      <c r="B41" s="40"/>
      <c r="C41" s="41"/>
      <c r="D41" s="40"/>
      <c r="E41" s="41"/>
      <c r="F41" s="40"/>
      <c r="G41" s="41"/>
      <c r="H41" s="51"/>
      <c r="I41" s="34"/>
      <c r="J41" s="51" t="s">
        <v>1723</v>
      </c>
      <c r="K41" s="41" t="s">
        <v>1724</v>
      </c>
      <c r="L41" s="51"/>
      <c r="M41" s="34"/>
      <c r="O41" s="59" t="str">
        <f t="shared" si="3"/>
        <v>1-0000</v>
      </c>
      <c r="P41" s="59" t="str">
        <f t="shared" si="4"/>
        <v>1-1000</v>
      </c>
      <c r="Q41" s="59" t="str">
        <f t="shared" si="5"/>
        <v>1-1600</v>
      </c>
      <c r="R41" s="59" t="str">
        <f t="shared" si="6"/>
        <v>1-1504</v>
      </c>
      <c r="S41" s="59" t="str">
        <f t="shared" si="7"/>
        <v>1-1600.01</v>
      </c>
      <c r="T41" s="59" t="str">
        <f t="shared" si="8"/>
        <v xml:space="preserve"> </v>
      </c>
      <c r="V41" s="82">
        <f t="shared" si="9"/>
        <v>65000000000037</v>
      </c>
      <c r="W41" s="61">
        <f t="shared" si="10"/>
        <v>65000000000001</v>
      </c>
      <c r="X41" s="61">
        <f t="shared" si="11"/>
        <v>65000000000002</v>
      </c>
      <c r="Y41" s="61">
        <f t="shared" si="12"/>
        <v>65000000000036</v>
      </c>
      <c r="Z41" s="61">
        <f t="shared" si="13"/>
        <v>65000000000034</v>
      </c>
      <c r="AA41" s="61">
        <f t="shared" si="1"/>
        <v>65000000000037</v>
      </c>
      <c r="AB41" s="61">
        <f t="shared" si="14"/>
        <v>65000000000000</v>
      </c>
      <c r="AD41" s="61">
        <f t="shared" si="23"/>
        <v>1</v>
      </c>
      <c r="AE41" s="61">
        <f t="shared" si="24"/>
        <v>2</v>
      </c>
      <c r="AF41" s="61">
        <f t="shared" si="25"/>
        <v>7</v>
      </c>
      <c r="AG41" s="61">
        <f t="shared" si="26"/>
        <v>1</v>
      </c>
      <c r="AH41" s="61">
        <f t="shared" si="27"/>
        <v>2</v>
      </c>
      <c r="AI41" s="61">
        <f t="shared" si="28"/>
        <v>1</v>
      </c>
      <c r="AK41" s="77" t="str">
        <f xml:space="preserve">
IF(AA41&lt;&gt;AA40,
     "L5",
     IF(Z41&lt;&gt;Z40,
          "L4",
          IF(Y41&lt;&gt;Y40,
               "L3",
               IF(X41&lt;&gt;X40,
                    "L2",
                     IF(W41&lt;&gt;W40,
                         "L1",
                         "L1"
                         )
                    )
               )
          )
     )</f>
        <v>L5</v>
      </c>
      <c r="AM41" s="65" t="s">
        <v>1756</v>
      </c>
      <c r="AN41" s="65">
        <f>IF(EXACT($AK40, "L1"), $W40, AN40)</f>
        <v>65000000000001</v>
      </c>
      <c r="AO41" s="65">
        <f>IF(EXACT($AK40, "L1"), $W40, IF(EXACT($AK40, "L2"), $X40, AO40))</f>
        <v>65000000000002</v>
      </c>
      <c r="AP41" s="65">
        <f>IF(EXACT($AK40, "L1"), $W40, IF(EXACT($AK40, "L2"), $X40, IF(EXACT($AK40, "L3"), $Y40, AP40)))</f>
        <v>65000000000036</v>
      </c>
      <c r="AQ41" s="65">
        <f>IF(EXACT($AK40, "L1"), $W40, IF(EXACT($AK40, "L2"), $X40, IF(EXACT($AK40, "L3"), $Y40, IF(EXACT($AK40, "L4"), $Z40, AQ40))))</f>
        <v>65000000000036</v>
      </c>
      <c r="AS41" s="65">
        <f>IF(EXACT($AK41, "L1"), AM41, IF(EXACT($AK41, "L2"), AN41, IF(EXACT($AK41, "L3"), AO41, IF(EXACT($AK41, "L4"), AP41, IF(EXACT($AK41, "L5"), AQ41, "")))))</f>
        <v>65000000000036</v>
      </c>
      <c r="AU41" s="60" t="str">
        <f t="shared" si="29"/>
        <v>PERFORM * FROM "SchData-OLTP-Accounting"."Func_TblChartOfAccount_SET"(varSystemLoginSession, null, null, null, varInstitutionBranchID, 62000000000001::bigint,'1-1600.01', 'Perlengkapan Kantor (IDR)', 62000000000001::bigint, '2016-01-01 00:00:00'::timestamp, null::timestamp, 65000000000036::bigint, 66000000000001::bigint);</v>
      </c>
      <c r="AV41" s="66">
        <f t="shared" si="30"/>
        <v>65000000000037</v>
      </c>
      <c r="AW41" s="66">
        <f t="shared" si="31"/>
        <v>65000000000036</v>
      </c>
      <c r="AY41" s="66">
        <f t="shared" si="22"/>
        <v>65000000000036</v>
      </c>
    </row>
    <row r="42" spans="2:51" x14ac:dyDescent="0.2">
      <c r="B42" s="40"/>
      <c r="C42" s="41"/>
      <c r="D42" s="40"/>
      <c r="E42" s="41"/>
      <c r="F42" s="40" t="s">
        <v>1108</v>
      </c>
      <c r="G42" s="41" t="s">
        <v>778</v>
      </c>
      <c r="H42" s="51"/>
      <c r="I42" s="34"/>
      <c r="J42" s="51"/>
      <c r="K42" s="34"/>
      <c r="L42" s="51"/>
      <c r="M42" s="34"/>
      <c r="O42" s="59" t="str">
        <f t="shared" si="3"/>
        <v>1-0000</v>
      </c>
      <c r="P42" s="59" t="str">
        <f t="shared" si="4"/>
        <v>1-1000</v>
      </c>
      <c r="Q42" s="59" t="str">
        <f t="shared" si="5"/>
        <v>1-1700</v>
      </c>
      <c r="R42" s="59" t="str">
        <f t="shared" si="6"/>
        <v>1-1504</v>
      </c>
      <c r="S42" s="59" t="str">
        <f t="shared" si="7"/>
        <v>1-1600.01</v>
      </c>
      <c r="T42" s="59" t="str">
        <f t="shared" si="8"/>
        <v xml:space="preserve"> </v>
      </c>
      <c r="V42" s="82">
        <f t="shared" si="9"/>
        <v>65000000000038</v>
      </c>
      <c r="W42" s="61">
        <f t="shared" si="10"/>
        <v>65000000000001</v>
      </c>
      <c r="X42" s="61">
        <f t="shared" si="11"/>
        <v>65000000000002</v>
      </c>
      <c r="Y42" s="61">
        <f t="shared" si="12"/>
        <v>65000000000038</v>
      </c>
      <c r="Z42" s="61">
        <f t="shared" si="13"/>
        <v>65000000000034</v>
      </c>
      <c r="AA42" s="61">
        <f t="shared" si="1"/>
        <v>65000000000037</v>
      </c>
      <c r="AB42" s="61">
        <f t="shared" si="14"/>
        <v>65000000000000</v>
      </c>
      <c r="AD42" s="61">
        <f t="shared" si="23"/>
        <v>1</v>
      </c>
      <c r="AE42" s="61">
        <f t="shared" si="24"/>
        <v>2</v>
      </c>
      <c r="AF42" s="61">
        <f t="shared" si="25"/>
        <v>8</v>
      </c>
      <c r="AG42" s="61">
        <f t="shared" si="26"/>
        <v>1</v>
      </c>
      <c r="AH42" s="61">
        <f t="shared" si="27"/>
        <v>2</v>
      </c>
      <c r="AI42" s="61">
        <f t="shared" si="28"/>
        <v>1</v>
      </c>
      <c r="AK42" s="77" t="str">
        <f xml:space="preserve">
IF(AA42&lt;&gt;AA41,
     "L5",
     IF(Z42&lt;&gt;Z41,
          "L4",
          IF(Y42&lt;&gt;Y41,
               "L3",
               IF(X42&lt;&gt;X41,
                    "L2",
                     IF(W42&lt;&gt;W41,
                         "L1",
                         "L1"
                         )
                    )
               )
          )
     )</f>
        <v>L3</v>
      </c>
      <c r="AM42" s="65" t="s">
        <v>1756</v>
      </c>
      <c r="AN42" s="65">
        <f>IF(EXACT($AK41, "L1"), $W41, AN41)</f>
        <v>65000000000001</v>
      </c>
      <c r="AO42" s="65">
        <f>IF(EXACT($AK41, "L1"), $W41, IF(EXACT($AK41, "L2"), $X41, AO41))</f>
        <v>65000000000002</v>
      </c>
      <c r="AP42" s="65">
        <f>IF(EXACT($AK41, "L1"), $W41, IF(EXACT($AK41, "L2"), $X41, IF(EXACT($AK41, "L3"), $Y41, AP41)))</f>
        <v>65000000000036</v>
      </c>
      <c r="AQ42" s="65">
        <f>IF(EXACT($AK41, "L1"), $W41, IF(EXACT($AK41, "L2"), $X41, IF(EXACT($AK41, "L3"), $Y41, IF(EXACT($AK41, "L4"), $Z41, AQ41))))</f>
        <v>65000000000036</v>
      </c>
      <c r="AS42" s="65">
        <f>IF(EXACT($AK42, "L1"), AM42, IF(EXACT($AK42, "L2"), AN42, IF(EXACT($AK42, "L3"), AO42, IF(EXACT($AK42, "L4"), AP42, IF(EXACT($AK42, "L5"), AQ42, "")))))</f>
        <v>65000000000002</v>
      </c>
      <c r="AU42" s="60" t="str">
        <f t="shared" si="29"/>
        <v>PERFORM * FROM "SchData-OLTP-Accounting"."Func_TblChartOfAccount_SET"(varSystemLoginSession, null, null, null, varInstitutionBranchID, 62000000000001::bigint,'1-1700', 'Uang Muka', 62000000000001::bigint, '2016-01-01 00:00:00'::timestamp, null::timestamp, 65000000000002::bigint, 66000000000001::bigint);</v>
      </c>
      <c r="AV42" s="66">
        <f t="shared" si="30"/>
        <v>65000000000038</v>
      </c>
      <c r="AW42" s="66">
        <f t="shared" si="31"/>
        <v>65000000000002</v>
      </c>
      <c r="AY42" s="66">
        <f t="shared" si="22"/>
        <v>65000000000002</v>
      </c>
    </row>
    <row r="43" spans="2:51" x14ac:dyDescent="0.2">
      <c r="B43" s="40"/>
      <c r="C43" s="41"/>
      <c r="D43" s="40"/>
      <c r="E43" s="41"/>
      <c r="F43" s="40"/>
      <c r="G43" s="41"/>
      <c r="H43" s="51"/>
      <c r="I43" s="34"/>
      <c r="J43" s="51" t="s">
        <v>1725</v>
      </c>
      <c r="K43" s="41" t="s">
        <v>1726</v>
      </c>
      <c r="L43" s="51"/>
      <c r="M43" s="34" t="s">
        <v>1754</v>
      </c>
      <c r="O43" s="59" t="str">
        <f t="shared" si="3"/>
        <v>1-0000</v>
      </c>
      <c r="P43" s="59" t="str">
        <f t="shared" si="4"/>
        <v>1-1000</v>
      </c>
      <c r="Q43" s="59" t="str">
        <f t="shared" si="5"/>
        <v>1-1700</v>
      </c>
      <c r="R43" s="59" t="str">
        <f t="shared" si="6"/>
        <v>1-1504</v>
      </c>
      <c r="S43" s="59" t="str">
        <f t="shared" si="7"/>
        <v>1-1700.01</v>
      </c>
      <c r="T43" s="59" t="str">
        <f t="shared" si="8"/>
        <v xml:space="preserve"> </v>
      </c>
      <c r="V43" s="82">
        <f t="shared" si="9"/>
        <v>65000000000039</v>
      </c>
      <c r="W43" s="61">
        <f t="shared" si="10"/>
        <v>65000000000001</v>
      </c>
      <c r="X43" s="61">
        <f t="shared" si="11"/>
        <v>65000000000002</v>
      </c>
      <c r="Y43" s="61">
        <f t="shared" si="12"/>
        <v>65000000000038</v>
      </c>
      <c r="Z43" s="61">
        <f t="shared" si="13"/>
        <v>65000000000034</v>
      </c>
      <c r="AA43" s="61">
        <f t="shared" si="1"/>
        <v>65000000000039</v>
      </c>
      <c r="AB43" s="61">
        <f t="shared" si="14"/>
        <v>65000000000000</v>
      </c>
      <c r="AD43" s="61">
        <f t="shared" si="23"/>
        <v>1</v>
      </c>
      <c r="AE43" s="61">
        <f t="shared" si="24"/>
        <v>2</v>
      </c>
      <c r="AF43" s="61">
        <f t="shared" si="25"/>
        <v>8</v>
      </c>
      <c r="AG43" s="61">
        <f t="shared" si="26"/>
        <v>1</v>
      </c>
      <c r="AH43" s="61">
        <f t="shared" si="27"/>
        <v>3</v>
      </c>
      <c r="AI43" s="61">
        <f t="shared" si="28"/>
        <v>1</v>
      </c>
      <c r="AK43" s="77" t="str">
        <f xml:space="preserve">
IF(AA43&lt;&gt;AA42,
     "L5",
     IF(Z43&lt;&gt;Z42,
          "L4",
          IF(Y43&lt;&gt;Y42,
               "L3",
               IF(X43&lt;&gt;X42,
                    "L2",
                     IF(W43&lt;&gt;W42,
                         "L1",
                         "L1"
                         )
                    )
               )
          )
     )</f>
        <v>L5</v>
      </c>
      <c r="AM43" s="65" t="s">
        <v>1756</v>
      </c>
      <c r="AN43" s="65">
        <f>IF(EXACT($AK42, "L1"), $W42, AN42)</f>
        <v>65000000000001</v>
      </c>
      <c r="AO43" s="65">
        <f>IF(EXACT($AK42, "L1"), $W42, IF(EXACT($AK42, "L2"), $X42, AO42))</f>
        <v>65000000000002</v>
      </c>
      <c r="AP43" s="65">
        <f>IF(EXACT($AK42, "L1"), $W42, IF(EXACT($AK42, "L2"), $X42, IF(EXACT($AK42, "L3"), $Y42, AP42)))</f>
        <v>65000000000038</v>
      </c>
      <c r="AQ43" s="65">
        <f>IF(EXACT($AK42, "L1"), $W42, IF(EXACT($AK42, "L2"), $X42, IF(EXACT($AK42, "L3"), $Y42, IF(EXACT($AK42, "L4"), $Z42, AQ42))))</f>
        <v>65000000000038</v>
      </c>
      <c r="AS43" s="65">
        <f>IF(EXACT($AK43, "L1"), AM43, IF(EXACT($AK43, "L2"), AN43, IF(EXACT($AK43, "L3"), AO43, IF(EXACT($AK43, "L4"), AP43, IF(EXACT($AK43, "L5"), AQ43, "")))))</f>
        <v>65000000000038</v>
      </c>
      <c r="AU43" s="60" t="str">
        <f t="shared" si="29"/>
        <v>PERFORM * FROM "SchData-OLTP-Accounting"."Func_TblChartOfAccount_SET"(varSystemLoginSession, null, null, null, varInstitutionBranchID, 62000000000001::bigint,'1-1700.01', 'Uang Muka (IDR)', 62000000000001::bigint, '2016-01-01 00:00:00'::timestamp, null::timestamp, 65000000000038::bigint, 66000000000001::bigint);</v>
      </c>
      <c r="AV43" s="66">
        <f t="shared" si="30"/>
        <v>65000000000039</v>
      </c>
      <c r="AW43" s="66">
        <f t="shared" si="31"/>
        <v>65000000000038</v>
      </c>
      <c r="AY43" s="66">
        <f t="shared" si="22"/>
        <v>65000000000038</v>
      </c>
    </row>
    <row r="44" spans="2:51" x14ac:dyDescent="0.2">
      <c r="B44" s="40"/>
      <c r="C44" s="41"/>
      <c r="D44" s="40"/>
      <c r="E44" s="41"/>
      <c r="F44" s="57" t="s">
        <v>1109</v>
      </c>
      <c r="G44" s="41" t="s">
        <v>716</v>
      </c>
      <c r="H44" s="51"/>
      <c r="I44" s="34"/>
      <c r="J44" s="51"/>
      <c r="K44" s="34"/>
      <c r="L44" s="51"/>
      <c r="M44" s="34"/>
      <c r="O44" s="59" t="str">
        <f t="shared" si="3"/>
        <v>1-0000</v>
      </c>
      <c r="P44" s="59" t="str">
        <f t="shared" si="4"/>
        <v>1-1000</v>
      </c>
      <c r="Q44" s="59" t="str">
        <f t="shared" si="5"/>
        <v>1-1900</v>
      </c>
      <c r="R44" s="59" t="str">
        <f t="shared" si="6"/>
        <v>1-1504</v>
      </c>
      <c r="S44" s="59" t="str">
        <f t="shared" si="7"/>
        <v>1-1700.01</v>
      </c>
      <c r="T44" s="59" t="str">
        <f t="shared" si="8"/>
        <v xml:space="preserve"> </v>
      </c>
      <c r="V44" s="82">
        <f t="shared" si="9"/>
        <v>65000000000040</v>
      </c>
      <c r="W44" s="61">
        <f t="shared" si="10"/>
        <v>65000000000001</v>
      </c>
      <c r="X44" s="61">
        <f t="shared" si="11"/>
        <v>65000000000002</v>
      </c>
      <c r="Y44" s="61">
        <f t="shared" si="12"/>
        <v>65000000000040</v>
      </c>
      <c r="Z44" s="61">
        <f t="shared" si="13"/>
        <v>65000000000034</v>
      </c>
      <c r="AA44" s="61">
        <f t="shared" si="1"/>
        <v>65000000000039</v>
      </c>
      <c r="AB44" s="61">
        <f t="shared" si="14"/>
        <v>65000000000000</v>
      </c>
      <c r="AD44" s="61">
        <f t="shared" si="23"/>
        <v>1</v>
      </c>
      <c r="AE44" s="61">
        <f t="shared" si="24"/>
        <v>2</v>
      </c>
      <c r="AF44" s="61">
        <f t="shared" si="25"/>
        <v>9</v>
      </c>
      <c r="AG44" s="61">
        <f t="shared" si="26"/>
        <v>1</v>
      </c>
      <c r="AH44" s="61">
        <f t="shared" si="27"/>
        <v>3</v>
      </c>
      <c r="AI44" s="61">
        <f t="shared" si="28"/>
        <v>1</v>
      </c>
      <c r="AK44" s="77" t="str">
        <f xml:space="preserve">
IF(AA44&lt;&gt;AA43,
     "L5",
     IF(Z44&lt;&gt;Z43,
          "L4",
          IF(Y44&lt;&gt;Y43,
               "L3",
               IF(X44&lt;&gt;X43,
                    "L2",
                     IF(W44&lt;&gt;W43,
                         "L1",
                         "L1"
                         )
                    )
               )
          )
     )</f>
        <v>L3</v>
      </c>
      <c r="AM44" s="65" t="s">
        <v>1756</v>
      </c>
      <c r="AN44" s="65">
        <f>IF(EXACT($AK43, "L1"), $W43, AN43)</f>
        <v>65000000000001</v>
      </c>
      <c r="AO44" s="65">
        <f>IF(EXACT($AK43, "L1"), $W43, IF(EXACT($AK43, "L2"), $X43, AO43))</f>
        <v>65000000000002</v>
      </c>
      <c r="AP44" s="65">
        <f>IF(EXACT($AK43, "L1"), $W43, IF(EXACT($AK43, "L2"), $X43, IF(EXACT($AK43, "L3"), $Y43, AP43)))</f>
        <v>65000000000038</v>
      </c>
      <c r="AQ44" s="65">
        <f>IF(EXACT($AK43, "L1"), $W43, IF(EXACT($AK43, "L2"), $X43, IF(EXACT($AK43, "L3"), $Y43, IF(EXACT($AK43, "L4"), $Z43, AQ43))))</f>
        <v>65000000000038</v>
      </c>
      <c r="AS44" s="65">
        <f>IF(EXACT($AK44, "L1"), AM44, IF(EXACT($AK44, "L2"), AN44, IF(EXACT($AK44, "L3"), AO44, IF(EXACT($AK44, "L4"), AP44, IF(EXACT($AK44, "L5"), AQ44, "")))))</f>
        <v>65000000000002</v>
      </c>
      <c r="AU44" s="60" t="str">
        <f t="shared" si="29"/>
        <v>PERFORM * FROM "SchData-OLTP-Accounting"."Func_TblChartOfAccount_SET"(varSystemLoginSession, null, null, null, varInstitutionBranchID, 62000000000001::bigint,'1-1900', 'Other Current Asset', 62000000000001::bigint, '2016-01-01 00:00:00'::timestamp, null::timestamp, 65000000000002::bigint, 66000000000001::bigint);</v>
      </c>
      <c r="AV44" s="66">
        <f t="shared" si="30"/>
        <v>65000000000040</v>
      </c>
      <c r="AW44" s="66">
        <f t="shared" si="31"/>
        <v>65000000000002</v>
      </c>
      <c r="AY44" s="66">
        <f t="shared" si="22"/>
        <v>65000000000002</v>
      </c>
    </row>
    <row r="45" spans="2:51" x14ac:dyDescent="0.2">
      <c r="B45" s="40"/>
      <c r="C45" s="41"/>
      <c r="D45" s="40"/>
      <c r="E45" s="41"/>
      <c r="F45" s="57"/>
      <c r="G45" s="41"/>
      <c r="H45" s="58" t="s">
        <v>1110</v>
      </c>
      <c r="I45" s="34" t="s">
        <v>152</v>
      </c>
      <c r="J45" s="51"/>
      <c r="K45" s="34"/>
      <c r="L45" s="51"/>
      <c r="M45" s="34"/>
      <c r="O45" s="59" t="str">
        <f t="shared" si="3"/>
        <v>1-0000</v>
      </c>
      <c r="P45" s="59" t="str">
        <f t="shared" si="4"/>
        <v>1-1000</v>
      </c>
      <c r="Q45" s="59" t="str">
        <f t="shared" si="5"/>
        <v>1-1900</v>
      </c>
      <c r="R45" s="59" t="str">
        <f t="shared" si="6"/>
        <v>1-1901</v>
      </c>
      <c r="S45" s="59" t="str">
        <f t="shared" si="7"/>
        <v>1-1700.01</v>
      </c>
      <c r="T45" s="59" t="str">
        <f t="shared" si="8"/>
        <v xml:space="preserve"> </v>
      </c>
      <c r="V45" s="82">
        <f t="shared" si="9"/>
        <v>65000000000041</v>
      </c>
      <c r="W45" s="61">
        <f t="shared" si="10"/>
        <v>65000000000001</v>
      </c>
      <c r="X45" s="61">
        <f t="shared" si="11"/>
        <v>65000000000002</v>
      </c>
      <c r="Y45" s="61">
        <f t="shared" si="12"/>
        <v>65000000000040</v>
      </c>
      <c r="Z45" s="61">
        <f t="shared" si="13"/>
        <v>65000000000041</v>
      </c>
      <c r="AA45" s="61">
        <f t="shared" si="1"/>
        <v>65000000000039</v>
      </c>
      <c r="AB45" s="61">
        <f t="shared" si="14"/>
        <v>65000000000000</v>
      </c>
      <c r="AD45" s="61">
        <f t="shared" si="23"/>
        <v>1</v>
      </c>
      <c r="AE45" s="61">
        <f t="shared" si="24"/>
        <v>2</v>
      </c>
      <c r="AF45" s="61">
        <f t="shared" si="25"/>
        <v>9</v>
      </c>
      <c r="AG45" s="61">
        <f t="shared" si="26"/>
        <v>2</v>
      </c>
      <c r="AH45" s="61">
        <f t="shared" si="27"/>
        <v>1</v>
      </c>
      <c r="AI45" s="61">
        <f t="shared" si="28"/>
        <v>1</v>
      </c>
      <c r="AK45" s="77" t="str">
        <f xml:space="preserve">
IF(AA45&lt;&gt;AA44,
     "L5",
     IF(Z45&lt;&gt;Z44,
          "L4",
          IF(Y45&lt;&gt;Y44,
               "L3",
               IF(X45&lt;&gt;X44,
                    "L2",
                     IF(W45&lt;&gt;W44,
                         "L1",
                         "L1"
                         )
                    )
               )
          )
     )</f>
        <v>L4</v>
      </c>
      <c r="AM45" s="65" t="s">
        <v>1756</v>
      </c>
      <c r="AN45" s="65">
        <f>IF(EXACT($AK44, "L1"), $W44, AN44)</f>
        <v>65000000000001</v>
      </c>
      <c r="AO45" s="65">
        <f>IF(EXACT($AK44, "L1"), $W44, IF(EXACT($AK44, "L2"), $X44, AO44))</f>
        <v>65000000000002</v>
      </c>
      <c r="AP45" s="65">
        <f>IF(EXACT($AK44, "L1"), $W44, IF(EXACT($AK44, "L2"), $X44, IF(EXACT($AK44, "L3"), $Y44, AP44)))</f>
        <v>65000000000040</v>
      </c>
      <c r="AQ45" s="65">
        <f>IF(EXACT($AK44, "L1"), $W44, IF(EXACT($AK44, "L2"), $X44, IF(EXACT($AK44, "L3"), $Y44, IF(EXACT($AK44, "L4"), $Z44, AQ44))))</f>
        <v>65000000000040</v>
      </c>
      <c r="AS45" s="65">
        <f>IF(EXACT($AK45, "L1"), AM45, IF(EXACT($AK45, "L2"), AN45, IF(EXACT($AK45, "L3"), AO45, IF(EXACT($AK45, "L4"), AP45, IF(EXACT($AK45, "L5"), AQ45, "")))))</f>
        <v>65000000000040</v>
      </c>
      <c r="AU45" s="60" t="str">
        <f t="shared" si="29"/>
        <v>PERFORM * FROM "SchData-OLTP-Accounting"."Func_TblChartOfAccount_SET"(varSystemLoginSession, null, null, null, varInstitutionBranchID, 62000000000001::bigint,'1-1901', 'Paid in Advance', 62000000000001::bigint, '2016-01-01 00:00:00'::timestamp, null::timestamp, 65000000000040::bigint, 66000000000001::bigint);</v>
      </c>
      <c r="AV45" s="66">
        <f t="shared" si="30"/>
        <v>65000000000041</v>
      </c>
      <c r="AW45" s="66">
        <f t="shared" si="31"/>
        <v>65000000000040</v>
      </c>
      <c r="AY45" s="66">
        <f t="shared" si="22"/>
        <v>65000000000040</v>
      </c>
    </row>
    <row r="46" spans="2:51" x14ac:dyDescent="0.2">
      <c r="B46" s="40"/>
      <c r="C46" s="41"/>
      <c r="D46" s="40"/>
      <c r="E46" s="41"/>
      <c r="F46" s="57"/>
      <c r="G46" s="41"/>
      <c r="H46" s="58"/>
      <c r="I46" s="34"/>
      <c r="J46" s="58" t="s">
        <v>1116</v>
      </c>
      <c r="K46" s="34" t="s">
        <v>1222</v>
      </c>
      <c r="L46" s="51"/>
      <c r="M46" s="34"/>
      <c r="O46" s="59" t="str">
        <f t="shared" si="3"/>
        <v>1-0000</v>
      </c>
      <c r="P46" s="59" t="str">
        <f t="shared" si="4"/>
        <v>1-1000</v>
      </c>
      <c r="Q46" s="59" t="str">
        <f t="shared" si="5"/>
        <v>1-1900</v>
      </c>
      <c r="R46" s="59" t="str">
        <f t="shared" si="6"/>
        <v>1-1901</v>
      </c>
      <c r="S46" s="59" t="str">
        <f t="shared" si="7"/>
        <v>1-1901.01</v>
      </c>
      <c r="T46" s="59" t="str">
        <f t="shared" si="8"/>
        <v xml:space="preserve"> </v>
      </c>
      <c r="V46" s="82">
        <f t="shared" si="9"/>
        <v>65000000000042</v>
      </c>
      <c r="W46" s="61">
        <f t="shared" si="10"/>
        <v>65000000000001</v>
      </c>
      <c r="X46" s="61">
        <f t="shared" si="11"/>
        <v>65000000000002</v>
      </c>
      <c r="Y46" s="61">
        <f t="shared" si="12"/>
        <v>65000000000040</v>
      </c>
      <c r="Z46" s="61">
        <f t="shared" si="13"/>
        <v>65000000000041</v>
      </c>
      <c r="AA46" s="61">
        <f t="shared" si="1"/>
        <v>65000000000042</v>
      </c>
      <c r="AB46" s="61">
        <f t="shared" si="14"/>
        <v>65000000000000</v>
      </c>
      <c r="AD46" s="61">
        <f t="shared" si="23"/>
        <v>1</v>
      </c>
      <c r="AE46" s="61">
        <f t="shared" si="24"/>
        <v>2</v>
      </c>
      <c r="AF46" s="61">
        <f t="shared" si="25"/>
        <v>9</v>
      </c>
      <c r="AG46" s="61">
        <f t="shared" si="26"/>
        <v>2</v>
      </c>
      <c r="AH46" s="61">
        <f t="shared" si="27"/>
        <v>2</v>
      </c>
      <c r="AI46" s="61">
        <f t="shared" si="28"/>
        <v>1</v>
      </c>
      <c r="AK46" s="77" t="str">
        <f xml:space="preserve">
IF(AA46&lt;&gt;AA45,
     "L5",
     IF(Z46&lt;&gt;Z45,
          "L4",
          IF(Y46&lt;&gt;Y45,
               "L3",
               IF(X46&lt;&gt;X45,
                    "L2",
                     IF(W46&lt;&gt;W45,
                         "L1",
                         "L1"
                         )
                    )
               )
          )
     )</f>
        <v>L5</v>
      </c>
      <c r="AM46" s="65" t="s">
        <v>1756</v>
      </c>
      <c r="AN46" s="65">
        <f>IF(EXACT($AK45, "L1"), $W45, AN45)</f>
        <v>65000000000001</v>
      </c>
      <c r="AO46" s="65">
        <f>IF(EXACT($AK45, "L1"), $W45, IF(EXACT($AK45, "L2"), $X45, AO45))</f>
        <v>65000000000002</v>
      </c>
      <c r="AP46" s="65">
        <f>IF(EXACT($AK45, "L1"), $W45, IF(EXACT($AK45, "L2"), $X45, IF(EXACT($AK45, "L3"), $Y45, AP45)))</f>
        <v>65000000000040</v>
      </c>
      <c r="AQ46" s="65">
        <f>IF(EXACT($AK45, "L1"), $W45, IF(EXACT($AK45, "L2"), $X45, IF(EXACT($AK45, "L3"), $Y45, IF(EXACT($AK45, "L4"), $Z45, AQ45))))</f>
        <v>65000000000041</v>
      </c>
      <c r="AS46" s="65">
        <f>IF(EXACT($AK46, "L1"), AM46, IF(EXACT($AK46, "L2"), AN46, IF(EXACT($AK46, "L3"), AO46, IF(EXACT($AK46, "L4"), AP46, IF(EXACT($AK46, "L5"), AQ46, "")))))</f>
        <v>65000000000041</v>
      </c>
      <c r="AU46" s="60" t="str">
        <f t="shared" si="29"/>
        <v>PERFORM * FROM "SchData-OLTP-Accounting"."Func_TblChartOfAccount_SET"(varSystemLoginSession, null, null, null, varInstitutionBranchID, 62000000000001::bigint,'1-1901.01', 'Paid in Advance (IDR)', 62000000000001::bigint, '2016-01-01 00:00:00'::timestamp, null::timestamp, 65000000000041::bigint, 66000000000001::bigint);</v>
      </c>
      <c r="AV46" s="66">
        <f t="shared" si="30"/>
        <v>65000000000042</v>
      </c>
      <c r="AW46" s="66">
        <f t="shared" si="31"/>
        <v>65000000000041</v>
      </c>
      <c r="AY46" s="66">
        <f t="shared" si="22"/>
        <v>65000000000041</v>
      </c>
    </row>
    <row r="47" spans="2:51" x14ac:dyDescent="0.2">
      <c r="B47" s="40"/>
      <c r="C47" s="41"/>
      <c r="D47" s="40"/>
      <c r="E47" s="41"/>
      <c r="F47" s="57"/>
      <c r="G47" s="41"/>
      <c r="H47" s="58" t="s">
        <v>1111</v>
      </c>
      <c r="I47" s="34" t="s">
        <v>158</v>
      </c>
      <c r="J47" s="58"/>
      <c r="K47" s="34"/>
      <c r="L47" s="51"/>
      <c r="M47" s="34"/>
      <c r="O47" s="59" t="str">
        <f t="shared" si="3"/>
        <v>1-0000</v>
      </c>
      <c r="P47" s="59" t="str">
        <f t="shared" si="4"/>
        <v>1-1000</v>
      </c>
      <c r="Q47" s="59" t="str">
        <f t="shared" si="5"/>
        <v>1-1900</v>
      </c>
      <c r="R47" s="59" t="str">
        <f t="shared" si="6"/>
        <v>1-1902</v>
      </c>
      <c r="S47" s="59" t="str">
        <f t="shared" si="7"/>
        <v>1-1901.01</v>
      </c>
      <c r="T47" s="59" t="str">
        <f t="shared" si="8"/>
        <v xml:space="preserve"> </v>
      </c>
      <c r="V47" s="82">
        <f t="shared" si="9"/>
        <v>65000000000043</v>
      </c>
      <c r="W47" s="61">
        <f t="shared" si="10"/>
        <v>65000000000001</v>
      </c>
      <c r="X47" s="61">
        <f t="shared" si="11"/>
        <v>65000000000002</v>
      </c>
      <c r="Y47" s="61">
        <f t="shared" si="12"/>
        <v>65000000000040</v>
      </c>
      <c r="Z47" s="61">
        <f t="shared" si="13"/>
        <v>65000000000043</v>
      </c>
      <c r="AA47" s="61">
        <f t="shared" si="1"/>
        <v>65000000000042</v>
      </c>
      <c r="AB47" s="61">
        <f t="shared" si="14"/>
        <v>65000000000000</v>
      </c>
      <c r="AD47" s="61">
        <f t="shared" si="23"/>
        <v>1</v>
      </c>
      <c r="AE47" s="61">
        <f t="shared" si="24"/>
        <v>2</v>
      </c>
      <c r="AF47" s="61">
        <f t="shared" si="25"/>
        <v>9</v>
      </c>
      <c r="AG47" s="61">
        <f t="shared" si="26"/>
        <v>3</v>
      </c>
      <c r="AH47" s="61">
        <f t="shared" si="27"/>
        <v>1</v>
      </c>
      <c r="AI47" s="61">
        <f t="shared" si="28"/>
        <v>1</v>
      </c>
      <c r="AK47" s="77" t="str">
        <f xml:space="preserve">
IF(AA47&lt;&gt;AA46,
     "L5",
     IF(Z47&lt;&gt;Z46,
          "L4",
          IF(Y47&lt;&gt;Y46,
               "L3",
               IF(X47&lt;&gt;X46,
                    "L2",
                     IF(W47&lt;&gt;W46,
                         "L1",
                         "L1"
                         )
                    )
               )
          )
     )</f>
        <v>L4</v>
      </c>
      <c r="AM47" s="65" t="s">
        <v>1756</v>
      </c>
      <c r="AN47" s="65">
        <f>IF(EXACT($AK46, "L1"), $W46, AN46)</f>
        <v>65000000000001</v>
      </c>
      <c r="AO47" s="65">
        <f>IF(EXACT($AK46, "L1"), $W46, IF(EXACT($AK46, "L2"), $X46, AO46))</f>
        <v>65000000000002</v>
      </c>
      <c r="AP47" s="65">
        <f>IF(EXACT($AK46, "L1"), $W46, IF(EXACT($AK46, "L2"), $X46, IF(EXACT($AK46, "L3"), $Y46, AP46)))</f>
        <v>65000000000040</v>
      </c>
      <c r="AQ47" s="65">
        <f>IF(EXACT($AK46, "L1"), $W46, IF(EXACT($AK46, "L2"), $X46, IF(EXACT($AK46, "L3"), $Y46, IF(EXACT($AK46, "L4"), $Z46, AQ46))))</f>
        <v>65000000000041</v>
      </c>
      <c r="AS47" s="65">
        <f>IF(EXACT($AK47, "L1"), AM47, IF(EXACT($AK47, "L2"), AN47, IF(EXACT($AK47, "L3"), AO47, IF(EXACT($AK47, "L4"), AP47, IF(EXACT($AK47, "L5"), AQ47, "")))))</f>
        <v>65000000000040</v>
      </c>
      <c r="AU47" s="60" t="str">
        <f t="shared" si="29"/>
        <v>PERFORM * FROM "SchData-OLTP-Accounting"."Func_TblChartOfAccount_SET"(varSystemLoginSession, null, null, null, varInstitutionBranchID, 62000000000001::bigint,'1-1902', 'Suspense', 62000000000001::bigint, '2016-01-01 00:00:00'::timestamp, null::timestamp, 65000000000040::bigint, 66000000000001::bigint);</v>
      </c>
      <c r="AV47" s="66">
        <f t="shared" si="30"/>
        <v>65000000000043</v>
      </c>
      <c r="AW47" s="66">
        <f t="shared" si="31"/>
        <v>65000000000040</v>
      </c>
      <c r="AY47" s="66">
        <f t="shared" si="22"/>
        <v>65000000000040</v>
      </c>
    </row>
    <row r="48" spans="2:51" x14ac:dyDescent="0.2">
      <c r="B48" s="40"/>
      <c r="C48" s="41"/>
      <c r="D48" s="40"/>
      <c r="E48" s="41"/>
      <c r="F48" s="57"/>
      <c r="G48" s="41"/>
      <c r="H48" s="58"/>
      <c r="I48" s="34"/>
      <c r="J48" s="58" t="s">
        <v>1117</v>
      </c>
      <c r="K48" s="34" t="s">
        <v>1223</v>
      </c>
      <c r="L48" s="51"/>
      <c r="M48" s="34"/>
      <c r="O48" s="59" t="str">
        <f t="shared" si="3"/>
        <v>1-0000</v>
      </c>
      <c r="P48" s="59" t="str">
        <f t="shared" si="4"/>
        <v>1-1000</v>
      </c>
      <c r="Q48" s="59" t="str">
        <f t="shared" si="5"/>
        <v>1-1900</v>
      </c>
      <c r="R48" s="59" t="str">
        <f t="shared" si="6"/>
        <v>1-1902</v>
      </c>
      <c r="S48" s="59" t="str">
        <f t="shared" si="7"/>
        <v>1-1902.01</v>
      </c>
      <c r="T48" s="59" t="str">
        <f t="shared" si="8"/>
        <v xml:space="preserve"> </v>
      </c>
      <c r="V48" s="82">
        <f t="shared" si="9"/>
        <v>65000000000044</v>
      </c>
      <c r="W48" s="61">
        <f t="shared" si="10"/>
        <v>65000000000001</v>
      </c>
      <c r="X48" s="61">
        <f t="shared" si="11"/>
        <v>65000000000002</v>
      </c>
      <c r="Y48" s="61">
        <f t="shared" si="12"/>
        <v>65000000000040</v>
      </c>
      <c r="Z48" s="61">
        <f t="shared" si="13"/>
        <v>65000000000043</v>
      </c>
      <c r="AA48" s="61">
        <f t="shared" si="1"/>
        <v>65000000000044</v>
      </c>
      <c r="AB48" s="61">
        <f t="shared" si="14"/>
        <v>65000000000000</v>
      </c>
      <c r="AD48" s="61">
        <f t="shared" si="23"/>
        <v>1</v>
      </c>
      <c r="AE48" s="61">
        <f t="shared" si="24"/>
        <v>2</v>
      </c>
      <c r="AF48" s="61">
        <f t="shared" si="25"/>
        <v>9</v>
      </c>
      <c r="AG48" s="61">
        <f t="shared" si="26"/>
        <v>3</v>
      </c>
      <c r="AH48" s="61">
        <f t="shared" si="27"/>
        <v>2</v>
      </c>
      <c r="AI48" s="61">
        <f t="shared" si="28"/>
        <v>1</v>
      </c>
      <c r="AK48" s="77" t="str">
        <f xml:space="preserve">
IF(AA48&lt;&gt;AA47,
     "L5",
     IF(Z48&lt;&gt;Z47,
          "L4",
          IF(Y48&lt;&gt;Y47,
               "L3",
               IF(X48&lt;&gt;X47,
                    "L2",
                     IF(W48&lt;&gt;W47,
                         "L1",
                         "L1"
                         )
                    )
               )
          )
     )</f>
        <v>L5</v>
      </c>
      <c r="AM48" s="65" t="s">
        <v>1756</v>
      </c>
      <c r="AN48" s="65">
        <f>IF(EXACT($AK47, "L1"), $W47, AN47)</f>
        <v>65000000000001</v>
      </c>
      <c r="AO48" s="65">
        <f>IF(EXACT($AK47, "L1"), $W47, IF(EXACT($AK47, "L2"), $X47, AO47))</f>
        <v>65000000000002</v>
      </c>
      <c r="AP48" s="65">
        <f>IF(EXACT($AK47, "L1"), $W47, IF(EXACT($AK47, "L2"), $X47, IF(EXACT($AK47, "L3"), $Y47, AP47)))</f>
        <v>65000000000040</v>
      </c>
      <c r="AQ48" s="65">
        <f>IF(EXACT($AK47, "L1"), $W47, IF(EXACT($AK47, "L2"), $X47, IF(EXACT($AK47, "L3"), $Y47, IF(EXACT($AK47, "L4"), $Z47, AQ47))))</f>
        <v>65000000000043</v>
      </c>
      <c r="AS48" s="65">
        <f>IF(EXACT($AK48, "L1"), AM48, IF(EXACT($AK48, "L2"), AN48, IF(EXACT($AK48, "L3"), AO48, IF(EXACT($AK48, "L4"), AP48, IF(EXACT($AK48, "L5"), AQ48, "")))))</f>
        <v>65000000000043</v>
      </c>
      <c r="AU48" s="60" t="str">
        <f t="shared" si="29"/>
        <v>PERFORM * FROM "SchData-OLTP-Accounting"."Func_TblChartOfAccount_SET"(varSystemLoginSession, null, null, null, varInstitutionBranchID, 62000000000001::bigint,'1-1902.01', 'Suspense (IDR)', 62000000000001::bigint, '2016-01-01 00:00:00'::timestamp, null::timestamp, 65000000000043::bigint, 66000000000001::bigint);</v>
      </c>
      <c r="AV48" s="66">
        <f t="shared" si="30"/>
        <v>65000000000044</v>
      </c>
      <c r="AW48" s="66">
        <f t="shared" si="31"/>
        <v>65000000000043</v>
      </c>
      <c r="AY48" s="66">
        <f t="shared" si="22"/>
        <v>65000000000043</v>
      </c>
    </row>
    <row r="49" spans="2:51" x14ac:dyDescent="0.2">
      <c r="B49" s="40"/>
      <c r="C49" s="41"/>
      <c r="D49" s="40"/>
      <c r="E49" s="41"/>
      <c r="F49" s="57"/>
      <c r="G49" s="41"/>
      <c r="H49" s="58" t="s">
        <v>1112</v>
      </c>
      <c r="I49" s="34" t="s">
        <v>162</v>
      </c>
      <c r="J49" s="58"/>
      <c r="K49" s="34"/>
      <c r="L49" s="51"/>
      <c r="M49" s="34"/>
      <c r="O49" s="59" t="str">
        <f t="shared" si="3"/>
        <v>1-0000</v>
      </c>
      <c r="P49" s="59" t="str">
        <f t="shared" si="4"/>
        <v>1-1000</v>
      </c>
      <c r="Q49" s="59" t="str">
        <f t="shared" si="5"/>
        <v>1-1900</v>
      </c>
      <c r="R49" s="59" t="str">
        <f t="shared" si="6"/>
        <v>1-1903</v>
      </c>
      <c r="S49" s="59" t="str">
        <f t="shared" si="7"/>
        <v>1-1902.01</v>
      </c>
      <c r="T49" s="59" t="str">
        <f t="shared" si="8"/>
        <v xml:space="preserve"> </v>
      </c>
      <c r="V49" s="82">
        <f t="shared" si="9"/>
        <v>65000000000045</v>
      </c>
      <c r="W49" s="61">
        <f t="shared" si="10"/>
        <v>65000000000001</v>
      </c>
      <c r="X49" s="61">
        <f t="shared" si="11"/>
        <v>65000000000002</v>
      </c>
      <c r="Y49" s="61">
        <f t="shared" si="12"/>
        <v>65000000000040</v>
      </c>
      <c r="Z49" s="61">
        <f t="shared" si="13"/>
        <v>65000000000045</v>
      </c>
      <c r="AA49" s="61">
        <f t="shared" si="1"/>
        <v>65000000000044</v>
      </c>
      <c r="AB49" s="61">
        <f t="shared" si="14"/>
        <v>65000000000000</v>
      </c>
      <c r="AD49" s="61">
        <f t="shared" si="23"/>
        <v>1</v>
      </c>
      <c r="AE49" s="61">
        <f t="shared" si="24"/>
        <v>2</v>
      </c>
      <c r="AF49" s="61">
        <f t="shared" si="25"/>
        <v>9</v>
      </c>
      <c r="AG49" s="61">
        <f t="shared" si="26"/>
        <v>4</v>
      </c>
      <c r="AH49" s="61">
        <f t="shared" si="27"/>
        <v>1</v>
      </c>
      <c r="AI49" s="61">
        <f t="shared" si="28"/>
        <v>1</v>
      </c>
      <c r="AK49" s="77" t="str">
        <f xml:space="preserve">
IF(AA49&lt;&gt;AA48,
     "L5",
     IF(Z49&lt;&gt;Z48,
          "L4",
          IF(Y49&lt;&gt;Y48,
               "L3",
               IF(X49&lt;&gt;X48,
                    "L2",
                     IF(W49&lt;&gt;W48,
                         "L1",
                         "L1"
                         )
                    )
               )
          )
     )</f>
        <v>L4</v>
      </c>
      <c r="AM49" s="65" t="s">
        <v>1756</v>
      </c>
      <c r="AN49" s="65">
        <f>IF(EXACT($AK48, "L1"), $W48, AN48)</f>
        <v>65000000000001</v>
      </c>
      <c r="AO49" s="65">
        <f>IF(EXACT($AK48, "L1"), $W48, IF(EXACT($AK48, "L2"), $X48, AO48))</f>
        <v>65000000000002</v>
      </c>
      <c r="AP49" s="65">
        <f>IF(EXACT($AK48, "L1"), $W48, IF(EXACT($AK48, "L2"), $X48, IF(EXACT($AK48, "L3"), $Y48, AP48)))</f>
        <v>65000000000040</v>
      </c>
      <c r="AQ49" s="65">
        <f>IF(EXACT($AK48, "L1"), $W48, IF(EXACT($AK48, "L2"), $X48, IF(EXACT($AK48, "L3"), $Y48, IF(EXACT($AK48, "L4"), $Z48, AQ48))))</f>
        <v>65000000000043</v>
      </c>
      <c r="AS49" s="65">
        <f>IF(EXACT($AK49, "L1"), AM49, IF(EXACT($AK49, "L2"), AN49, IF(EXACT($AK49, "L3"), AO49, IF(EXACT($AK49, "L4"), AP49, IF(EXACT($AK49, "L5"), AQ49, "")))))</f>
        <v>65000000000040</v>
      </c>
      <c r="AU49" s="60" t="str">
        <f t="shared" si="29"/>
        <v>PERFORM * FROM "SchData-OLTP-Accounting"."Func_TblChartOfAccount_SET"(varSystemLoginSession, null, null, null, varInstitutionBranchID, 62000000000001::bigint,'1-1903', 'Security Deposit', 62000000000001::bigint, '2016-01-01 00:00:00'::timestamp, null::timestamp, 65000000000040::bigint, 66000000000001::bigint);</v>
      </c>
      <c r="AV49" s="66">
        <f t="shared" si="30"/>
        <v>65000000000045</v>
      </c>
      <c r="AW49" s="66">
        <f t="shared" si="31"/>
        <v>65000000000040</v>
      </c>
      <c r="AY49" s="66">
        <f t="shared" si="22"/>
        <v>65000000000040</v>
      </c>
    </row>
    <row r="50" spans="2:51" x14ac:dyDescent="0.2">
      <c r="B50" s="40"/>
      <c r="C50" s="41"/>
      <c r="D50" s="40"/>
      <c r="E50" s="41"/>
      <c r="F50" s="57"/>
      <c r="G50" s="41"/>
      <c r="H50" s="58"/>
      <c r="I50" s="34"/>
      <c r="J50" s="58" t="s">
        <v>1118</v>
      </c>
      <c r="K50" s="34" t="s">
        <v>1224</v>
      </c>
      <c r="L50" s="51"/>
      <c r="M50" s="34"/>
      <c r="O50" s="59" t="str">
        <f t="shared" si="3"/>
        <v>1-0000</v>
      </c>
      <c r="P50" s="59" t="str">
        <f t="shared" si="4"/>
        <v>1-1000</v>
      </c>
      <c r="Q50" s="59" t="str">
        <f t="shared" si="5"/>
        <v>1-1900</v>
      </c>
      <c r="R50" s="59" t="str">
        <f t="shared" si="6"/>
        <v>1-1903</v>
      </c>
      <c r="S50" s="59" t="str">
        <f t="shared" si="7"/>
        <v>1-1903.01</v>
      </c>
      <c r="T50" s="59" t="str">
        <f t="shared" si="8"/>
        <v xml:space="preserve"> </v>
      </c>
      <c r="V50" s="82">
        <f t="shared" si="9"/>
        <v>65000000000046</v>
      </c>
      <c r="W50" s="61">
        <f t="shared" si="10"/>
        <v>65000000000001</v>
      </c>
      <c r="X50" s="61">
        <f t="shared" si="11"/>
        <v>65000000000002</v>
      </c>
      <c r="Y50" s="61">
        <f t="shared" si="12"/>
        <v>65000000000040</v>
      </c>
      <c r="Z50" s="61">
        <f t="shared" si="13"/>
        <v>65000000000045</v>
      </c>
      <c r="AA50" s="61">
        <f t="shared" si="1"/>
        <v>65000000000046</v>
      </c>
      <c r="AB50" s="61">
        <f t="shared" si="14"/>
        <v>65000000000000</v>
      </c>
      <c r="AD50" s="61">
        <f t="shared" si="23"/>
        <v>1</v>
      </c>
      <c r="AE50" s="61">
        <f t="shared" si="24"/>
        <v>2</v>
      </c>
      <c r="AF50" s="61">
        <f t="shared" si="25"/>
        <v>9</v>
      </c>
      <c r="AG50" s="61">
        <f t="shared" si="26"/>
        <v>4</v>
      </c>
      <c r="AH50" s="61">
        <f t="shared" si="27"/>
        <v>2</v>
      </c>
      <c r="AI50" s="61">
        <f t="shared" si="28"/>
        <v>1</v>
      </c>
      <c r="AK50" s="77" t="str">
        <f xml:space="preserve">
IF(AA50&lt;&gt;AA49,
     "L5",
     IF(Z50&lt;&gt;Z49,
          "L4",
          IF(Y50&lt;&gt;Y49,
               "L3",
               IF(X50&lt;&gt;X49,
                    "L2",
                     IF(W50&lt;&gt;W49,
                         "L1",
                         "L1"
                         )
                    )
               )
          )
     )</f>
        <v>L5</v>
      </c>
      <c r="AM50" s="65" t="s">
        <v>1756</v>
      </c>
      <c r="AN50" s="65">
        <f>IF(EXACT($AK49, "L1"), $W49, AN49)</f>
        <v>65000000000001</v>
      </c>
      <c r="AO50" s="65">
        <f>IF(EXACT($AK49, "L1"), $W49, IF(EXACT($AK49, "L2"), $X49, AO49))</f>
        <v>65000000000002</v>
      </c>
      <c r="AP50" s="65">
        <f>IF(EXACT($AK49, "L1"), $W49, IF(EXACT($AK49, "L2"), $X49, IF(EXACT($AK49, "L3"), $Y49, AP49)))</f>
        <v>65000000000040</v>
      </c>
      <c r="AQ50" s="65">
        <f>IF(EXACT($AK49, "L1"), $W49, IF(EXACT($AK49, "L2"), $X49, IF(EXACT($AK49, "L3"), $Y49, IF(EXACT($AK49, "L4"), $Z49, AQ49))))</f>
        <v>65000000000045</v>
      </c>
      <c r="AS50" s="65">
        <f>IF(EXACT($AK50, "L1"), AM50, IF(EXACT($AK50, "L2"), AN50, IF(EXACT($AK50, "L3"), AO50, IF(EXACT($AK50, "L4"), AP50, IF(EXACT($AK50, "L5"), AQ50, "")))))</f>
        <v>65000000000045</v>
      </c>
      <c r="AU50" s="60" t="str">
        <f t="shared" si="29"/>
        <v>PERFORM * FROM "SchData-OLTP-Accounting"."Func_TblChartOfAccount_SET"(varSystemLoginSession, null, null, null, varInstitutionBranchID, 62000000000001::bigint,'1-1903.01', 'Security Deposit (IDR)', 62000000000001::bigint, '2016-01-01 00:00:00'::timestamp, null::timestamp, 65000000000045::bigint, 66000000000001::bigint);</v>
      </c>
      <c r="AV50" s="66">
        <f t="shared" si="30"/>
        <v>65000000000046</v>
      </c>
      <c r="AW50" s="66">
        <f t="shared" si="31"/>
        <v>65000000000045</v>
      </c>
      <c r="AY50" s="66">
        <f t="shared" si="22"/>
        <v>65000000000045</v>
      </c>
    </row>
    <row r="51" spans="2:51" x14ac:dyDescent="0.2">
      <c r="B51" s="40"/>
      <c r="C51" s="41"/>
      <c r="D51" s="40"/>
      <c r="E51" s="41"/>
      <c r="F51" s="57"/>
      <c r="G51" s="41"/>
      <c r="H51" s="58" t="s">
        <v>1113</v>
      </c>
      <c r="I51" s="34" t="s">
        <v>179</v>
      </c>
      <c r="J51" s="58"/>
      <c r="K51" s="34"/>
      <c r="L51" s="51"/>
      <c r="M51" s="34"/>
      <c r="O51" s="59" t="str">
        <f t="shared" si="3"/>
        <v>1-0000</v>
      </c>
      <c r="P51" s="59" t="str">
        <f t="shared" si="4"/>
        <v>1-1000</v>
      </c>
      <c r="Q51" s="59" t="str">
        <f t="shared" si="5"/>
        <v>1-1900</v>
      </c>
      <c r="R51" s="59" t="str">
        <f t="shared" si="6"/>
        <v>1-1904</v>
      </c>
      <c r="S51" s="59" t="str">
        <f t="shared" si="7"/>
        <v>1-1903.01</v>
      </c>
      <c r="T51" s="59" t="str">
        <f t="shared" si="8"/>
        <v xml:space="preserve"> </v>
      </c>
      <c r="V51" s="82">
        <f t="shared" si="9"/>
        <v>65000000000047</v>
      </c>
      <c r="W51" s="61">
        <f t="shared" si="10"/>
        <v>65000000000001</v>
      </c>
      <c r="X51" s="61">
        <f t="shared" si="11"/>
        <v>65000000000002</v>
      </c>
      <c r="Y51" s="61">
        <f t="shared" si="12"/>
        <v>65000000000040</v>
      </c>
      <c r="Z51" s="61">
        <f t="shared" si="13"/>
        <v>65000000000047</v>
      </c>
      <c r="AA51" s="61">
        <f t="shared" si="1"/>
        <v>65000000000046</v>
      </c>
      <c r="AB51" s="61">
        <f t="shared" si="14"/>
        <v>65000000000000</v>
      </c>
      <c r="AD51" s="61">
        <f t="shared" si="23"/>
        <v>1</v>
      </c>
      <c r="AE51" s="61">
        <f t="shared" si="24"/>
        <v>2</v>
      </c>
      <c r="AF51" s="61">
        <f t="shared" si="25"/>
        <v>9</v>
      </c>
      <c r="AG51" s="61">
        <f t="shared" si="26"/>
        <v>5</v>
      </c>
      <c r="AH51" s="61">
        <f t="shared" si="27"/>
        <v>1</v>
      </c>
      <c r="AI51" s="61">
        <f t="shared" si="28"/>
        <v>1</v>
      </c>
      <c r="AK51" s="77" t="str">
        <f xml:space="preserve">
IF(AA51&lt;&gt;AA50,
     "L5",
     IF(Z51&lt;&gt;Z50,
          "L4",
          IF(Y51&lt;&gt;Y50,
               "L3",
               IF(X51&lt;&gt;X50,
                    "L2",
                     IF(W51&lt;&gt;W50,
                         "L1",
                         "L1"
                         )
                    )
               )
          )
     )</f>
        <v>L4</v>
      </c>
      <c r="AM51" s="65" t="s">
        <v>1756</v>
      </c>
      <c r="AN51" s="65">
        <f>IF(EXACT($AK50, "L1"), $W50, AN50)</f>
        <v>65000000000001</v>
      </c>
      <c r="AO51" s="65">
        <f>IF(EXACT($AK50, "L1"), $W50, IF(EXACT($AK50, "L2"), $X50, AO50))</f>
        <v>65000000000002</v>
      </c>
      <c r="AP51" s="65">
        <f>IF(EXACT($AK50, "L1"), $W50, IF(EXACT($AK50, "L2"), $X50, IF(EXACT($AK50, "L3"), $Y50, AP50)))</f>
        <v>65000000000040</v>
      </c>
      <c r="AQ51" s="65">
        <f>IF(EXACT($AK50, "L1"), $W50, IF(EXACT($AK50, "L2"), $X50, IF(EXACT($AK50, "L3"), $Y50, IF(EXACT($AK50, "L4"), $Z50, AQ50))))</f>
        <v>65000000000045</v>
      </c>
      <c r="AS51" s="65">
        <f>IF(EXACT($AK51, "L1"), AM51, IF(EXACT($AK51, "L2"), AN51, IF(EXACT($AK51, "L3"), AO51, IF(EXACT($AK51, "L4"), AP51, IF(EXACT($AK51, "L5"), AQ51, "")))))</f>
        <v>65000000000040</v>
      </c>
      <c r="AU51" s="60" t="str">
        <f t="shared" si="29"/>
        <v>PERFORM * FROM "SchData-OLTP-Accounting"."Func_TblChartOfAccount_SET"(varSystemLoginSession, null, null, null, varInstitutionBranchID, 62000000000001::bigint,'1-1904', 'Unbilled Receivable', 62000000000001::bigint, '2016-01-01 00:00:00'::timestamp, null::timestamp, 65000000000040::bigint, 66000000000001::bigint);</v>
      </c>
      <c r="AV51" s="66">
        <f t="shared" si="30"/>
        <v>65000000000047</v>
      </c>
      <c r="AW51" s="66">
        <f t="shared" si="31"/>
        <v>65000000000040</v>
      </c>
      <c r="AY51" s="66">
        <f t="shared" si="22"/>
        <v>65000000000040</v>
      </c>
    </row>
    <row r="52" spans="2:51" x14ac:dyDescent="0.2">
      <c r="B52" s="40"/>
      <c r="C52" s="41"/>
      <c r="D52" s="40"/>
      <c r="E52" s="41"/>
      <c r="F52" s="57"/>
      <c r="G52" s="41"/>
      <c r="H52" s="58"/>
      <c r="I52" s="34"/>
      <c r="J52" s="58" t="s">
        <v>1119</v>
      </c>
      <c r="K52" s="34" t="s">
        <v>1225</v>
      </c>
      <c r="L52" s="51"/>
      <c r="M52" s="34"/>
      <c r="O52" s="59" t="str">
        <f t="shared" si="3"/>
        <v>1-0000</v>
      </c>
      <c r="P52" s="59" t="str">
        <f t="shared" si="4"/>
        <v>1-1000</v>
      </c>
      <c r="Q52" s="59" t="str">
        <f t="shared" si="5"/>
        <v>1-1900</v>
      </c>
      <c r="R52" s="59" t="str">
        <f t="shared" si="6"/>
        <v>1-1904</v>
      </c>
      <c r="S52" s="59" t="str">
        <f t="shared" si="7"/>
        <v>1-1904.01</v>
      </c>
      <c r="T52" s="59" t="str">
        <f t="shared" si="8"/>
        <v xml:space="preserve"> </v>
      </c>
      <c r="V52" s="82">
        <f t="shared" si="9"/>
        <v>65000000000048</v>
      </c>
      <c r="W52" s="61">
        <f t="shared" si="10"/>
        <v>65000000000001</v>
      </c>
      <c r="X52" s="61">
        <f t="shared" si="11"/>
        <v>65000000000002</v>
      </c>
      <c r="Y52" s="61">
        <f t="shared" si="12"/>
        <v>65000000000040</v>
      </c>
      <c r="Z52" s="61">
        <f t="shared" si="13"/>
        <v>65000000000047</v>
      </c>
      <c r="AA52" s="61">
        <f t="shared" si="1"/>
        <v>65000000000048</v>
      </c>
      <c r="AB52" s="61">
        <f t="shared" si="14"/>
        <v>65000000000000</v>
      </c>
      <c r="AD52" s="61">
        <f t="shared" si="23"/>
        <v>1</v>
      </c>
      <c r="AE52" s="61">
        <f t="shared" si="24"/>
        <v>2</v>
      </c>
      <c r="AF52" s="61">
        <f t="shared" si="25"/>
        <v>9</v>
      </c>
      <c r="AG52" s="61">
        <f t="shared" si="26"/>
        <v>5</v>
      </c>
      <c r="AH52" s="61">
        <f t="shared" si="27"/>
        <v>2</v>
      </c>
      <c r="AI52" s="61">
        <f t="shared" si="28"/>
        <v>1</v>
      </c>
      <c r="AK52" s="77" t="str">
        <f xml:space="preserve">
IF(AA52&lt;&gt;AA51,
     "L5",
     IF(Z52&lt;&gt;Z51,
          "L4",
          IF(Y52&lt;&gt;Y51,
               "L3",
               IF(X52&lt;&gt;X51,
                    "L2",
                     IF(W52&lt;&gt;W51,
                         "L1",
                         "L1"
                         )
                    )
               )
          )
     )</f>
        <v>L5</v>
      </c>
      <c r="AM52" s="65" t="s">
        <v>1756</v>
      </c>
      <c r="AN52" s="65">
        <f>IF(EXACT($AK51, "L1"), $W51, AN51)</f>
        <v>65000000000001</v>
      </c>
      <c r="AO52" s="65">
        <f>IF(EXACT($AK51, "L1"), $W51, IF(EXACT($AK51, "L2"), $X51, AO51))</f>
        <v>65000000000002</v>
      </c>
      <c r="AP52" s="65">
        <f>IF(EXACT($AK51, "L1"), $W51, IF(EXACT($AK51, "L2"), $X51, IF(EXACT($AK51, "L3"), $Y51, AP51)))</f>
        <v>65000000000040</v>
      </c>
      <c r="AQ52" s="65">
        <f>IF(EXACT($AK51, "L1"), $W51, IF(EXACT($AK51, "L2"), $X51, IF(EXACT($AK51, "L3"), $Y51, IF(EXACT($AK51, "L4"), $Z51, AQ51))))</f>
        <v>65000000000047</v>
      </c>
      <c r="AS52" s="65">
        <f>IF(EXACT($AK52, "L1"), AM52, IF(EXACT($AK52, "L2"), AN52, IF(EXACT($AK52, "L3"), AO52, IF(EXACT($AK52, "L4"), AP52, IF(EXACT($AK52, "L5"), AQ52, "")))))</f>
        <v>65000000000047</v>
      </c>
      <c r="AU52" s="60" t="str">
        <f t="shared" si="29"/>
        <v>PERFORM * FROM "SchData-OLTP-Accounting"."Func_TblChartOfAccount_SET"(varSystemLoginSession, null, null, null, varInstitutionBranchID, 62000000000001::bigint,'1-1904.01', 'Unbilled Receivable (IDR)', 62000000000001::bigint, '2016-01-01 00:00:00'::timestamp, null::timestamp, 65000000000047::bigint, 66000000000001::bigint);</v>
      </c>
      <c r="AV52" s="66">
        <f t="shared" si="30"/>
        <v>65000000000048</v>
      </c>
      <c r="AW52" s="66">
        <f t="shared" si="31"/>
        <v>65000000000047</v>
      </c>
      <c r="AY52" s="66">
        <f t="shared" si="22"/>
        <v>65000000000047</v>
      </c>
    </row>
    <row r="53" spans="2:51" x14ac:dyDescent="0.2">
      <c r="B53" s="40"/>
      <c r="C53" s="41"/>
      <c r="D53" s="40"/>
      <c r="E53" s="41"/>
      <c r="F53" s="57"/>
      <c r="G53" s="41"/>
      <c r="H53" s="58" t="s">
        <v>1114</v>
      </c>
      <c r="I53" s="34" t="s">
        <v>181</v>
      </c>
      <c r="J53" s="58"/>
      <c r="K53" s="34"/>
      <c r="L53" s="51"/>
      <c r="M53" s="34"/>
      <c r="O53" s="59" t="str">
        <f t="shared" si="3"/>
        <v>1-0000</v>
      </c>
      <c r="P53" s="59" t="str">
        <f t="shared" si="4"/>
        <v>1-1000</v>
      </c>
      <c r="Q53" s="59" t="str">
        <f t="shared" si="5"/>
        <v>1-1900</v>
      </c>
      <c r="R53" s="59" t="str">
        <f t="shared" si="6"/>
        <v>1-1905</v>
      </c>
      <c r="S53" s="59" t="str">
        <f t="shared" si="7"/>
        <v>1-1904.01</v>
      </c>
      <c r="T53" s="59" t="str">
        <f t="shared" si="8"/>
        <v xml:space="preserve"> </v>
      </c>
      <c r="V53" s="82">
        <f t="shared" si="9"/>
        <v>65000000000049</v>
      </c>
      <c r="W53" s="61">
        <f t="shared" si="10"/>
        <v>65000000000001</v>
      </c>
      <c r="X53" s="61">
        <f t="shared" si="11"/>
        <v>65000000000002</v>
      </c>
      <c r="Y53" s="61">
        <f t="shared" si="12"/>
        <v>65000000000040</v>
      </c>
      <c r="Z53" s="61">
        <f t="shared" si="13"/>
        <v>65000000000049</v>
      </c>
      <c r="AA53" s="61">
        <f t="shared" si="1"/>
        <v>65000000000048</v>
      </c>
      <c r="AB53" s="61">
        <f t="shared" si="14"/>
        <v>65000000000000</v>
      </c>
      <c r="AD53" s="61">
        <f t="shared" si="23"/>
        <v>1</v>
      </c>
      <c r="AE53" s="61">
        <f t="shared" si="24"/>
        <v>2</v>
      </c>
      <c r="AF53" s="61">
        <f t="shared" si="25"/>
        <v>9</v>
      </c>
      <c r="AG53" s="61">
        <f t="shared" si="26"/>
        <v>6</v>
      </c>
      <c r="AH53" s="61">
        <f t="shared" si="27"/>
        <v>1</v>
      </c>
      <c r="AI53" s="61">
        <f t="shared" si="28"/>
        <v>1</v>
      </c>
      <c r="AK53" s="77" t="str">
        <f xml:space="preserve">
IF(AA53&lt;&gt;AA52,
     "L5",
     IF(Z53&lt;&gt;Z52,
          "L4",
          IF(Y53&lt;&gt;Y52,
               "L3",
               IF(X53&lt;&gt;X52,
                    "L2",
                     IF(W53&lt;&gt;W52,
                         "L1",
                         "L1"
                         )
                    )
               )
          )
     )</f>
        <v>L4</v>
      </c>
      <c r="AM53" s="65" t="s">
        <v>1756</v>
      </c>
      <c r="AN53" s="65">
        <f>IF(EXACT($AK52, "L1"), $W52, AN52)</f>
        <v>65000000000001</v>
      </c>
      <c r="AO53" s="65">
        <f>IF(EXACT($AK52, "L1"), $W52, IF(EXACT($AK52, "L2"), $X52, AO52))</f>
        <v>65000000000002</v>
      </c>
      <c r="AP53" s="65">
        <f>IF(EXACT($AK52, "L1"), $W52, IF(EXACT($AK52, "L2"), $X52, IF(EXACT($AK52, "L3"), $Y52, AP52)))</f>
        <v>65000000000040</v>
      </c>
      <c r="AQ53" s="65">
        <f>IF(EXACT($AK52, "L1"), $W52, IF(EXACT($AK52, "L2"), $X52, IF(EXACT($AK52, "L3"), $Y52, IF(EXACT($AK52, "L4"), $Z52, AQ52))))</f>
        <v>65000000000047</v>
      </c>
      <c r="AS53" s="65">
        <f>IF(EXACT($AK53, "L1"), AM53, IF(EXACT($AK53, "L2"), AN53, IF(EXACT($AK53, "L3"), AO53, IF(EXACT($AK53, "L4"), AP53, IF(EXACT($AK53, "L5"), AQ53, "")))))</f>
        <v>65000000000040</v>
      </c>
      <c r="AU53" s="60" t="str">
        <f t="shared" si="29"/>
        <v>PERFORM * FROM "SchData-OLTP-Accounting"."Func_TblChartOfAccount_SET"(varSystemLoginSession, null, null, null, varInstitutionBranchID, 62000000000001::bigint,'1-1905', 'Work in Progress', 62000000000001::bigint, '2016-01-01 00:00:00'::timestamp, null::timestamp, 65000000000040::bigint, 66000000000001::bigint);</v>
      </c>
      <c r="AV53" s="66">
        <f t="shared" si="30"/>
        <v>65000000000049</v>
      </c>
      <c r="AW53" s="66">
        <f t="shared" si="31"/>
        <v>65000000000040</v>
      </c>
      <c r="AY53" s="66">
        <f t="shared" si="22"/>
        <v>65000000000040</v>
      </c>
    </row>
    <row r="54" spans="2:51" x14ac:dyDescent="0.2">
      <c r="B54" s="40"/>
      <c r="C54" s="41"/>
      <c r="D54" s="40"/>
      <c r="E54" s="41"/>
      <c r="F54" s="57"/>
      <c r="G54" s="41"/>
      <c r="H54" s="58"/>
      <c r="I54" s="34"/>
      <c r="J54" s="58" t="s">
        <v>1120</v>
      </c>
      <c r="K54" s="34" t="s">
        <v>1226</v>
      </c>
      <c r="L54" s="51"/>
      <c r="M54" s="34"/>
      <c r="O54" s="59" t="str">
        <f t="shared" si="3"/>
        <v>1-0000</v>
      </c>
      <c r="P54" s="59" t="str">
        <f t="shared" si="4"/>
        <v>1-1000</v>
      </c>
      <c r="Q54" s="59" t="str">
        <f t="shared" si="5"/>
        <v>1-1900</v>
      </c>
      <c r="R54" s="59" t="str">
        <f t="shared" si="6"/>
        <v>1-1905</v>
      </c>
      <c r="S54" s="59" t="str">
        <f t="shared" si="7"/>
        <v>1-1905.01</v>
      </c>
      <c r="T54" s="59" t="str">
        <f t="shared" si="8"/>
        <v xml:space="preserve"> </v>
      </c>
      <c r="V54" s="82">
        <f t="shared" si="9"/>
        <v>65000000000050</v>
      </c>
      <c r="W54" s="61">
        <f t="shared" si="10"/>
        <v>65000000000001</v>
      </c>
      <c r="X54" s="61">
        <f t="shared" si="11"/>
        <v>65000000000002</v>
      </c>
      <c r="Y54" s="61">
        <f t="shared" si="12"/>
        <v>65000000000040</v>
      </c>
      <c r="Z54" s="61">
        <f t="shared" si="13"/>
        <v>65000000000049</v>
      </c>
      <c r="AA54" s="61">
        <f t="shared" si="1"/>
        <v>65000000000050</v>
      </c>
      <c r="AB54" s="61">
        <f t="shared" si="14"/>
        <v>65000000000000</v>
      </c>
      <c r="AD54" s="61">
        <f t="shared" si="23"/>
        <v>1</v>
      </c>
      <c r="AE54" s="61">
        <f t="shared" si="24"/>
        <v>2</v>
      </c>
      <c r="AF54" s="61">
        <f t="shared" si="25"/>
        <v>9</v>
      </c>
      <c r="AG54" s="61">
        <f t="shared" si="26"/>
        <v>6</v>
      </c>
      <c r="AH54" s="61">
        <f t="shared" si="27"/>
        <v>2</v>
      </c>
      <c r="AI54" s="61">
        <f t="shared" si="28"/>
        <v>1</v>
      </c>
      <c r="AK54" s="77" t="str">
        <f xml:space="preserve">
IF(AA54&lt;&gt;AA53,
     "L5",
     IF(Z54&lt;&gt;Z53,
          "L4",
          IF(Y54&lt;&gt;Y53,
               "L3",
               IF(X54&lt;&gt;X53,
                    "L2",
                     IF(W54&lt;&gt;W53,
                         "L1",
                         "L1"
                         )
                    )
               )
          )
     )</f>
        <v>L5</v>
      </c>
      <c r="AM54" s="65" t="s">
        <v>1756</v>
      </c>
      <c r="AN54" s="65">
        <f>IF(EXACT($AK53, "L1"), $W53, AN53)</f>
        <v>65000000000001</v>
      </c>
      <c r="AO54" s="65">
        <f>IF(EXACT($AK53, "L1"), $W53, IF(EXACT($AK53, "L2"), $X53, AO53))</f>
        <v>65000000000002</v>
      </c>
      <c r="AP54" s="65">
        <f>IF(EXACT($AK53, "L1"), $W53, IF(EXACT($AK53, "L2"), $X53, IF(EXACT($AK53, "L3"), $Y53, AP53)))</f>
        <v>65000000000040</v>
      </c>
      <c r="AQ54" s="65">
        <f>IF(EXACT($AK53, "L1"), $W53, IF(EXACT($AK53, "L2"), $X53, IF(EXACT($AK53, "L3"), $Y53, IF(EXACT($AK53, "L4"), $Z53, AQ53))))</f>
        <v>65000000000049</v>
      </c>
      <c r="AS54" s="65">
        <f>IF(EXACT($AK54, "L1"), AM54, IF(EXACT($AK54, "L2"), AN54, IF(EXACT($AK54, "L3"), AO54, IF(EXACT($AK54, "L4"), AP54, IF(EXACT($AK54, "L5"), AQ54, "")))))</f>
        <v>65000000000049</v>
      </c>
      <c r="AU54" s="60" t="str">
        <f t="shared" si="29"/>
        <v>PERFORM * FROM "SchData-OLTP-Accounting"."Func_TblChartOfAccount_SET"(varSystemLoginSession, null, null, null, varInstitutionBranchID, 62000000000001::bigint,'1-1905.01', 'Work in Progress (IDR)', 62000000000001::bigint, '2016-01-01 00:00:00'::timestamp, null::timestamp, 65000000000049::bigint, 66000000000001::bigint);</v>
      </c>
      <c r="AV54" s="66">
        <f t="shared" si="30"/>
        <v>65000000000050</v>
      </c>
      <c r="AW54" s="66">
        <f t="shared" si="31"/>
        <v>65000000000049</v>
      </c>
      <c r="AY54" s="66">
        <f t="shared" si="22"/>
        <v>65000000000049</v>
      </c>
    </row>
    <row r="55" spans="2:51" x14ac:dyDescent="0.2">
      <c r="B55" s="40"/>
      <c r="C55" s="41"/>
      <c r="D55" s="40"/>
      <c r="E55" s="41"/>
      <c r="F55" s="57"/>
      <c r="G55" s="41"/>
      <c r="H55" s="58" t="s">
        <v>1115</v>
      </c>
      <c r="I55" s="34" t="s">
        <v>164</v>
      </c>
      <c r="J55" s="58"/>
      <c r="K55" s="34"/>
      <c r="L55" s="51"/>
      <c r="M55" s="34"/>
      <c r="O55" s="59" t="str">
        <f t="shared" si="3"/>
        <v>1-0000</v>
      </c>
      <c r="P55" s="59" t="str">
        <f t="shared" si="4"/>
        <v>1-1000</v>
      </c>
      <c r="Q55" s="59" t="str">
        <f t="shared" si="5"/>
        <v>1-1900</v>
      </c>
      <c r="R55" s="59" t="str">
        <f t="shared" si="6"/>
        <v>1-1999</v>
      </c>
      <c r="S55" s="59" t="str">
        <f t="shared" si="7"/>
        <v>1-1905.01</v>
      </c>
      <c r="T55" s="59" t="str">
        <f t="shared" si="8"/>
        <v xml:space="preserve"> </v>
      </c>
      <c r="V55" s="82">
        <f t="shared" si="9"/>
        <v>65000000000051</v>
      </c>
      <c r="W55" s="61">
        <f t="shared" si="10"/>
        <v>65000000000001</v>
      </c>
      <c r="X55" s="61">
        <f t="shared" si="11"/>
        <v>65000000000002</v>
      </c>
      <c r="Y55" s="61">
        <f t="shared" si="12"/>
        <v>65000000000040</v>
      </c>
      <c r="Z55" s="61">
        <f t="shared" si="13"/>
        <v>65000000000051</v>
      </c>
      <c r="AA55" s="61">
        <f t="shared" si="1"/>
        <v>65000000000050</v>
      </c>
      <c r="AB55" s="61">
        <f t="shared" si="14"/>
        <v>65000000000000</v>
      </c>
      <c r="AD55" s="61">
        <f t="shared" si="23"/>
        <v>1</v>
      </c>
      <c r="AE55" s="61">
        <f t="shared" si="24"/>
        <v>2</v>
      </c>
      <c r="AF55" s="61">
        <f t="shared" si="25"/>
        <v>9</v>
      </c>
      <c r="AG55" s="61">
        <f t="shared" si="26"/>
        <v>7</v>
      </c>
      <c r="AH55" s="61">
        <f t="shared" si="27"/>
        <v>1</v>
      </c>
      <c r="AI55" s="61">
        <f t="shared" si="28"/>
        <v>1</v>
      </c>
      <c r="AK55" s="77" t="str">
        <f xml:space="preserve">
IF(AA55&lt;&gt;AA54,
     "L5",
     IF(Z55&lt;&gt;Z54,
          "L4",
          IF(Y55&lt;&gt;Y54,
               "L3",
               IF(X55&lt;&gt;X54,
                    "L2",
                     IF(W55&lt;&gt;W54,
                         "L1",
                         "L1"
                         )
                    )
               )
          )
     )</f>
        <v>L4</v>
      </c>
      <c r="AM55" s="65" t="s">
        <v>1756</v>
      </c>
      <c r="AN55" s="65">
        <f>IF(EXACT($AK54, "L1"), $W54, AN54)</f>
        <v>65000000000001</v>
      </c>
      <c r="AO55" s="65">
        <f>IF(EXACT($AK54, "L1"), $W54, IF(EXACT($AK54, "L2"), $X54, AO54))</f>
        <v>65000000000002</v>
      </c>
      <c r="AP55" s="65">
        <f>IF(EXACT($AK54, "L1"), $W54, IF(EXACT($AK54, "L2"), $X54, IF(EXACT($AK54, "L3"), $Y54, AP54)))</f>
        <v>65000000000040</v>
      </c>
      <c r="AQ55" s="65">
        <f>IF(EXACT($AK54, "L1"), $W54, IF(EXACT($AK54, "L2"), $X54, IF(EXACT($AK54, "L3"), $Y54, IF(EXACT($AK54, "L4"), $Z54, AQ54))))</f>
        <v>65000000000049</v>
      </c>
      <c r="AS55" s="65">
        <f>IF(EXACT($AK55, "L1"), AM55, IF(EXACT($AK55, "L2"), AN55, IF(EXACT($AK55, "L3"), AO55, IF(EXACT($AK55, "L4"), AP55, IF(EXACT($AK55, "L5"), AQ55, "")))))</f>
        <v>65000000000040</v>
      </c>
      <c r="AU55" s="60" t="str">
        <f t="shared" si="29"/>
        <v>PERFORM * FROM "SchData-OLTP-Accounting"."Func_TblChartOfAccount_SET"(varSystemLoginSession, null, null, null, varInstitutionBranchID, 62000000000001::bigint,'1-1999', 'Other Prepayment', 62000000000001::bigint, '2016-01-01 00:00:00'::timestamp, null::timestamp, 65000000000040::bigint, 66000000000001::bigint);</v>
      </c>
      <c r="AV55" s="66">
        <f t="shared" si="30"/>
        <v>65000000000051</v>
      </c>
      <c r="AW55" s="66">
        <f t="shared" si="31"/>
        <v>65000000000040</v>
      </c>
      <c r="AY55" s="66">
        <f t="shared" si="22"/>
        <v>65000000000040</v>
      </c>
    </row>
    <row r="56" spans="2:51" x14ac:dyDescent="0.2">
      <c r="B56" s="40"/>
      <c r="C56" s="41"/>
      <c r="D56" s="40"/>
      <c r="E56" s="41"/>
      <c r="F56" s="57"/>
      <c r="G56" s="41"/>
      <c r="H56" s="58"/>
      <c r="I56" s="34"/>
      <c r="J56" s="58" t="s">
        <v>1121</v>
      </c>
      <c r="K56" s="34" t="s">
        <v>1227</v>
      </c>
      <c r="L56" s="51"/>
      <c r="M56" s="34"/>
      <c r="O56" s="59" t="str">
        <f t="shared" si="3"/>
        <v>1-0000</v>
      </c>
      <c r="P56" s="59" t="str">
        <f t="shared" si="4"/>
        <v>1-1000</v>
      </c>
      <c r="Q56" s="59" t="str">
        <f t="shared" si="5"/>
        <v>1-1900</v>
      </c>
      <c r="R56" s="59" t="str">
        <f t="shared" si="6"/>
        <v>1-1999</v>
      </c>
      <c r="S56" s="59" t="str">
        <f t="shared" si="7"/>
        <v>1-1999.01</v>
      </c>
      <c r="T56" s="59" t="str">
        <f t="shared" si="8"/>
        <v xml:space="preserve"> </v>
      </c>
      <c r="V56" s="82">
        <f t="shared" si="9"/>
        <v>65000000000052</v>
      </c>
      <c r="W56" s="61">
        <f t="shared" si="10"/>
        <v>65000000000001</v>
      </c>
      <c r="X56" s="61">
        <f t="shared" si="11"/>
        <v>65000000000002</v>
      </c>
      <c r="Y56" s="61">
        <f t="shared" si="12"/>
        <v>65000000000040</v>
      </c>
      <c r="Z56" s="61">
        <f t="shared" si="13"/>
        <v>65000000000051</v>
      </c>
      <c r="AA56" s="61">
        <f t="shared" si="1"/>
        <v>65000000000052</v>
      </c>
      <c r="AB56" s="61">
        <f t="shared" si="14"/>
        <v>65000000000000</v>
      </c>
      <c r="AD56" s="61">
        <f t="shared" si="23"/>
        <v>1</v>
      </c>
      <c r="AE56" s="61">
        <f t="shared" si="24"/>
        <v>2</v>
      </c>
      <c r="AF56" s="61">
        <f t="shared" si="25"/>
        <v>9</v>
      </c>
      <c r="AG56" s="61">
        <f t="shared" si="26"/>
        <v>7</v>
      </c>
      <c r="AH56" s="61">
        <f t="shared" si="27"/>
        <v>2</v>
      </c>
      <c r="AI56" s="61">
        <f t="shared" si="28"/>
        <v>1</v>
      </c>
      <c r="AK56" s="77" t="str">
        <f xml:space="preserve">
IF(AA56&lt;&gt;AA55,
     "L5",
     IF(Z56&lt;&gt;Z55,
          "L4",
          IF(Y56&lt;&gt;Y55,
               "L3",
               IF(X56&lt;&gt;X55,
                    "L2",
                     IF(W56&lt;&gt;W55,
                         "L1",
                         "L1"
                         )
                    )
               )
          )
     )</f>
        <v>L5</v>
      </c>
      <c r="AM56" s="65" t="s">
        <v>1756</v>
      </c>
      <c r="AN56" s="65">
        <f>IF(EXACT($AK55, "L1"), $W55, AN55)</f>
        <v>65000000000001</v>
      </c>
      <c r="AO56" s="65">
        <f>IF(EXACT($AK55, "L1"), $W55, IF(EXACT($AK55, "L2"), $X55, AO55))</f>
        <v>65000000000002</v>
      </c>
      <c r="AP56" s="65">
        <f>IF(EXACT($AK55, "L1"), $W55, IF(EXACT($AK55, "L2"), $X55, IF(EXACT($AK55, "L3"), $Y55, AP55)))</f>
        <v>65000000000040</v>
      </c>
      <c r="AQ56" s="65">
        <f>IF(EXACT($AK55, "L1"), $W55, IF(EXACT($AK55, "L2"), $X55, IF(EXACT($AK55, "L3"), $Y55, IF(EXACT($AK55, "L4"), $Z55, AQ55))))</f>
        <v>65000000000051</v>
      </c>
      <c r="AS56" s="65">
        <f>IF(EXACT($AK56, "L1"), AM56, IF(EXACT($AK56, "L2"), AN56, IF(EXACT($AK56, "L3"), AO56, IF(EXACT($AK56, "L4"), AP56, IF(EXACT($AK56, "L5"), AQ56, "")))))</f>
        <v>65000000000051</v>
      </c>
      <c r="AU56" s="60" t="str">
        <f t="shared" si="29"/>
        <v>PERFORM * FROM "SchData-OLTP-Accounting"."Func_TblChartOfAccount_SET"(varSystemLoginSession, null, null, null, varInstitutionBranchID, 62000000000001::bigint,'1-1999.01', 'Other Prepayment (IDR)', 62000000000001::bigint, '2016-01-01 00:00:00'::timestamp, null::timestamp, 65000000000051::bigint, 66000000000001::bigint);</v>
      </c>
      <c r="AV56" s="66">
        <f t="shared" si="30"/>
        <v>65000000000052</v>
      </c>
      <c r="AW56" s="66">
        <f t="shared" si="31"/>
        <v>65000000000051</v>
      </c>
      <c r="AY56" s="66">
        <f t="shared" si="22"/>
        <v>65000000000051</v>
      </c>
    </row>
    <row r="57" spans="2:51" x14ac:dyDescent="0.2">
      <c r="B57" s="40"/>
      <c r="C57" s="41"/>
      <c r="D57" s="44" t="s">
        <v>1082</v>
      </c>
      <c r="E57" s="43" t="s">
        <v>810</v>
      </c>
      <c r="F57" s="44"/>
      <c r="G57" s="43"/>
      <c r="H57" s="52"/>
      <c r="I57" s="19"/>
      <c r="J57" s="52"/>
      <c r="K57" s="19"/>
      <c r="L57" s="52"/>
      <c r="M57" s="19"/>
      <c r="O57" s="59" t="str">
        <f t="shared" si="3"/>
        <v>1-0000</v>
      </c>
      <c r="P57" s="59" t="str">
        <f t="shared" si="4"/>
        <v>1-2000</v>
      </c>
      <c r="Q57" s="59" t="str">
        <f t="shared" si="5"/>
        <v>1-1900</v>
      </c>
      <c r="R57" s="59" t="str">
        <f t="shared" si="6"/>
        <v>1-1999</v>
      </c>
      <c r="S57" s="59" t="str">
        <f t="shared" si="7"/>
        <v>1-1999.01</v>
      </c>
      <c r="T57" s="59" t="str">
        <f t="shared" si="8"/>
        <v xml:space="preserve"> </v>
      </c>
      <c r="V57" s="82">
        <f t="shared" si="9"/>
        <v>65000000000053</v>
      </c>
      <c r="W57" s="61">
        <f t="shared" si="10"/>
        <v>65000000000001</v>
      </c>
      <c r="X57" s="61">
        <f t="shared" si="11"/>
        <v>65000000000053</v>
      </c>
      <c r="Y57" s="61">
        <f t="shared" si="12"/>
        <v>65000000000040</v>
      </c>
      <c r="Z57" s="61">
        <f t="shared" si="13"/>
        <v>65000000000051</v>
      </c>
      <c r="AA57" s="61">
        <f t="shared" si="1"/>
        <v>65000000000052</v>
      </c>
      <c r="AB57" s="61">
        <f t="shared" si="14"/>
        <v>65000000000000</v>
      </c>
      <c r="AD57" s="61">
        <f t="shared" si="23"/>
        <v>1</v>
      </c>
      <c r="AE57" s="61">
        <f t="shared" si="24"/>
        <v>3</v>
      </c>
      <c r="AF57" s="61">
        <f t="shared" si="25"/>
        <v>1</v>
      </c>
      <c r="AG57" s="61">
        <f t="shared" si="26"/>
        <v>1</v>
      </c>
      <c r="AH57" s="61">
        <f t="shared" si="27"/>
        <v>1</v>
      </c>
      <c r="AI57" s="61">
        <f t="shared" si="28"/>
        <v>1</v>
      </c>
      <c r="AK57" s="77" t="str">
        <f xml:space="preserve">
IF(AA57&lt;&gt;AA56,
     "L5",
     IF(Z57&lt;&gt;Z56,
          "L4",
          IF(Y57&lt;&gt;Y56,
               "L3",
               IF(X57&lt;&gt;X56,
                    "L2",
                     IF(W57&lt;&gt;W56,
                         "L1",
                         "L1"
                         )
                    )
               )
          )
     )</f>
        <v>L2</v>
      </c>
      <c r="AM57" s="65" t="s">
        <v>1756</v>
      </c>
      <c r="AN57" s="65">
        <f>IF(EXACT($AK56, "L1"), $W56, AN56)</f>
        <v>65000000000001</v>
      </c>
      <c r="AO57" s="65">
        <f>IF(EXACT($AK56, "L1"), $W56, IF(EXACT($AK56, "L2"), $X56, AO56))</f>
        <v>65000000000002</v>
      </c>
      <c r="AP57" s="65">
        <f>IF(EXACT($AK56, "L1"), $W56, IF(EXACT($AK56, "L2"), $X56, IF(EXACT($AK56, "L3"), $Y56, AP56)))</f>
        <v>65000000000040</v>
      </c>
      <c r="AQ57" s="65">
        <f>IF(EXACT($AK56, "L1"), $W56, IF(EXACT($AK56, "L2"), $X56, IF(EXACT($AK56, "L3"), $Y56, IF(EXACT($AK56, "L4"), $Z56, AQ56))))</f>
        <v>65000000000051</v>
      </c>
      <c r="AS57" s="65">
        <f>IF(EXACT($AK57, "L1"), AM57, IF(EXACT($AK57, "L2"), AN57, IF(EXACT($AK57, "L3"), AO57, IF(EXACT($AK57, "L4"), AP57, IF(EXACT($AK57, "L5"), AQ57, "")))))</f>
        <v>65000000000001</v>
      </c>
      <c r="AU57" s="60" t="str">
        <f t="shared" si="29"/>
        <v>PERFORM * FROM "SchData-OLTP-Accounting"."Func_TblChartOfAccount_SET"(varSystemLoginSession, null, null, null, varInstitutionBranchID, 62000000000001::bigint,'1-2000', 'Investasi Jangka Panjang', 62000000000001::bigint, '2016-01-01 00:00:00'::timestamp, null::timestamp, 65000000000001::bigint, 66000000000001::bigint);</v>
      </c>
      <c r="AV57" s="66">
        <f t="shared" si="30"/>
        <v>65000000000053</v>
      </c>
      <c r="AW57" s="66">
        <f t="shared" si="31"/>
        <v>65000000000001</v>
      </c>
      <c r="AY57" s="66">
        <f t="shared" si="22"/>
        <v>65000000000001</v>
      </c>
    </row>
    <row r="58" spans="2:51" x14ac:dyDescent="0.2">
      <c r="B58" s="40"/>
      <c r="C58" s="41"/>
      <c r="D58" s="44"/>
      <c r="E58" s="43"/>
      <c r="F58" s="44"/>
      <c r="G58" s="43"/>
      <c r="H58" s="52" t="s">
        <v>1731</v>
      </c>
      <c r="I58" s="19" t="s">
        <v>811</v>
      </c>
      <c r="J58" s="52"/>
      <c r="K58" s="19"/>
      <c r="L58" s="52"/>
      <c r="M58" s="19"/>
      <c r="O58" s="59" t="str">
        <f t="shared" si="3"/>
        <v>1-0000</v>
      </c>
      <c r="P58" s="59" t="str">
        <f t="shared" si="4"/>
        <v>1-2000</v>
      </c>
      <c r="Q58" s="59" t="str">
        <f t="shared" si="5"/>
        <v>1-1900</v>
      </c>
      <c r="R58" s="59" t="str">
        <f t="shared" si="6"/>
        <v>1-2001</v>
      </c>
      <c r="S58" s="59" t="str">
        <f t="shared" si="7"/>
        <v>1-1999.01</v>
      </c>
      <c r="T58" s="59" t="str">
        <f t="shared" si="8"/>
        <v xml:space="preserve"> </v>
      </c>
      <c r="V58" s="82">
        <f t="shared" si="9"/>
        <v>65000000000054</v>
      </c>
      <c r="W58" s="61">
        <f t="shared" si="10"/>
        <v>65000000000001</v>
      </c>
      <c r="X58" s="61">
        <f t="shared" si="11"/>
        <v>65000000000053</v>
      </c>
      <c r="Y58" s="61">
        <f t="shared" si="12"/>
        <v>65000000000040</v>
      </c>
      <c r="Z58" s="61">
        <f t="shared" si="13"/>
        <v>65000000000054</v>
      </c>
      <c r="AA58" s="61">
        <f t="shared" si="1"/>
        <v>65000000000052</v>
      </c>
      <c r="AB58" s="61">
        <f t="shared" si="14"/>
        <v>65000000000000</v>
      </c>
      <c r="AD58" s="61">
        <f t="shared" si="23"/>
        <v>1</v>
      </c>
      <c r="AE58" s="61">
        <f t="shared" si="24"/>
        <v>3</v>
      </c>
      <c r="AF58" s="61">
        <f t="shared" si="25"/>
        <v>1</v>
      </c>
      <c r="AG58" s="61">
        <f t="shared" si="26"/>
        <v>2</v>
      </c>
      <c r="AH58" s="61">
        <f t="shared" si="27"/>
        <v>1</v>
      </c>
      <c r="AI58" s="61">
        <f t="shared" si="28"/>
        <v>1</v>
      </c>
      <c r="AK58" s="77" t="str">
        <f xml:space="preserve">
IF(AA58&lt;&gt;AA57,
     "L5",
     IF(Z58&lt;&gt;Z57,
          "L4",
          IF(Y58&lt;&gt;Y57,
               "L3",
               IF(X58&lt;&gt;X57,
                    "L2",
                     IF(W58&lt;&gt;W57,
                         "L1",
                         "L1"
                         )
                    )
               )
          )
     )</f>
        <v>L4</v>
      </c>
      <c r="AM58" s="65" t="s">
        <v>1756</v>
      </c>
      <c r="AN58" s="65">
        <f>IF(EXACT($AK57, "L1"), $W57, AN57)</f>
        <v>65000000000001</v>
      </c>
      <c r="AO58" s="65">
        <f>IF(EXACT($AK57, "L1"), $W57, IF(EXACT($AK57, "L2"), $X57, AO57))</f>
        <v>65000000000053</v>
      </c>
      <c r="AP58" s="65">
        <f>IF(EXACT($AK57, "L1"), $W57, IF(EXACT($AK57, "L2"), $X57, IF(EXACT($AK57, "L3"), $Y57, AP57)))</f>
        <v>65000000000053</v>
      </c>
      <c r="AQ58" s="65">
        <f>IF(EXACT($AK57, "L1"), $W57, IF(EXACT($AK57, "L2"), $X57, IF(EXACT($AK57, "L3"), $Y57, IF(EXACT($AK57, "L4"), $Z57, AQ57))))</f>
        <v>65000000000053</v>
      </c>
      <c r="AS58" s="65">
        <f>IF(EXACT($AK58, "L1"), AM58, IF(EXACT($AK58, "L2"), AN58, IF(EXACT($AK58, "L3"), AO58, IF(EXACT($AK58, "L4"), AP58, IF(EXACT($AK58, "L5"), AQ58, "")))))</f>
        <v>65000000000053</v>
      </c>
      <c r="AU58" s="60" t="str">
        <f t="shared" si="29"/>
        <v>PERFORM * FROM "SchData-OLTP-Accounting"."Func_TblChartOfAccount_SET"(varSystemLoginSession, null, null, null, varInstitutionBranchID, 62000000000001::bigint,'1-2001', 'Investasi Saham', 62000000000001::bigint, '2016-01-01 00:00:00'::timestamp, null::timestamp, 65000000000053::bigint, 66000000000001::bigint);</v>
      </c>
      <c r="AV58" s="66">
        <f t="shared" si="30"/>
        <v>65000000000054</v>
      </c>
      <c r="AW58" s="66">
        <f t="shared" si="31"/>
        <v>65000000000053</v>
      </c>
      <c r="AY58" s="66">
        <f t="shared" si="22"/>
        <v>65000000000053</v>
      </c>
    </row>
    <row r="59" spans="2:51" x14ac:dyDescent="0.2">
      <c r="B59" s="40"/>
      <c r="C59" s="41"/>
      <c r="D59" s="44"/>
      <c r="E59" s="43"/>
      <c r="F59" s="44"/>
      <c r="G59" s="43"/>
      <c r="H59" s="52"/>
      <c r="I59" s="19"/>
      <c r="J59" s="52" t="s">
        <v>1733</v>
      </c>
      <c r="K59" s="19" t="s">
        <v>1732</v>
      </c>
      <c r="L59" s="52"/>
      <c r="M59" s="19"/>
      <c r="O59" s="59" t="str">
        <f t="shared" si="3"/>
        <v>1-0000</v>
      </c>
      <c r="P59" s="59" t="str">
        <f t="shared" si="4"/>
        <v>1-2000</v>
      </c>
      <c r="Q59" s="59" t="str">
        <f t="shared" si="5"/>
        <v>1-1900</v>
      </c>
      <c r="R59" s="59" t="str">
        <f t="shared" si="6"/>
        <v>1-2001</v>
      </c>
      <c r="S59" s="59" t="str">
        <f t="shared" si="7"/>
        <v>1-2001.01</v>
      </c>
      <c r="T59" s="59" t="str">
        <f t="shared" si="8"/>
        <v xml:space="preserve"> </v>
      </c>
      <c r="V59" s="82">
        <f t="shared" si="9"/>
        <v>65000000000055</v>
      </c>
      <c r="W59" s="61">
        <f t="shared" si="10"/>
        <v>65000000000001</v>
      </c>
      <c r="X59" s="61">
        <f t="shared" si="11"/>
        <v>65000000000053</v>
      </c>
      <c r="Y59" s="61">
        <f t="shared" si="12"/>
        <v>65000000000040</v>
      </c>
      <c r="Z59" s="61">
        <f t="shared" si="13"/>
        <v>65000000000054</v>
      </c>
      <c r="AA59" s="61">
        <f t="shared" si="1"/>
        <v>65000000000055</v>
      </c>
      <c r="AB59" s="61">
        <f t="shared" si="14"/>
        <v>65000000000000</v>
      </c>
      <c r="AD59" s="61">
        <f t="shared" si="23"/>
        <v>1</v>
      </c>
      <c r="AE59" s="61">
        <f t="shared" si="24"/>
        <v>3</v>
      </c>
      <c r="AF59" s="61">
        <f t="shared" si="25"/>
        <v>1</v>
      </c>
      <c r="AG59" s="61">
        <f t="shared" si="26"/>
        <v>2</v>
      </c>
      <c r="AH59" s="61">
        <f t="shared" si="27"/>
        <v>2</v>
      </c>
      <c r="AI59" s="61">
        <f t="shared" si="28"/>
        <v>1</v>
      </c>
      <c r="AK59" s="77" t="str">
        <f xml:space="preserve">
IF(AA59&lt;&gt;AA58,
     "L5",
     IF(Z59&lt;&gt;Z58,
          "L4",
          IF(Y59&lt;&gt;Y58,
               "L3",
               IF(X59&lt;&gt;X58,
                    "L2",
                     IF(W59&lt;&gt;W58,
                         "L1",
                         "L1"
                         )
                    )
               )
          )
     )</f>
        <v>L5</v>
      </c>
      <c r="AM59" s="65" t="s">
        <v>1756</v>
      </c>
      <c r="AN59" s="65">
        <f>IF(EXACT($AK58, "L1"), $W58, AN58)</f>
        <v>65000000000001</v>
      </c>
      <c r="AO59" s="65">
        <f>IF(EXACT($AK58, "L1"), $W58, IF(EXACT($AK58, "L2"), $X58, AO58))</f>
        <v>65000000000053</v>
      </c>
      <c r="AP59" s="65">
        <f>IF(EXACT($AK58, "L1"), $W58, IF(EXACT($AK58, "L2"), $X58, IF(EXACT($AK58, "L3"), $Y58, AP58)))</f>
        <v>65000000000053</v>
      </c>
      <c r="AQ59" s="65">
        <f>IF(EXACT($AK58, "L1"), $W58, IF(EXACT($AK58, "L2"), $X58, IF(EXACT($AK58, "L3"), $Y58, IF(EXACT($AK58, "L4"), $Z58, AQ58))))</f>
        <v>65000000000054</v>
      </c>
      <c r="AS59" s="65">
        <f>IF(EXACT($AK59, "L1"), AM59, IF(EXACT($AK59, "L2"), AN59, IF(EXACT($AK59, "L3"), AO59, IF(EXACT($AK59, "L4"), AP59, IF(EXACT($AK59, "L5"), AQ59, "")))))</f>
        <v>65000000000054</v>
      </c>
      <c r="AU59" s="60" t="str">
        <f t="shared" si="29"/>
        <v>PERFORM * FROM "SchData-OLTP-Accounting"."Func_TblChartOfAccount_SET"(varSystemLoginSession, null, null, null, varInstitutionBranchID, 62000000000001::bigint,'1-2001.01', 'Investasi Saham (IDR)', 62000000000001::bigint, '2016-01-01 00:00:00'::timestamp, null::timestamp, 65000000000054::bigint, 66000000000001::bigint);</v>
      </c>
      <c r="AV59" s="66">
        <f t="shared" si="30"/>
        <v>65000000000055</v>
      </c>
      <c r="AW59" s="66">
        <f t="shared" si="31"/>
        <v>65000000000054</v>
      </c>
      <c r="AY59" s="66">
        <f t="shared" si="22"/>
        <v>65000000000054</v>
      </c>
    </row>
    <row r="60" spans="2:51" x14ac:dyDescent="0.2">
      <c r="B60" s="40"/>
      <c r="C60" s="41"/>
      <c r="D60" s="44" t="s">
        <v>1083</v>
      </c>
      <c r="E60" s="43" t="s">
        <v>823</v>
      </c>
      <c r="F60" s="44"/>
      <c r="G60" s="43"/>
      <c r="H60" s="52"/>
      <c r="I60" s="19"/>
      <c r="J60" s="52"/>
      <c r="K60" s="19"/>
      <c r="L60" s="52"/>
      <c r="M60" s="19"/>
      <c r="O60" s="59" t="str">
        <f t="shared" si="3"/>
        <v>1-0000</v>
      </c>
      <c r="P60" s="59" t="str">
        <f t="shared" si="4"/>
        <v>1-3000</v>
      </c>
      <c r="Q60" s="59" t="str">
        <f t="shared" si="5"/>
        <v>1-1900</v>
      </c>
      <c r="R60" s="59" t="str">
        <f t="shared" si="6"/>
        <v>1-2001</v>
      </c>
      <c r="S60" s="59" t="str">
        <f t="shared" si="7"/>
        <v>1-2001.01</v>
      </c>
      <c r="T60" s="59" t="str">
        <f t="shared" si="8"/>
        <v xml:space="preserve"> </v>
      </c>
      <c r="V60" s="82">
        <f t="shared" si="9"/>
        <v>65000000000056</v>
      </c>
      <c r="W60" s="61">
        <f t="shared" si="10"/>
        <v>65000000000001</v>
      </c>
      <c r="X60" s="61">
        <f t="shared" si="11"/>
        <v>65000000000056</v>
      </c>
      <c r="Y60" s="61">
        <f t="shared" si="12"/>
        <v>65000000000040</v>
      </c>
      <c r="Z60" s="61">
        <f t="shared" si="13"/>
        <v>65000000000054</v>
      </c>
      <c r="AA60" s="61">
        <f t="shared" si="1"/>
        <v>65000000000055</v>
      </c>
      <c r="AB60" s="61">
        <f t="shared" si="14"/>
        <v>65000000000000</v>
      </c>
      <c r="AD60" s="61">
        <f t="shared" si="23"/>
        <v>1</v>
      </c>
      <c r="AE60" s="61">
        <f t="shared" si="24"/>
        <v>4</v>
      </c>
      <c r="AF60" s="61">
        <f t="shared" si="25"/>
        <v>1</v>
      </c>
      <c r="AG60" s="61">
        <f t="shared" si="26"/>
        <v>2</v>
      </c>
      <c r="AH60" s="61">
        <f t="shared" si="27"/>
        <v>2</v>
      </c>
      <c r="AI60" s="61">
        <f t="shared" si="28"/>
        <v>1</v>
      </c>
      <c r="AK60" s="77" t="str">
        <f xml:space="preserve">
IF(AA60&lt;&gt;AA59,
     "L5",
     IF(Z60&lt;&gt;Z59,
          "L4",
          IF(Y60&lt;&gt;Y59,
               "L3",
               IF(X60&lt;&gt;X59,
                    "L2",
                     IF(W60&lt;&gt;W59,
                         "L1",
                         "L1"
                         )
                    )
               )
          )
     )</f>
        <v>L2</v>
      </c>
      <c r="AM60" s="65" t="s">
        <v>1756</v>
      </c>
      <c r="AN60" s="65">
        <f>IF(EXACT($AK59, "L1"), $W59, AN59)</f>
        <v>65000000000001</v>
      </c>
      <c r="AO60" s="65">
        <f>IF(EXACT($AK59, "L1"), $W59, IF(EXACT($AK59, "L2"), $X59, AO59))</f>
        <v>65000000000053</v>
      </c>
      <c r="AP60" s="65">
        <f>IF(EXACT($AK59, "L1"), $W59, IF(EXACT($AK59, "L2"), $X59, IF(EXACT($AK59, "L3"), $Y59, AP59)))</f>
        <v>65000000000053</v>
      </c>
      <c r="AQ60" s="65">
        <f>IF(EXACT($AK59, "L1"), $W59, IF(EXACT($AK59, "L2"), $X59, IF(EXACT($AK59, "L3"), $Y59, IF(EXACT($AK59, "L4"), $Z59, AQ59))))</f>
        <v>65000000000054</v>
      </c>
      <c r="AS60" s="65">
        <f>IF(EXACT($AK60, "L1"), AM60, IF(EXACT($AK60, "L2"), AN60, IF(EXACT($AK60, "L3"), AO60, IF(EXACT($AK60, "L4"), AP60, IF(EXACT($AK60, "L5"), AQ60, "")))))</f>
        <v>65000000000001</v>
      </c>
      <c r="AU60" s="60" t="str">
        <f t="shared" si="29"/>
        <v>PERFORM * FROM "SchData-OLTP-Accounting"."Func_TblChartOfAccount_SET"(varSystemLoginSession, null, null, null, varInstitutionBranchID, 62000000000001::bigint,'1-3000', 'Aktiva Tetap', 62000000000001::bigint, '2016-01-01 00:00:00'::timestamp, null::timestamp, 65000000000001::bigint, 66000000000001::bigint);</v>
      </c>
      <c r="AV60" s="66">
        <f t="shared" si="30"/>
        <v>65000000000056</v>
      </c>
      <c r="AW60" s="66">
        <f t="shared" si="31"/>
        <v>65000000000001</v>
      </c>
      <c r="AY60" s="66">
        <f t="shared" si="22"/>
        <v>65000000000001</v>
      </c>
    </row>
    <row r="61" spans="2:51" x14ac:dyDescent="0.2">
      <c r="B61" s="40"/>
      <c r="C61" s="41"/>
      <c r="D61" s="44"/>
      <c r="E61" s="43"/>
      <c r="F61" s="44" t="s">
        <v>1124</v>
      </c>
      <c r="G61" s="43" t="s">
        <v>718</v>
      </c>
      <c r="H61" s="52"/>
      <c r="I61" s="19"/>
      <c r="J61" s="52"/>
      <c r="K61" s="19"/>
      <c r="L61" s="52"/>
      <c r="M61" s="19"/>
      <c r="O61" s="59" t="str">
        <f t="shared" si="3"/>
        <v>1-0000</v>
      </c>
      <c r="P61" s="59" t="str">
        <f t="shared" si="4"/>
        <v>1-3000</v>
      </c>
      <c r="Q61" s="59" t="str">
        <f t="shared" si="5"/>
        <v>1-3100</v>
      </c>
      <c r="R61" s="59" t="str">
        <f t="shared" si="6"/>
        <v>1-2001</v>
      </c>
      <c r="S61" s="59" t="str">
        <f t="shared" si="7"/>
        <v>1-2001.01</v>
      </c>
      <c r="T61" s="59" t="str">
        <f t="shared" si="8"/>
        <v xml:space="preserve"> </v>
      </c>
      <c r="V61" s="82">
        <f t="shared" si="9"/>
        <v>65000000000057</v>
      </c>
      <c r="W61" s="61">
        <f t="shared" si="10"/>
        <v>65000000000001</v>
      </c>
      <c r="X61" s="61">
        <f t="shared" si="11"/>
        <v>65000000000056</v>
      </c>
      <c r="Y61" s="61">
        <f t="shared" si="12"/>
        <v>65000000000057</v>
      </c>
      <c r="Z61" s="61">
        <f t="shared" si="13"/>
        <v>65000000000054</v>
      </c>
      <c r="AA61" s="61">
        <f t="shared" si="1"/>
        <v>65000000000055</v>
      </c>
      <c r="AB61" s="61">
        <f t="shared" si="14"/>
        <v>65000000000000</v>
      </c>
      <c r="AD61" s="61">
        <f t="shared" si="23"/>
        <v>1</v>
      </c>
      <c r="AE61" s="61">
        <f t="shared" si="24"/>
        <v>4</v>
      </c>
      <c r="AF61" s="61">
        <f t="shared" si="25"/>
        <v>2</v>
      </c>
      <c r="AG61" s="61">
        <f t="shared" si="26"/>
        <v>1</v>
      </c>
      <c r="AH61" s="61">
        <f t="shared" si="27"/>
        <v>1</v>
      </c>
      <c r="AI61" s="61">
        <f t="shared" si="28"/>
        <v>1</v>
      </c>
      <c r="AK61" s="77" t="str">
        <f xml:space="preserve">
IF(AA61&lt;&gt;AA60,
     "L5",
     IF(Z61&lt;&gt;Z60,
          "L4",
          IF(Y61&lt;&gt;Y60,
               "L3",
               IF(X61&lt;&gt;X60,
                    "L2",
                     IF(W61&lt;&gt;W60,
                         "L1",
                         "L1"
                         )
                    )
               )
          )
     )</f>
        <v>L3</v>
      </c>
      <c r="AM61" s="65" t="s">
        <v>1756</v>
      </c>
      <c r="AN61" s="65">
        <f>IF(EXACT($AK60, "L1"), $W60, AN60)</f>
        <v>65000000000001</v>
      </c>
      <c r="AO61" s="65">
        <f>IF(EXACT($AK60, "L1"), $W60, IF(EXACT($AK60, "L2"), $X60, AO60))</f>
        <v>65000000000056</v>
      </c>
      <c r="AP61" s="65">
        <f>IF(EXACT($AK60, "L1"), $W60, IF(EXACT($AK60, "L2"), $X60, IF(EXACT($AK60, "L3"), $Y60, AP60)))</f>
        <v>65000000000056</v>
      </c>
      <c r="AQ61" s="65">
        <f>IF(EXACT($AK60, "L1"), $W60, IF(EXACT($AK60, "L2"), $X60, IF(EXACT($AK60, "L3"), $Y60, IF(EXACT($AK60, "L4"), $Z60, AQ60))))</f>
        <v>65000000000056</v>
      </c>
      <c r="AS61" s="65">
        <f>IF(EXACT($AK61, "L1"), AM61, IF(EXACT($AK61, "L2"), AN61, IF(EXACT($AK61, "L3"), AO61, IF(EXACT($AK61, "L4"), AP61, IF(EXACT($AK61, "L5"), AQ61, "")))))</f>
        <v>65000000000056</v>
      </c>
      <c r="AU61" s="60" t="str">
        <f t="shared" si="29"/>
        <v>PERFORM * FROM "SchData-OLTP-Accounting"."Func_TblChartOfAccount_SET"(varSystemLoginSession, null, null, null, varInstitutionBranchID, 62000000000001::bigint,'1-3100', 'Aset Tetap', 62000000000001::bigint, '2016-01-01 00:00:00'::timestamp, null::timestamp, 65000000000056::bigint, 66000000000001::bigint);</v>
      </c>
      <c r="AV61" s="66">
        <f t="shared" si="30"/>
        <v>65000000000057</v>
      </c>
      <c r="AW61" s="66">
        <f t="shared" si="31"/>
        <v>65000000000056</v>
      </c>
      <c r="AY61" s="66">
        <f t="shared" si="22"/>
        <v>65000000000056</v>
      </c>
    </row>
    <row r="62" spans="2:51" x14ac:dyDescent="0.2">
      <c r="B62" s="40"/>
      <c r="C62" s="41"/>
      <c r="D62" s="44"/>
      <c r="E62" s="43"/>
      <c r="F62" s="44"/>
      <c r="G62" s="43"/>
      <c r="H62" s="52" t="s">
        <v>825</v>
      </c>
      <c r="I62" s="19" t="s">
        <v>847</v>
      </c>
      <c r="J62" s="52"/>
      <c r="K62" s="19"/>
      <c r="L62" s="52"/>
      <c r="M62" s="19"/>
      <c r="O62" s="59" t="str">
        <f t="shared" si="3"/>
        <v>1-0000</v>
      </c>
      <c r="P62" s="59" t="str">
        <f t="shared" si="4"/>
        <v>1-3000</v>
      </c>
      <c r="Q62" s="59" t="str">
        <f t="shared" si="5"/>
        <v>1-3100</v>
      </c>
      <c r="R62" s="59" t="str">
        <f t="shared" si="6"/>
        <v>1-3101</v>
      </c>
      <c r="S62" s="59" t="str">
        <f t="shared" si="7"/>
        <v>1-2001.01</v>
      </c>
      <c r="T62" s="59" t="str">
        <f t="shared" si="8"/>
        <v xml:space="preserve"> </v>
      </c>
      <c r="V62" s="82">
        <f t="shared" si="9"/>
        <v>65000000000058</v>
      </c>
      <c r="W62" s="61">
        <f t="shared" si="10"/>
        <v>65000000000001</v>
      </c>
      <c r="X62" s="61">
        <f t="shared" si="11"/>
        <v>65000000000056</v>
      </c>
      <c r="Y62" s="61">
        <f t="shared" si="12"/>
        <v>65000000000057</v>
      </c>
      <c r="Z62" s="61">
        <f t="shared" si="13"/>
        <v>65000000000058</v>
      </c>
      <c r="AA62" s="61">
        <f t="shared" si="1"/>
        <v>65000000000055</v>
      </c>
      <c r="AB62" s="61">
        <f t="shared" si="14"/>
        <v>65000000000000</v>
      </c>
      <c r="AD62" s="61">
        <f t="shared" si="23"/>
        <v>1</v>
      </c>
      <c r="AE62" s="61">
        <f t="shared" si="24"/>
        <v>4</v>
      </c>
      <c r="AF62" s="61">
        <f t="shared" si="25"/>
        <v>2</v>
      </c>
      <c r="AG62" s="61">
        <f t="shared" si="26"/>
        <v>2</v>
      </c>
      <c r="AH62" s="61">
        <f t="shared" si="27"/>
        <v>1</v>
      </c>
      <c r="AI62" s="61">
        <f t="shared" si="28"/>
        <v>1</v>
      </c>
      <c r="AK62" s="77" t="str">
        <f xml:space="preserve">
IF(AA62&lt;&gt;AA61,
     "L5",
     IF(Z62&lt;&gt;Z61,
          "L4",
          IF(Y62&lt;&gt;Y61,
               "L3",
               IF(X62&lt;&gt;X61,
                    "L2",
                     IF(W62&lt;&gt;W61,
                         "L1",
                         "L1"
                         )
                    )
               )
          )
     )</f>
        <v>L4</v>
      </c>
      <c r="AM62" s="65" t="s">
        <v>1756</v>
      </c>
      <c r="AN62" s="65">
        <f>IF(EXACT($AK61, "L1"), $W61, AN61)</f>
        <v>65000000000001</v>
      </c>
      <c r="AO62" s="65">
        <f>IF(EXACT($AK61, "L1"), $W61, IF(EXACT($AK61, "L2"), $X61, AO61))</f>
        <v>65000000000056</v>
      </c>
      <c r="AP62" s="65">
        <f>IF(EXACT($AK61, "L1"), $W61, IF(EXACT($AK61, "L2"), $X61, IF(EXACT($AK61, "L3"), $Y61, AP61)))</f>
        <v>65000000000057</v>
      </c>
      <c r="AQ62" s="65">
        <f>IF(EXACT($AK61, "L1"), $W61, IF(EXACT($AK61, "L2"), $X61, IF(EXACT($AK61, "L3"), $Y61, IF(EXACT($AK61, "L4"), $Z61, AQ61))))</f>
        <v>65000000000057</v>
      </c>
      <c r="AS62" s="65">
        <f>IF(EXACT($AK62, "L1"), AM62, IF(EXACT($AK62, "L2"), AN62, IF(EXACT($AK62, "L3"), AO62, IF(EXACT($AK62, "L4"), AP62, IF(EXACT($AK62, "L5"), AQ62, "")))))</f>
        <v>65000000000057</v>
      </c>
      <c r="AU62" s="60" t="str">
        <f t="shared" si="29"/>
        <v>PERFORM * FROM "SchData-OLTP-Accounting"."Func_TblChartOfAccount_SET"(varSystemLoginSession, null, null, null, varInstitutionBranchID, 62000000000001::bigint,'1-3101', 'Land', 62000000000001::bigint, '2016-01-01 00:00:00'::timestamp, null::timestamp, 65000000000057::bigint, 66000000000001::bigint);</v>
      </c>
      <c r="AV62" s="66">
        <f t="shared" si="30"/>
        <v>65000000000058</v>
      </c>
      <c r="AW62" s="66">
        <f t="shared" si="31"/>
        <v>65000000000057</v>
      </c>
      <c r="AY62" s="66">
        <f t="shared" si="22"/>
        <v>65000000000057</v>
      </c>
    </row>
    <row r="63" spans="2:51" x14ac:dyDescent="0.2">
      <c r="B63" s="40"/>
      <c r="C63" s="41"/>
      <c r="D63" s="44"/>
      <c r="E63" s="43"/>
      <c r="F63" s="44"/>
      <c r="G63" s="43"/>
      <c r="H63" s="52"/>
      <c r="I63" s="19"/>
      <c r="J63" s="52" t="s">
        <v>1137</v>
      </c>
      <c r="K63" s="19" t="s">
        <v>1228</v>
      </c>
      <c r="L63" s="52"/>
      <c r="M63" s="19"/>
      <c r="O63" s="59" t="str">
        <f t="shared" si="3"/>
        <v>1-0000</v>
      </c>
      <c r="P63" s="59" t="str">
        <f t="shared" si="4"/>
        <v>1-3000</v>
      </c>
      <c r="Q63" s="59" t="str">
        <f t="shared" si="5"/>
        <v>1-3100</v>
      </c>
      <c r="R63" s="59" t="str">
        <f t="shared" si="6"/>
        <v>1-3101</v>
      </c>
      <c r="S63" s="59" t="str">
        <f t="shared" si="7"/>
        <v>1-3101.01</v>
      </c>
      <c r="T63" s="59" t="str">
        <f t="shared" si="8"/>
        <v xml:space="preserve"> </v>
      </c>
      <c r="V63" s="82">
        <f t="shared" si="9"/>
        <v>65000000000059</v>
      </c>
      <c r="W63" s="61">
        <f t="shared" si="10"/>
        <v>65000000000001</v>
      </c>
      <c r="X63" s="61">
        <f t="shared" si="11"/>
        <v>65000000000056</v>
      </c>
      <c r="Y63" s="61">
        <f t="shared" si="12"/>
        <v>65000000000057</v>
      </c>
      <c r="Z63" s="61">
        <f t="shared" si="13"/>
        <v>65000000000058</v>
      </c>
      <c r="AA63" s="61">
        <f t="shared" si="1"/>
        <v>65000000000059</v>
      </c>
      <c r="AB63" s="61">
        <f t="shared" si="14"/>
        <v>65000000000000</v>
      </c>
      <c r="AD63" s="61">
        <f t="shared" si="23"/>
        <v>1</v>
      </c>
      <c r="AE63" s="61">
        <f t="shared" si="24"/>
        <v>4</v>
      </c>
      <c r="AF63" s="61">
        <f t="shared" si="25"/>
        <v>2</v>
      </c>
      <c r="AG63" s="61">
        <f t="shared" si="26"/>
        <v>2</v>
      </c>
      <c r="AH63" s="61">
        <f t="shared" si="27"/>
        <v>2</v>
      </c>
      <c r="AI63" s="61">
        <f t="shared" si="28"/>
        <v>1</v>
      </c>
      <c r="AK63" s="77" t="str">
        <f xml:space="preserve">
IF(AA63&lt;&gt;AA62,
     "L5",
     IF(Z63&lt;&gt;Z62,
          "L4",
          IF(Y63&lt;&gt;Y62,
               "L3",
               IF(X63&lt;&gt;X62,
                    "L2",
                     IF(W63&lt;&gt;W62,
                         "L1",
                         "L1"
                         )
                    )
               )
          )
     )</f>
        <v>L5</v>
      </c>
      <c r="AM63" s="65" t="s">
        <v>1756</v>
      </c>
      <c r="AN63" s="65">
        <f>IF(EXACT($AK62, "L1"), $W62, AN62)</f>
        <v>65000000000001</v>
      </c>
      <c r="AO63" s="65">
        <f>IF(EXACT($AK62, "L1"), $W62, IF(EXACT($AK62, "L2"), $X62, AO62))</f>
        <v>65000000000056</v>
      </c>
      <c r="AP63" s="65">
        <f>IF(EXACT($AK62, "L1"), $W62, IF(EXACT($AK62, "L2"), $X62, IF(EXACT($AK62, "L3"), $Y62, AP62)))</f>
        <v>65000000000057</v>
      </c>
      <c r="AQ63" s="65">
        <f>IF(EXACT($AK62, "L1"), $W62, IF(EXACT($AK62, "L2"), $X62, IF(EXACT($AK62, "L3"), $Y62, IF(EXACT($AK62, "L4"), $Z62, AQ62))))</f>
        <v>65000000000058</v>
      </c>
      <c r="AS63" s="65">
        <f>IF(EXACT($AK63, "L1"), AM63, IF(EXACT($AK63, "L2"), AN63, IF(EXACT($AK63, "L3"), AO63, IF(EXACT($AK63, "L4"), AP63, IF(EXACT($AK63, "L5"), AQ63, "")))))</f>
        <v>65000000000058</v>
      </c>
      <c r="AU63" s="60" t="str">
        <f t="shared" si="29"/>
        <v>PERFORM * FROM "SchData-OLTP-Accounting"."Func_TblChartOfAccount_SET"(varSystemLoginSession, null, null, null, varInstitutionBranchID, 62000000000001::bigint,'1-3101.01', 'Land (IDR)', 62000000000001::bigint, '2016-01-01 00:00:00'::timestamp, null::timestamp, 65000000000058::bigint, 66000000000001::bigint);</v>
      </c>
      <c r="AV63" s="66">
        <f t="shared" si="30"/>
        <v>65000000000059</v>
      </c>
      <c r="AW63" s="66">
        <f t="shared" si="31"/>
        <v>65000000000058</v>
      </c>
      <c r="AY63" s="66">
        <f t="shared" si="22"/>
        <v>65000000000058</v>
      </c>
    </row>
    <row r="64" spans="2:51" x14ac:dyDescent="0.2">
      <c r="B64" s="40"/>
      <c r="C64" s="41"/>
      <c r="D64" s="44"/>
      <c r="E64" s="43"/>
      <c r="F64" s="44"/>
      <c r="G64" s="43"/>
      <c r="H64" s="52" t="s">
        <v>826</v>
      </c>
      <c r="I64" s="19" t="s">
        <v>191</v>
      </c>
      <c r="J64" s="52"/>
      <c r="K64" s="19"/>
      <c r="L64" s="52"/>
      <c r="M64" s="19"/>
      <c r="O64" s="59" t="str">
        <f t="shared" si="3"/>
        <v>1-0000</v>
      </c>
      <c r="P64" s="59" t="str">
        <f t="shared" si="4"/>
        <v>1-3000</v>
      </c>
      <c r="Q64" s="59" t="str">
        <f t="shared" si="5"/>
        <v>1-3100</v>
      </c>
      <c r="R64" s="59" t="str">
        <f t="shared" si="6"/>
        <v>1-3102</v>
      </c>
      <c r="S64" s="59" t="str">
        <f t="shared" si="7"/>
        <v>1-3101.01</v>
      </c>
      <c r="T64" s="59" t="str">
        <f t="shared" si="8"/>
        <v xml:space="preserve"> </v>
      </c>
      <c r="V64" s="82">
        <f t="shared" si="9"/>
        <v>65000000000060</v>
      </c>
      <c r="W64" s="61">
        <f t="shared" si="10"/>
        <v>65000000000001</v>
      </c>
      <c r="X64" s="61">
        <f t="shared" si="11"/>
        <v>65000000000056</v>
      </c>
      <c r="Y64" s="61">
        <f t="shared" si="12"/>
        <v>65000000000057</v>
      </c>
      <c r="Z64" s="61">
        <f t="shared" si="13"/>
        <v>65000000000060</v>
      </c>
      <c r="AA64" s="61">
        <f t="shared" si="1"/>
        <v>65000000000059</v>
      </c>
      <c r="AB64" s="61">
        <f t="shared" si="14"/>
        <v>65000000000000</v>
      </c>
      <c r="AD64" s="61">
        <f t="shared" si="23"/>
        <v>1</v>
      </c>
      <c r="AE64" s="61">
        <f t="shared" si="24"/>
        <v>4</v>
      </c>
      <c r="AF64" s="61">
        <f t="shared" si="25"/>
        <v>2</v>
      </c>
      <c r="AG64" s="61">
        <f t="shared" si="26"/>
        <v>3</v>
      </c>
      <c r="AH64" s="61">
        <f t="shared" si="27"/>
        <v>1</v>
      </c>
      <c r="AI64" s="61">
        <f t="shared" si="28"/>
        <v>1</v>
      </c>
      <c r="AK64" s="77" t="str">
        <f xml:space="preserve">
IF(AA64&lt;&gt;AA63,
     "L5",
     IF(Z64&lt;&gt;Z63,
          "L4",
          IF(Y64&lt;&gt;Y63,
               "L3",
               IF(X64&lt;&gt;X63,
                    "L2",
                     IF(W64&lt;&gt;W63,
                         "L1",
                         "L1"
                         )
                    )
               )
          )
     )</f>
        <v>L4</v>
      </c>
      <c r="AM64" s="65" t="s">
        <v>1756</v>
      </c>
      <c r="AN64" s="65">
        <f>IF(EXACT($AK63, "L1"), $W63, AN63)</f>
        <v>65000000000001</v>
      </c>
      <c r="AO64" s="65">
        <f>IF(EXACT($AK63, "L1"), $W63, IF(EXACT($AK63, "L2"), $X63, AO63))</f>
        <v>65000000000056</v>
      </c>
      <c r="AP64" s="65">
        <f>IF(EXACT($AK63, "L1"), $W63, IF(EXACT($AK63, "L2"), $X63, IF(EXACT($AK63, "L3"), $Y63, AP63)))</f>
        <v>65000000000057</v>
      </c>
      <c r="AQ64" s="65">
        <f>IF(EXACT($AK63, "L1"), $W63, IF(EXACT($AK63, "L2"), $X63, IF(EXACT($AK63, "L3"), $Y63, IF(EXACT($AK63, "L4"), $Z63, AQ63))))</f>
        <v>65000000000058</v>
      </c>
      <c r="AS64" s="65">
        <f>IF(EXACT($AK64, "L1"), AM64, IF(EXACT($AK64, "L2"), AN64, IF(EXACT($AK64, "L3"), AO64, IF(EXACT($AK64, "L4"), AP64, IF(EXACT($AK64, "L5"), AQ64, "")))))</f>
        <v>65000000000057</v>
      </c>
      <c r="AU64" s="60" t="str">
        <f t="shared" si="29"/>
        <v>PERFORM * FROM "SchData-OLTP-Accounting"."Func_TblChartOfAccount_SET"(varSystemLoginSession, null, null, null, varInstitutionBranchID, 62000000000001::bigint,'1-3102', 'Building - Improvement', 62000000000001::bigint, '2016-01-01 00:00:00'::timestamp, null::timestamp, 65000000000057::bigint, 66000000000001::bigint);</v>
      </c>
      <c r="AV64" s="66">
        <f t="shared" si="30"/>
        <v>65000000000060</v>
      </c>
      <c r="AW64" s="66">
        <f t="shared" si="31"/>
        <v>65000000000057</v>
      </c>
      <c r="AY64" s="66">
        <f t="shared" si="22"/>
        <v>65000000000057</v>
      </c>
    </row>
    <row r="65" spans="2:51" x14ac:dyDescent="0.2">
      <c r="B65" s="40"/>
      <c r="C65" s="41"/>
      <c r="D65" s="44"/>
      <c r="E65" s="43"/>
      <c r="F65" s="44"/>
      <c r="G65" s="43"/>
      <c r="H65" s="52"/>
      <c r="I65" s="19"/>
      <c r="J65" s="52" t="s">
        <v>1138</v>
      </c>
      <c r="K65" s="19" t="s">
        <v>1229</v>
      </c>
      <c r="L65" s="52"/>
      <c r="M65" s="19"/>
      <c r="O65" s="59" t="str">
        <f t="shared" si="3"/>
        <v>1-0000</v>
      </c>
      <c r="P65" s="59" t="str">
        <f t="shared" si="4"/>
        <v>1-3000</v>
      </c>
      <c r="Q65" s="59" t="str">
        <f t="shared" si="5"/>
        <v>1-3100</v>
      </c>
      <c r="R65" s="59" t="str">
        <f t="shared" si="6"/>
        <v>1-3102</v>
      </c>
      <c r="S65" s="59" t="str">
        <f t="shared" si="7"/>
        <v>1-3102.01</v>
      </c>
      <c r="T65" s="59" t="str">
        <f t="shared" si="8"/>
        <v xml:space="preserve"> </v>
      </c>
      <c r="V65" s="82">
        <f t="shared" si="9"/>
        <v>65000000000061</v>
      </c>
      <c r="W65" s="61">
        <f t="shared" si="10"/>
        <v>65000000000001</v>
      </c>
      <c r="X65" s="61">
        <f t="shared" si="11"/>
        <v>65000000000056</v>
      </c>
      <c r="Y65" s="61">
        <f t="shared" si="12"/>
        <v>65000000000057</v>
      </c>
      <c r="Z65" s="61">
        <f t="shared" si="13"/>
        <v>65000000000060</v>
      </c>
      <c r="AA65" s="61">
        <f t="shared" si="1"/>
        <v>65000000000061</v>
      </c>
      <c r="AB65" s="61">
        <f t="shared" si="14"/>
        <v>65000000000000</v>
      </c>
      <c r="AD65" s="61">
        <f t="shared" si="23"/>
        <v>1</v>
      </c>
      <c r="AE65" s="61">
        <f t="shared" si="24"/>
        <v>4</v>
      </c>
      <c r="AF65" s="61">
        <f t="shared" si="25"/>
        <v>2</v>
      </c>
      <c r="AG65" s="61">
        <f t="shared" si="26"/>
        <v>3</v>
      </c>
      <c r="AH65" s="61">
        <f t="shared" si="27"/>
        <v>2</v>
      </c>
      <c r="AI65" s="61">
        <f t="shared" si="28"/>
        <v>1</v>
      </c>
      <c r="AK65" s="77" t="str">
        <f xml:space="preserve">
IF(AA65&lt;&gt;AA64,
     "L5",
     IF(Z65&lt;&gt;Z64,
          "L4",
          IF(Y65&lt;&gt;Y64,
               "L3",
               IF(X65&lt;&gt;X64,
                    "L2",
                     IF(W65&lt;&gt;W64,
                         "L1",
                         "L1"
                         )
                    )
               )
          )
     )</f>
        <v>L5</v>
      </c>
      <c r="AM65" s="65" t="s">
        <v>1756</v>
      </c>
      <c r="AN65" s="65">
        <f>IF(EXACT($AK64, "L1"), $W64, AN64)</f>
        <v>65000000000001</v>
      </c>
      <c r="AO65" s="65">
        <f>IF(EXACT($AK64, "L1"), $W64, IF(EXACT($AK64, "L2"), $X64, AO64))</f>
        <v>65000000000056</v>
      </c>
      <c r="AP65" s="65">
        <f>IF(EXACT($AK64, "L1"), $W64, IF(EXACT($AK64, "L2"), $X64, IF(EXACT($AK64, "L3"), $Y64, AP64)))</f>
        <v>65000000000057</v>
      </c>
      <c r="AQ65" s="65">
        <f>IF(EXACT($AK64, "L1"), $W64, IF(EXACT($AK64, "L2"), $X64, IF(EXACT($AK64, "L3"), $Y64, IF(EXACT($AK64, "L4"), $Z64, AQ64))))</f>
        <v>65000000000060</v>
      </c>
      <c r="AS65" s="65">
        <f>IF(EXACT($AK65, "L1"), AM65, IF(EXACT($AK65, "L2"), AN65, IF(EXACT($AK65, "L3"), AO65, IF(EXACT($AK65, "L4"), AP65, IF(EXACT($AK65, "L5"), AQ65, "")))))</f>
        <v>65000000000060</v>
      </c>
      <c r="AU65" s="60" t="str">
        <f t="shared" si="29"/>
        <v>PERFORM * FROM "SchData-OLTP-Accounting"."Func_TblChartOfAccount_SET"(varSystemLoginSession, null, null, null, varInstitutionBranchID, 62000000000001::bigint,'1-3102.01', 'Building - Improvement (IDR)', 62000000000001::bigint, '2016-01-01 00:00:00'::timestamp, null::timestamp, 65000000000060::bigint, 66000000000001::bigint);</v>
      </c>
      <c r="AV65" s="66">
        <f t="shared" si="30"/>
        <v>65000000000061</v>
      </c>
      <c r="AW65" s="66">
        <f t="shared" si="31"/>
        <v>65000000000060</v>
      </c>
      <c r="AY65" s="66">
        <f t="shared" si="22"/>
        <v>65000000000060</v>
      </c>
    </row>
    <row r="66" spans="2:51" x14ac:dyDescent="0.2">
      <c r="B66" s="40"/>
      <c r="C66" s="41"/>
      <c r="D66" s="44"/>
      <c r="E66" s="43"/>
      <c r="F66" s="44"/>
      <c r="G66" s="43"/>
      <c r="H66" s="52" t="s">
        <v>827</v>
      </c>
      <c r="I66" s="19" t="s">
        <v>193</v>
      </c>
      <c r="J66" s="52"/>
      <c r="K66" s="19"/>
      <c r="L66" s="52"/>
      <c r="M66" s="19"/>
      <c r="O66" s="59" t="str">
        <f t="shared" si="3"/>
        <v>1-0000</v>
      </c>
      <c r="P66" s="59" t="str">
        <f t="shared" si="4"/>
        <v>1-3000</v>
      </c>
      <c r="Q66" s="59" t="str">
        <f t="shared" si="5"/>
        <v>1-3100</v>
      </c>
      <c r="R66" s="59" t="str">
        <f t="shared" si="6"/>
        <v>1-3103</v>
      </c>
      <c r="S66" s="59" t="str">
        <f t="shared" si="7"/>
        <v>1-3102.01</v>
      </c>
      <c r="T66" s="59" t="str">
        <f t="shared" si="8"/>
        <v xml:space="preserve"> </v>
      </c>
      <c r="V66" s="82">
        <f t="shared" si="9"/>
        <v>65000000000062</v>
      </c>
      <c r="W66" s="61">
        <f t="shared" si="10"/>
        <v>65000000000001</v>
      </c>
      <c r="X66" s="61">
        <f t="shared" si="11"/>
        <v>65000000000056</v>
      </c>
      <c r="Y66" s="61">
        <f t="shared" si="12"/>
        <v>65000000000057</v>
      </c>
      <c r="Z66" s="61">
        <f t="shared" si="13"/>
        <v>65000000000062</v>
      </c>
      <c r="AA66" s="61">
        <f t="shared" si="1"/>
        <v>65000000000061</v>
      </c>
      <c r="AB66" s="61">
        <f t="shared" si="14"/>
        <v>65000000000000</v>
      </c>
      <c r="AD66" s="61">
        <f t="shared" si="23"/>
        <v>1</v>
      </c>
      <c r="AE66" s="61">
        <f t="shared" si="24"/>
        <v>4</v>
      </c>
      <c r="AF66" s="61">
        <f t="shared" si="25"/>
        <v>2</v>
      </c>
      <c r="AG66" s="61">
        <f t="shared" si="26"/>
        <v>4</v>
      </c>
      <c r="AH66" s="61">
        <f t="shared" si="27"/>
        <v>1</v>
      </c>
      <c r="AI66" s="61">
        <f t="shared" si="28"/>
        <v>1</v>
      </c>
      <c r="AK66" s="77" t="str">
        <f xml:space="preserve">
IF(AA66&lt;&gt;AA65,
     "L5",
     IF(Z66&lt;&gt;Z65,
          "L4",
          IF(Y66&lt;&gt;Y65,
               "L3",
               IF(X66&lt;&gt;X65,
                    "L2",
                     IF(W66&lt;&gt;W65,
                         "L1",
                         "L1"
                         )
                    )
               )
          )
     )</f>
        <v>L4</v>
      </c>
      <c r="AM66" s="65" t="s">
        <v>1756</v>
      </c>
      <c r="AN66" s="65">
        <f>IF(EXACT($AK65, "L1"), $W65, AN65)</f>
        <v>65000000000001</v>
      </c>
      <c r="AO66" s="65">
        <f>IF(EXACT($AK65, "L1"), $W65, IF(EXACT($AK65, "L2"), $X65, AO65))</f>
        <v>65000000000056</v>
      </c>
      <c r="AP66" s="65">
        <f>IF(EXACT($AK65, "L1"), $W65, IF(EXACT($AK65, "L2"), $X65, IF(EXACT($AK65, "L3"), $Y65, AP65)))</f>
        <v>65000000000057</v>
      </c>
      <c r="AQ66" s="65">
        <f>IF(EXACT($AK65, "L1"), $W65, IF(EXACT($AK65, "L2"), $X65, IF(EXACT($AK65, "L3"), $Y65, IF(EXACT($AK65, "L4"), $Z65, AQ65))))</f>
        <v>65000000000060</v>
      </c>
      <c r="AS66" s="65">
        <f>IF(EXACT($AK66, "L1"), AM66, IF(EXACT($AK66, "L2"), AN66, IF(EXACT($AK66, "L3"), AO66, IF(EXACT($AK66, "L4"), AP66, IF(EXACT($AK66, "L5"), AQ66, "")))))</f>
        <v>65000000000057</v>
      </c>
      <c r="AU66" s="60" t="str">
        <f t="shared" si="29"/>
        <v>PERFORM * FROM "SchData-OLTP-Accounting"."Func_TblChartOfAccount_SET"(varSystemLoginSession, null, null, null, varInstitutionBranchID, 62000000000001::bigint,'1-3103', 'Building - Office', 62000000000001::bigint, '2016-01-01 00:00:00'::timestamp, null::timestamp, 65000000000057::bigint, 66000000000001::bigint);</v>
      </c>
      <c r="AV66" s="66">
        <f t="shared" si="30"/>
        <v>65000000000062</v>
      </c>
      <c r="AW66" s="66">
        <f t="shared" si="31"/>
        <v>65000000000057</v>
      </c>
      <c r="AY66" s="66">
        <f t="shared" si="22"/>
        <v>65000000000057</v>
      </c>
    </row>
    <row r="67" spans="2:51" x14ac:dyDescent="0.2">
      <c r="B67" s="40"/>
      <c r="C67" s="41"/>
      <c r="D67" s="44"/>
      <c r="E67" s="43"/>
      <c r="F67" s="44"/>
      <c r="G67" s="43"/>
      <c r="H67" s="52"/>
      <c r="I67" s="19"/>
      <c r="J67" s="52" t="s">
        <v>1139</v>
      </c>
      <c r="K67" s="19" t="s">
        <v>1230</v>
      </c>
      <c r="L67" s="52"/>
      <c r="M67" s="19"/>
      <c r="O67" s="59" t="str">
        <f t="shared" si="3"/>
        <v>1-0000</v>
      </c>
      <c r="P67" s="59" t="str">
        <f t="shared" si="4"/>
        <v>1-3000</v>
      </c>
      <c r="Q67" s="59" t="str">
        <f t="shared" si="5"/>
        <v>1-3100</v>
      </c>
      <c r="R67" s="59" t="str">
        <f t="shared" si="6"/>
        <v>1-3103</v>
      </c>
      <c r="S67" s="59" t="str">
        <f t="shared" si="7"/>
        <v>1-3103.01</v>
      </c>
      <c r="T67" s="59" t="str">
        <f t="shared" si="8"/>
        <v xml:space="preserve"> </v>
      </c>
      <c r="V67" s="82">
        <f t="shared" si="9"/>
        <v>65000000000063</v>
      </c>
      <c r="W67" s="61">
        <f t="shared" si="10"/>
        <v>65000000000001</v>
      </c>
      <c r="X67" s="61">
        <f t="shared" si="11"/>
        <v>65000000000056</v>
      </c>
      <c r="Y67" s="61">
        <f t="shared" si="12"/>
        <v>65000000000057</v>
      </c>
      <c r="Z67" s="61">
        <f t="shared" si="13"/>
        <v>65000000000062</v>
      </c>
      <c r="AA67" s="61">
        <f t="shared" si="1"/>
        <v>65000000000063</v>
      </c>
      <c r="AB67" s="61">
        <f t="shared" si="14"/>
        <v>65000000000000</v>
      </c>
      <c r="AD67" s="61">
        <f t="shared" si="23"/>
        <v>1</v>
      </c>
      <c r="AE67" s="61">
        <f t="shared" si="24"/>
        <v>4</v>
      </c>
      <c r="AF67" s="61">
        <f t="shared" si="25"/>
        <v>2</v>
      </c>
      <c r="AG67" s="61">
        <f t="shared" si="26"/>
        <v>4</v>
      </c>
      <c r="AH67" s="61">
        <f t="shared" si="27"/>
        <v>2</v>
      </c>
      <c r="AI67" s="61">
        <f t="shared" si="28"/>
        <v>1</v>
      </c>
      <c r="AK67" s="77" t="str">
        <f xml:space="preserve">
IF(AA67&lt;&gt;AA66,
     "L5",
     IF(Z67&lt;&gt;Z66,
          "L4",
          IF(Y67&lt;&gt;Y66,
               "L3",
               IF(X67&lt;&gt;X66,
                    "L2",
                     IF(W67&lt;&gt;W66,
                         "L1",
                         "L1"
                         )
                    )
               )
          )
     )</f>
        <v>L5</v>
      </c>
      <c r="AM67" s="65" t="s">
        <v>1756</v>
      </c>
      <c r="AN67" s="65">
        <f>IF(EXACT($AK66, "L1"), $W66, AN66)</f>
        <v>65000000000001</v>
      </c>
      <c r="AO67" s="65">
        <f>IF(EXACT($AK66, "L1"), $W66, IF(EXACT($AK66, "L2"), $X66, AO66))</f>
        <v>65000000000056</v>
      </c>
      <c r="AP67" s="65">
        <f>IF(EXACT($AK66, "L1"), $W66, IF(EXACT($AK66, "L2"), $X66, IF(EXACT($AK66, "L3"), $Y66, AP66)))</f>
        <v>65000000000057</v>
      </c>
      <c r="AQ67" s="65">
        <f>IF(EXACT($AK66, "L1"), $W66, IF(EXACT($AK66, "L2"), $X66, IF(EXACT($AK66, "L3"), $Y66, IF(EXACT($AK66, "L4"), $Z66, AQ66))))</f>
        <v>65000000000062</v>
      </c>
      <c r="AS67" s="65">
        <f>IF(EXACT($AK67, "L1"), AM67, IF(EXACT($AK67, "L2"), AN67, IF(EXACT($AK67, "L3"), AO67, IF(EXACT($AK67, "L4"), AP67, IF(EXACT($AK67, "L5"), AQ67, "")))))</f>
        <v>65000000000062</v>
      </c>
      <c r="AU67" s="60" t="str">
        <f t="shared" si="29"/>
        <v>PERFORM * FROM "SchData-OLTP-Accounting"."Func_TblChartOfAccount_SET"(varSystemLoginSession, null, null, null, varInstitutionBranchID, 62000000000001::bigint,'1-3103.01', 'Building - Office (IDR)', 62000000000001::bigint, '2016-01-01 00:00:00'::timestamp, null::timestamp, 65000000000062::bigint, 66000000000001::bigint);</v>
      </c>
      <c r="AV67" s="66">
        <f t="shared" si="30"/>
        <v>65000000000063</v>
      </c>
      <c r="AW67" s="66">
        <f t="shared" si="31"/>
        <v>65000000000062</v>
      </c>
      <c r="AY67" s="66">
        <f t="shared" si="22"/>
        <v>65000000000062</v>
      </c>
    </row>
    <row r="68" spans="2:51" x14ac:dyDescent="0.2">
      <c r="B68" s="40"/>
      <c r="C68" s="41"/>
      <c r="D68" s="44"/>
      <c r="E68" s="43"/>
      <c r="F68" s="44"/>
      <c r="G68" s="43"/>
      <c r="H68" s="52" t="s">
        <v>828</v>
      </c>
      <c r="I68" s="19" t="s">
        <v>195</v>
      </c>
      <c r="J68" s="52"/>
      <c r="K68" s="19"/>
      <c r="L68" s="52"/>
      <c r="M68" s="19"/>
      <c r="O68" s="59" t="str">
        <f t="shared" si="3"/>
        <v>1-0000</v>
      </c>
      <c r="P68" s="59" t="str">
        <f t="shared" si="4"/>
        <v>1-3000</v>
      </c>
      <c r="Q68" s="59" t="str">
        <f t="shared" si="5"/>
        <v>1-3100</v>
      </c>
      <c r="R68" s="59" t="str">
        <f t="shared" si="6"/>
        <v>1-3104</v>
      </c>
      <c r="S68" s="59" t="str">
        <f t="shared" si="7"/>
        <v>1-3103.01</v>
      </c>
      <c r="T68" s="59" t="str">
        <f t="shared" si="8"/>
        <v xml:space="preserve"> </v>
      </c>
      <c r="V68" s="82">
        <f t="shared" si="9"/>
        <v>65000000000064</v>
      </c>
      <c r="W68" s="61">
        <f t="shared" si="10"/>
        <v>65000000000001</v>
      </c>
      <c r="X68" s="61">
        <f t="shared" si="11"/>
        <v>65000000000056</v>
      </c>
      <c r="Y68" s="61">
        <f t="shared" si="12"/>
        <v>65000000000057</v>
      </c>
      <c r="Z68" s="61">
        <f t="shared" si="13"/>
        <v>65000000000064</v>
      </c>
      <c r="AA68" s="61">
        <f t="shared" si="1"/>
        <v>65000000000063</v>
      </c>
      <c r="AB68" s="61">
        <f t="shared" si="14"/>
        <v>65000000000000</v>
      </c>
      <c r="AD68" s="61">
        <f t="shared" si="23"/>
        <v>1</v>
      </c>
      <c r="AE68" s="61">
        <f t="shared" si="24"/>
        <v>4</v>
      </c>
      <c r="AF68" s="61">
        <f t="shared" si="25"/>
        <v>2</v>
      </c>
      <c r="AG68" s="61">
        <f t="shared" si="26"/>
        <v>5</v>
      </c>
      <c r="AH68" s="61">
        <f t="shared" si="27"/>
        <v>1</v>
      </c>
      <c r="AI68" s="61">
        <f t="shared" si="28"/>
        <v>1</v>
      </c>
      <c r="AK68" s="77" t="str">
        <f xml:space="preserve">
IF(AA68&lt;&gt;AA67,
     "L5",
     IF(Z68&lt;&gt;Z67,
          "L4",
          IF(Y68&lt;&gt;Y67,
               "L3",
               IF(X68&lt;&gt;X67,
                    "L2",
                     IF(W68&lt;&gt;W67,
                         "L1",
                         "L1"
                         )
                    )
               )
          )
     )</f>
        <v>L4</v>
      </c>
      <c r="AM68" s="65" t="s">
        <v>1756</v>
      </c>
      <c r="AN68" s="65">
        <f>IF(EXACT($AK67, "L1"), $W67, AN67)</f>
        <v>65000000000001</v>
      </c>
      <c r="AO68" s="65">
        <f>IF(EXACT($AK67, "L1"), $W67, IF(EXACT($AK67, "L2"), $X67, AO67))</f>
        <v>65000000000056</v>
      </c>
      <c r="AP68" s="65">
        <f>IF(EXACT($AK67, "L1"), $W67, IF(EXACT($AK67, "L2"), $X67, IF(EXACT($AK67, "L3"), $Y67, AP67)))</f>
        <v>65000000000057</v>
      </c>
      <c r="AQ68" s="65">
        <f>IF(EXACT($AK67, "L1"), $W67, IF(EXACT($AK67, "L2"), $X67, IF(EXACT($AK67, "L3"), $Y67, IF(EXACT($AK67, "L4"), $Z67, AQ67))))</f>
        <v>65000000000062</v>
      </c>
      <c r="AS68" s="65">
        <f>IF(EXACT($AK68, "L1"), AM68, IF(EXACT($AK68, "L2"), AN68, IF(EXACT($AK68, "L3"), AO68, IF(EXACT($AK68, "L4"), AP68, IF(EXACT($AK68, "L5"), AQ68, "")))))</f>
        <v>65000000000057</v>
      </c>
      <c r="AU68" s="60" t="str">
        <f t="shared" si="29"/>
        <v>PERFORM * FROM "SchData-OLTP-Accounting"."Func_TblChartOfAccount_SET"(varSystemLoginSession, null, null, null, varInstitutionBranchID, 62000000000001::bigint,'1-3104', 'Info Tech Equipment', 62000000000001::bigint, '2016-01-01 00:00:00'::timestamp, null::timestamp, 65000000000057::bigint, 66000000000001::bigint);</v>
      </c>
      <c r="AV68" s="66">
        <f t="shared" si="30"/>
        <v>65000000000064</v>
      </c>
      <c r="AW68" s="66">
        <f t="shared" si="31"/>
        <v>65000000000057</v>
      </c>
      <c r="AY68" s="66">
        <f t="shared" si="22"/>
        <v>65000000000057</v>
      </c>
    </row>
    <row r="69" spans="2:51" x14ac:dyDescent="0.2">
      <c r="B69" s="40"/>
      <c r="C69" s="41"/>
      <c r="D69" s="44"/>
      <c r="E69" s="43"/>
      <c r="F69" s="44"/>
      <c r="G69" s="43"/>
      <c r="H69" s="52"/>
      <c r="I69" s="19"/>
      <c r="J69" s="52" t="s">
        <v>1140</v>
      </c>
      <c r="K69" s="19" t="s">
        <v>1231</v>
      </c>
      <c r="L69" s="52"/>
      <c r="M69" s="19"/>
      <c r="O69" s="59" t="str">
        <f t="shared" si="3"/>
        <v>1-0000</v>
      </c>
      <c r="P69" s="59" t="str">
        <f t="shared" si="4"/>
        <v>1-3000</v>
      </c>
      <c r="Q69" s="59" t="str">
        <f t="shared" si="5"/>
        <v>1-3100</v>
      </c>
      <c r="R69" s="59" t="str">
        <f t="shared" si="6"/>
        <v>1-3104</v>
      </c>
      <c r="S69" s="59" t="str">
        <f t="shared" si="7"/>
        <v>1-3104.01</v>
      </c>
      <c r="T69" s="59" t="str">
        <f t="shared" si="8"/>
        <v xml:space="preserve"> </v>
      </c>
      <c r="V69" s="82">
        <f t="shared" si="9"/>
        <v>65000000000065</v>
      </c>
      <c r="W69" s="61">
        <f t="shared" si="10"/>
        <v>65000000000001</v>
      </c>
      <c r="X69" s="61">
        <f t="shared" si="11"/>
        <v>65000000000056</v>
      </c>
      <c r="Y69" s="61">
        <f t="shared" si="12"/>
        <v>65000000000057</v>
      </c>
      <c r="Z69" s="61">
        <f t="shared" si="13"/>
        <v>65000000000064</v>
      </c>
      <c r="AA69" s="61">
        <f t="shared" ref="AA69:AA132" si="32">IF(EXACT($J69, ""), $AA68, $V69)</f>
        <v>65000000000065</v>
      </c>
      <c r="AB69" s="61">
        <f t="shared" si="14"/>
        <v>65000000000000</v>
      </c>
      <c r="AD69" s="61">
        <f t="shared" si="23"/>
        <v>1</v>
      </c>
      <c r="AE69" s="61">
        <f t="shared" si="24"/>
        <v>4</v>
      </c>
      <c r="AF69" s="61">
        <f t="shared" si="25"/>
        <v>2</v>
      </c>
      <c r="AG69" s="61">
        <f t="shared" si="26"/>
        <v>5</v>
      </c>
      <c r="AH69" s="61">
        <f t="shared" si="27"/>
        <v>2</v>
      </c>
      <c r="AI69" s="61">
        <f t="shared" si="28"/>
        <v>1</v>
      </c>
      <c r="AK69" s="77" t="str">
        <f xml:space="preserve">
IF(AA69&lt;&gt;AA68,
     "L5",
     IF(Z69&lt;&gt;Z68,
          "L4",
          IF(Y69&lt;&gt;Y68,
               "L3",
               IF(X69&lt;&gt;X68,
                    "L2",
                     IF(W69&lt;&gt;W68,
                         "L1",
                         "L1"
                         )
                    )
               )
          )
     )</f>
        <v>L5</v>
      </c>
      <c r="AM69" s="65" t="s">
        <v>1756</v>
      </c>
      <c r="AN69" s="65">
        <f>IF(EXACT($AK68, "L1"), $W68, AN68)</f>
        <v>65000000000001</v>
      </c>
      <c r="AO69" s="65">
        <f>IF(EXACT($AK68, "L1"), $W68, IF(EXACT($AK68, "L2"), $X68, AO68))</f>
        <v>65000000000056</v>
      </c>
      <c r="AP69" s="65">
        <f>IF(EXACT($AK68, "L1"), $W68, IF(EXACT($AK68, "L2"), $X68, IF(EXACT($AK68, "L3"), $Y68, AP68)))</f>
        <v>65000000000057</v>
      </c>
      <c r="AQ69" s="65">
        <f>IF(EXACT($AK68, "L1"), $W68, IF(EXACT($AK68, "L2"), $X68, IF(EXACT($AK68, "L3"), $Y68, IF(EXACT($AK68, "L4"), $Z68, AQ68))))</f>
        <v>65000000000064</v>
      </c>
      <c r="AS69" s="65">
        <f>IF(EXACT($AK69, "L1"), AM69, IF(EXACT($AK69, "L2"), AN69, IF(EXACT($AK69, "L3"), AO69, IF(EXACT($AK69, "L4"), AP69, IF(EXACT($AK69, "L5"), AQ69, "")))))</f>
        <v>65000000000064</v>
      </c>
      <c r="AU69" s="60" t="str">
        <f t="shared" si="29"/>
        <v>PERFORM * FROM "SchData-OLTP-Accounting"."Func_TblChartOfAccount_SET"(varSystemLoginSession, null, null, null, varInstitutionBranchID, 62000000000001::bigint,'1-3104.01', 'Info Tech Equipment (IDR)', 62000000000001::bigint, '2016-01-01 00:00:00'::timestamp, null::timestamp, 65000000000064::bigint, 66000000000001::bigint);</v>
      </c>
      <c r="AV69" s="66">
        <f t="shared" si="30"/>
        <v>65000000000065</v>
      </c>
      <c r="AW69" s="66">
        <f t="shared" si="31"/>
        <v>65000000000064</v>
      </c>
      <c r="AY69" s="66">
        <f t="shared" si="22"/>
        <v>65000000000064</v>
      </c>
    </row>
    <row r="70" spans="2:51" x14ac:dyDescent="0.2">
      <c r="B70" s="40"/>
      <c r="C70" s="41"/>
      <c r="D70" s="44"/>
      <c r="E70" s="43"/>
      <c r="F70" s="44"/>
      <c r="G70" s="43"/>
      <c r="H70" s="52" t="s">
        <v>829</v>
      </c>
      <c r="I70" s="19" t="s">
        <v>197</v>
      </c>
      <c r="J70" s="52"/>
      <c r="K70" s="19"/>
      <c r="L70" s="52"/>
      <c r="M70" s="19"/>
      <c r="O70" s="59" t="str">
        <f t="shared" ref="O70:O133" si="33">IF(EXACT($B70, ""), $O69, $B70)</f>
        <v>1-0000</v>
      </c>
      <c r="P70" s="59" t="str">
        <f t="shared" ref="P70:P133" si="34">IF(EXACT($D70, ""), $P69, $D70)</f>
        <v>1-3000</v>
      </c>
      <c r="Q70" s="59" t="str">
        <f t="shared" ref="Q70:Q133" si="35">IF(EXACT($F70, ""), $Q69, $F70)</f>
        <v>1-3100</v>
      </c>
      <c r="R70" s="59" t="str">
        <f t="shared" ref="R70:R133" si="36">IF(EXACT($H70, ""), $R69, $H70)</f>
        <v>1-3105</v>
      </c>
      <c r="S70" s="59" t="str">
        <f t="shared" ref="S70:S133" si="37">IF(EXACT($J70, ""), $S69, $J70)</f>
        <v>1-3104.01</v>
      </c>
      <c r="T70" s="59" t="str">
        <f t="shared" ref="T70:T133" si="38">IF(EXACT($L70, ""), $T69, $L70)</f>
        <v xml:space="preserve"> </v>
      </c>
      <c r="V70" s="82">
        <f t="shared" ref="V70:V133" si="39">V69+IF(AND(EXACT(B70, ""), EXACT(D70, ""), EXACT(F70, ""), EXACT(H70, ""), EXACT(J70, ""), EXACT(L70, "")), 0, 1)</f>
        <v>65000000000066</v>
      </c>
      <c r="W70" s="61">
        <f t="shared" ref="W70:W133" si="40">IF(EXACT($B70, ""), $W69, $V70)</f>
        <v>65000000000001</v>
      </c>
      <c r="X70" s="61">
        <f t="shared" ref="X70:X133" si="41">IF(EXACT($D70, ""), $X69, $V70)</f>
        <v>65000000000056</v>
      </c>
      <c r="Y70" s="61">
        <f t="shared" ref="Y70:Y133" si="42">IF(EXACT($F70, ""), $Y69, $V70)</f>
        <v>65000000000057</v>
      </c>
      <c r="Z70" s="61">
        <f t="shared" ref="Z70:Z133" si="43">IF(EXACT($H70, ""), $Z69, $V70)</f>
        <v>65000000000066</v>
      </c>
      <c r="AA70" s="61">
        <f t="shared" si="32"/>
        <v>65000000000065</v>
      </c>
      <c r="AB70" s="61">
        <f t="shared" ref="AB70:AB133" si="44">IF(EXACT($L70, ""), $AB69, $V70)</f>
        <v>65000000000000</v>
      </c>
      <c r="AD70" s="61">
        <f t="shared" si="23"/>
        <v>1</v>
      </c>
      <c r="AE70" s="61">
        <f t="shared" si="24"/>
        <v>4</v>
      </c>
      <c r="AF70" s="61">
        <f t="shared" si="25"/>
        <v>2</v>
      </c>
      <c r="AG70" s="61">
        <f t="shared" si="26"/>
        <v>6</v>
      </c>
      <c r="AH70" s="61">
        <f t="shared" si="27"/>
        <v>1</v>
      </c>
      <c r="AI70" s="61">
        <f t="shared" si="28"/>
        <v>1</v>
      </c>
      <c r="AK70" s="77" t="str">
        <f xml:space="preserve">
IF(AA70&lt;&gt;AA69,
     "L5",
     IF(Z70&lt;&gt;Z69,
          "L4",
          IF(Y70&lt;&gt;Y69,
               "L3",
               IF(X70&lt;&gt;X69,
                    "L2",
                     IF(W70&lt;&gt;W69,
                         "L1",
                         "L1"
                         )
                    )
               )
          )
     )</f>
        <v>L4</v>
      </c>
      <c r="AM70" s="65" t="s">
        <v>1756</v>
      </c>
      <c r="AN70" s="65">
        <f>IF(EXACT($AK69, "L1"), $W69, AN69)</f>
        <v>65000000000001</v>
      </c>
      <c r="AO70" s="65">
        <f>IF(EXACT($AK69, "L1"), $W69, IF(EXACT($AK69, "L2"), $X69, AO69))</f>
        <v>65000000000056</v>
      </c>
      <c r="AP70" s="65">
        <f>IF(EXACT($AK69, "L1"), $W69, IF(EXACT($AK69, "L2"), $X69, IF(EXACT($AK69, "L3"), $Y69, AP69)))</f>
        <v>65000000000057</v>
      </c>
      <c r="AQ70" s="65">
        <f>IF(EXACT($AK69, "L1"), $W69, IF(EXACT($AK69, "L2"), $X69, IF(EXACT($AK69, "L3"), $Y69, IF(EXACT($AK69, "L4"), $Z69, AQ69))))</f>
        <v>65000000000064</v>
      </c>
      <c r="AS70" s="65">
        <f>IF(EXACT($AK70, "L1"), AM70, IF(EXACT($AK70, "L2"), AN70, IF(EXACT($AK70, "L3"), AO70, IF(EXACT($AK70, "L4"), AP70, IF(EXACT($AK70, "L5"), AQ70, "")))))</f>
        <v>65000000000057</v>
      </c>
      <c r="AU70" s="60" t="str">
        <f t="shared" si="29"/>
        <v>PERFORM * FROM "SchData-OLTP-Accounting"."Func_TblChartOfAccount_SET"(varSystemLoginSession, null, null, null, varInstitutionBranchID, 62000000000001::bigint,'1-3105', 'Office Machine &amp; Equipment', 62000000000001::bigint, '2016-01-01 00:00:00'::timestamp, null::timestamp, 65000000000057::bigint, 66000000000001::bigint);</v>
      </c>
      <c r="AV70" s="66">
        <f t="shared" si="30"/>
        <v>65000000000066</v>
      </c>
      <c r="AW70" s="66">
        <f t="shared" si="31"/>
        <v>65000000000057</v>
      </c>
      <c r="AY70" s="66">
        <f t="shared" ref="AW70:AY133" si="45">IF(AND(EXACT($B70, ""), EXACT($D70, ""), EXACT($F70, ""), EXACT($H70, ""), EXACT($J70, ""), EXACT($L70, "")), "",
IF(NOT(EXACT($B70, "")), "null",
IF(NOT(EXACT($D70, "")), IF($W69&lt;&gt;$W68, $W69, $W70),
IF(NOT(EXACT($F70, "")), IF($X69&lt;&gt;$X68, $X69, IF($W69&lt;&gt;$W68, $W69, $X70)),
IF(NOT(EXACT($H70, "")), IF($Y69&lt;&gt;$Y68, $Y69, IF($X69&lt;&gt;$X68, $X69, IF($W69&lt;&gt;$W68, $W69, $Y70))),
IF(NOT(EXACT($J70, "")), IF($Z69&lt;&gt;$Z68, $Z69, IF($Y69&lt;&gt;$Y68, $Y69, IF($X69&lt;&gt;$X68, $X69, IF($W69&lt;&gt;$W68, $W69, $Z70)))),
IF(NOT(EXACT($L70, "")), IF($AA69&lt;&gt;$AA68, $AA69, IF($Z69&lt;&gt;$Z68, $Z69, IF($Y69&lt;&gt;$Y68, $Y69, IF($X69&lt;&gt;$X68, $X69, IF($W69&lt;&gt;$W68, $W69, $AA70))))),
"others")))))))</f>
        <v>65000000000057</v>
      </c>
    </row>
    <row r="71" spans="2:51" x14ac:dyDescent="0.2">
      <c r="B71" s="40"/>
      <c r="C71" s="41"/>
      <c r="D71" s="44"/>
      <c r="E71" s="43"/>
      <c r="F71" s="44"/>
      <c r="G71" s="43"/>
      <c r="H71" s="52"/>
      <c r="I71" s="19"/>
      <c r="J71" s="52" t="s">
        <v>1141</v>
      </c>
      <c r="K71" s="19" t="s">
        <v>1232</v>
      </c>
      <c r="L71" s="52"/>
      <c r="M71" s="19"/>
      <c r="O71" s="59" t="str">
        <f t="shared" si="33"/>
        <v>1-0000</v>
      </c>
      <c r="P71" s="59" t="str">
        <f t="shared" si="34"/>
        <v>1-3000</v>
      </c>
      <c r="Q71" s="59" t="str">
        <f t="shared" si="35"/>
        <v>1-3100</v>
      </c>
      <c r="R71" s="59" t="str">
        <f t="shared" si="36"/>
        <v>1-3105</v>
      </c>
      <c r="S71" s="59" t="str">
        <f t="shared" si="37"/>
        <v>1-3105.01</v>
      </c>
      <c r="T71" s="59" t="str">
        <f t="shared" si="38"/>
        <v xml:space="preserve"> </v>
      </c>
      <c r="V71" s="82">
        <f t="shared" si="39"/>
        <v>65000000000067</v>
      </c>
      <c r="W71" s="61">
        <f t="shared" si="40"/>
        <v>65000000000001</v>
      </c>
      <c r="X71" s="61">
        <f t="shared" si="41"/>
        <v>65000000000056</v>
      </c>
      <c r="Y71" s="61">
        <f t="shared" si="42"/>
        <v>65000000000057</v>
      </c>
      <c r="Z71" s="61">
        <f t="shared" si="43"/>
        <v>65000000000066</v>
      </c>
      <c r="AA71" s="61">
        <f t="shared" si="32"/>
        <v>65000000000067</v>
      </c>
      <c r="AB71" s="61">
        <f t="shared" si="44"/>
        <v>65000000000000</v>
      </c>
      <c r="AD71" s="61">
        <f t="shared" ref="AD71:AD134" si="46">AD70 + IF(W71&lt;&gt;W70, 1, 0)</f>
        <v>1</v>
      </c>
      <c r="AE71" s="61">
        <f t="shared" ref="AE71:AE134" si="47">IF(AD70&lt;&gt;AD71, 1, AE70) + IF(X71&lt;&gt;X70, 1, 0)</f>
        <v>4</v>
      </c>
      <c r="AF71" s="61">
        <f t="shared" ref="AF71:AF134" si="48">IF(AE70&lt;&gt;AE71, 1, AF70) + IF(Y71&lt;&gt;Y70, 1, 0)</f>
        <v>2</v>
      </c>
      <c r="AG71" s="61">
        <f t="shared" ref="AG71:AG134" si="49">IF(AF70&lt;&gt;AF71, 1, AG70) + IF(Z71&lt;&gt;Z70, 1, 0)</f>
        <v>6</v>
      </c>
      <c r="AH71" s="61">
        <f t="shared" ref="AH71:AH134" si="50">IF(AG70&lt;&gt;AG71, 1, AH70) + IF(AA71&lt;&gt;AA70, 1, 0)</f>
        <v>2</v>
      </c>
      <c r="AI71" s="61">
        <f t="shared" ref="AI71:AI134" si="51">IF(AH70&lt;&gt;AH71, 1, AI70) + IF(AB71&lt;&gt;AB70, 1, 0)</f>
        <v>1</v>
      </c>
      <c r="AK71" s="77" t="str">
        <f xml:space="preserve">
IF(AA71&lt;&gt;AA70,
     "L5",
     IF(Z71&lt;&gt;Z70,
          "L4",
          IF(Y71&lt;&gt;Y70,
               "L3",
               IF(X71&lt;&gt;X70,
                    "L2",
                     IF(W71&lt;&gt;W70,
                         "L1",
                         "L1"
                         )
                    )
               )
          )
     )</f>
        <v>L5</v>
      </c>
      <c r="AM71" s="65" t="s">
        <v>1756</v>
      </c>
      <c r="AN71" s="65">
        <f>IF(EXACT($AK70, "L1"), $W70, AN70)</f>
        <v>65000000000001</v>
      </c>
      <c r="AO71" s="65">
        <f>IF(EXACT($AK70, "L1"), $W70, IF(EXACT($AK70, "L2"), $X70, AO70))</f>
        <v>65000000000056</v>
      </c>
      <c r="AP71" s="65">
        <f>IF(EXACT($AK70, "L1"), $W70, IF(EXACT($AK70, "L2"), $X70, IF(EXACT($AK70, "L3"), $Y70, AP70)))</f>
        <v>65000000000057</v>
      </c>
      <c r="AQ71" s="65">
        <f>IF(EXACT($AK70, "L1"), $W70, IF(EXACT($AK70, "L2"), $X70, IF(EXACT($AK70, "L3"), $Y70, IF(EXACT($AK70, "L4"), $Z70, AQ70))))</f>
        <v>65000000000066</v>
      </c>
      <c r="AS71" s="65">
        <f>IF(EXACT($AK71, "L1"), AM71, IF(EXACT($AK71, "L2"), AN71, IF(EXACT($AK71, "L3"), AO71, IF(EXACT($AK71, "L4"), AP71, IF(EXACT($AK71, "L5"), AQ71, "")))))</f>
        <v>65000000000066</v>
      </c>
      <c r="AU71" s="60" t="str">
        <f t="shared" ref="AU71:AU134" si="52">IF(AND(EXACT(B71, ""), EXACT(D71, ""), EXACT(F71, ""), EXACT(H71, ""), EXACT(J71, ""), EXACT(L71, "")), "", CONCATENATE(
"PERFORM * FROM ""SchData-OLTP-Accounting"".""Func_TblChartOfAccount_SET""(varSystemLoginSession, null, null, null, varInstitutionBranchID, 62000000000001::bigint,'",
IF(EXACT(B71, ""), IF(EXACT(D71, ""), IF(EXACT(F71, ""), IF(EXACT(H71, ""), IF(EXACT(J71, ""), IF(EXACT(L71, ""), "", L71), J71), H71), F71), D71), B71),
"', '",
IF(EXACT(B71, ""), IF(EXACT(D71, ""), IF(EXACT(F71, ""), IF(EXACT(H71, ""), IF(EXACT(J71, ""), IF(EXACT(L71, ""), "", M71), K71), I71), G71), E71), C71),
"', ",
IF(EXACT(J71, ""), "62000000000001::bigint", IF((RIGHT(J71, 2)*1 = 1), "62000000000001::bigint", IF((RIGHT(J71, 2)*1 = 2), "62000000000002::bigint", "null"))),
", '2016-01-01 00:00:00'::timestamp, null::timestamp, ", AW71, "::bigint, 66000000000001::bigint);"))</f>
        <v>PERFORM * FROM "SchData-OLTP-Accounting"."Func_TblChartOfAccount_SET"(varSystemLoginSession, null, null, null, varInstitutionBranchID, 62000000000001::bigint,'1-3105.01', 'Office Machine &amp; Equipment (IDR)', 62000000000001::bigint, '2016-01-01 00:00:00'::timestamp, null::timestamp, 65000000000066::bigint, 66000000000001::bigint);</v>
      </c>
      <c r="AV71" s="66">
        <f t="shared" ref="AV71:AV134" si="53">IF(AND(EXACT($B71, ""), EXACT($D71, ""), EXACT($F71, ""), EXACT($H71, ""), EXACT($J71, ""), EXACT($L71, "")), "", V71)</f>
        <v>65000000000067</v>
      </c>
      <c r="AW71" s="66">
        <f t="shared" ref="AW71:AW134" si="54">AS71</f>
        <v>65000000000066</v>
      </c>
      <c r="AY71" s="66">
        <f t="shared" si="45"/>
        <v>65000000000066</v>
      </c>
    </row>
    <row r="72" spans="2:51" x14ac:dyDescent="0.2">
      <c r="B72" s="40"/>
      <c r="C72" s="41"/>
      <c r="D72" s="44"/>
      <c r="E72" s="43"/>
      <c r="F72" s="44"/>
      <c r="G72" s="43"/>
      <c r="H72" s="52" t="s">
        <v>830</v>
      </c>
      <c r="I72" s="19" t="s">
        <v>199</v>
      </c>
      <c r="J72" s="52"/>
      <c r="K72" s="19"/>
      <c r="L72" s="52"/>
      <c r="M72" s="19"/>
      <c r="O72" s="59" t="str">
        <f t="shared" si="33"/>
        <v>1-0000</v>
      </c>
      <c r="P72" s="59" t="str">
        <f t="shared" si="34"/>
        <v>1-3000</v>
      </c>
      <c r="Q72" s="59" t="str">
        <f t="shared" si="35"/>
        <v>1-3100</v>
      </c>
      <c r="R72" s="59" t="str">
        <f t="shared" si="36"/>
        <v>1-3106</v>
      </c>
      <c r="S72" s="59" t="str">
        <f t="shared" si="37"/>
        <v>1-3105.01</v>
      </c>
      <c r="T72" s="59" t="str">
        <f t="shared" si="38"/>
        <v xml:space="preserve"> </v>
      </c>
      <c r="V72" s="82">
        <f t="shared" si="39"/>
        <v>65000000000068</v>
      </c>
      <c r="W72" s="61">
        <f t="shared" si="40"/>
        <v>65000000000001</v>
      </c>
      <c r="X72" s="61">
        <f t="shared" si="41"/>
        <v>65000000000056</v>
      </c>
      <c r="Y72" s="61">
        <f t="shared" si="42"/>
        <v>65000000000057</v>
      </c>
      <c r="Z72" s="61">
        <f t="shared" si="43"/>
        <v>65000000000068</v>
      </c>
      <c r="AA72" s="61">
        <f t="shared" si="32"/>
        <v>65000000000067</v>
      </c>
      <c r="AB72" s="61">
        <f t="shared" si="44"/>
        <v>65000000000000</v>
      </c>
      <c r="AD72" s="61">
        <f t="shared" si="46"/>
        <v>1</v>
      </c>
      <c r="AE72" s="61">
        <f t="shared" si="47"/>
        <v>4</v>
      </c>
      <c r="AF72" s="61">
        <f t="shared" si="48"/>
        <v>2</v>
      </c>
      <c r="AG72" s="61">
        <f t="shared" si="49"/>
        <v>7</v>
      </c>
      <c r="AH72" s="61">
        <f t="shared" si="50"/>
        <v>1</v>
      </c>
      <c r="AI72" s="61">
        <f t="shared" si="51"/>
        <v>1</v>
      </c>
      <c r="AK72" s="77" t="str">
        <f xml:space="preserve">
IF(AA72&lt;&gt;AA71,
     "L5",
     IF(Z72&lt;&gt;Z71,
          "L4",
          IF(Y72&lt;&gt;Y71,
               "L3",
               IF(X72&lt;&gt;X71,
                    "L2",
                     IF(W72&lt;&gt;W71,
                         "L1",
                         "L1"
                         )
                    )
               )
          )
     )</f>
        <v>L4</v>
      </c>
      <c r="AM72" s="65" t="s">
        <v>1756</v>
      </c>
      <c r="AN72" s="65">
        <f>IF(EXACT($AK71, "L1"), $W71, AN71)</f>
        <v>65000000000001</v>
      </c>
      <c r="AO72" s="65">
        <f>IF(EXACT($AK71, "L1"), $W71, IF(EXACT($AK71, "L2"), $X71, AO71))</f>
        <v>65000000000056</v>
      </c>
      <c r="AP72" s="65">
        <f>IF(EXACT($AK71, "L1"), $W71, IF(EXACT($AK71, "L2"), $X71, IF(EXACT($AK71, "L3"), $Y71, AP71)))</f>
        <v>65000000000057</v>
      </c>
      <c r="AQ72" s="65">
        <f>IF(EXACT($AK71, "L1"), $W71, IF(EXACT($AK71, "L2"), $X71, IF(EXACT($AK71, "L3"), $Y71, IF(EXACT($AK71, "L4"), $Z71, AQ71))))</f>
        <v>65000000000066</v>
      </c>
      <c r="AS72" s="65">
        <f>IF(EXACT($AK72, "L1"), AM72, IF(EXACT($AK72, "L2"), AN72, IF(EXACT($AK72, "L3"), AO72, IF(EXACT($AK72, "L4"), AP72, IF(EXACT($AK72, "L5"), AQ72, "")))))</f>
        <v>65000000000057</v>
      </c>
      <c r="AU72" s="60" t="str">
        <f t="shared" si="52"/>
        <v>PERFORM * FROM "SchData-OLTP-Accounting"."Func_TblChartOfAccount_SET"(varSystemLoginSession, null, null, null, varInstitutionBranchID, 62000000000001::bigint,'1-3106', 'Sundry Plant &amp; Equipment', 62000000000001::bigint, '2016-01-01 00:00:00'::timestamp, null::timestamp, 65000000000057::bigint, 66000000000001::bigint);</v>
      </c>
      <c r="AV72" s="66">
        <f t="shared" si="53"/>
        <v>65000000000068</v>
      </c>
      <c r="AW72" s="66">
        <f t="shared" si="54"/>
        <v>65000000000057</v>
      </c>
      <c r="AY72" s="66">
        <f t="shared" si="45"/>
        <v>65000000000057</v>
      </c>
    </row>
    <row r="73" spans="2:51" x14ac:dyDescent="0.2">
      <c r="B73" s="40"/>
      <c r="C73" s="41"/>
      <c r="D73" s="44"/>
      <c r="E73" s="43"/>
      <c r="F73" s="44"/>
      <c r="G73" s="43"/>
      <c r="H73" s="52"/>
      <c r="I73" s="19"/>
      <c r="J73" s="52" t="s">
        <v>1142</v>
      </c>
      <c r="K73" s="19" t="s">
        <v>1233</v>
      </c>
      <c r="L73" s="52"/>
      <c r="M73" s="19"/>
      <c r="O73" s="59" t="str">
        <f t="shared" si="33"/>
        <v>1-0000</v>
      </c>
      <c r="P73" s="59" t="str">
        <f t="shared" si="34"/>
        <v>1-3000</v>
      </c>
      <c r="Q73" s="59" t="str">
        <f t="shared" si="35"/>
        <v>1-3100</v>
      </c>
      <c r="R73" s="59" t="str">
        <f t="shared" si="36"/>
        <v>1-3106</v>
      </c>
      <c r="S73" s="59" t="str">
        <f t="shared" si="37"/>
        <v>1-3106.01</v>
      </c>
      <c r="T73" s="59" t="str">
        <f t="shared" si="38"/>
        <v xml:space="preserve"> </v>
      </c>
      <c r="V73" s="82">
        <f t="shared" si="39"/>
        <v>65000000000069</v>
      </c>
      <c r="W73" s="61">
        <f t="shared" si="40"/>
        <v>65000000000001</v>
      </c>
      <c r="X73" s="61">
        <f t="shared" si="41"/>
        <v>65000000000056</v>
      </c>
      <c r="Y73" s="61">
        <f t="shared" si="42"/>
        <v>65000000000057</v>
      </c>
      <c r="Z73" s="61">
        <f t="shared" si="43"/>
        <v>65000000000068</v>
      </c>
      <c r="AA73" s="61">
        <f t="shared" si="32"/>
        <v>65000000000069</v>
      </c>
      <c r="AB73" s="61">
        <f t="shared" si="44"/>
        <v>65000000000000</v>
      </c>
      <c r="AD73" s="61">
        <f t="shared" si="46"/>
        <v>1</v>
      </c>
      <c r="AE73" s="61">
        <f t="shared" si="47"/>
        <v>4</v>
      </c>
      <c r="AF73" s="61">
        <f t="shared" si="48"/>
        <v>2</v>
      </c>
      <c r="AG73" s="61">
        <f t="shared" si="49"/>
        <v>7</v>
      </c>
      <c r="AH73" s="61">
        <f t="shared" si="50"/>
        <v>2</v>
      </c>
      <c r="AI73" s="61">
        <f t="shared" si="51"/>
        <v>1</v>
      </c>
      <c r="AK73" s="77" t="str">
        <f xml:space="preserve">
IF(AA73&lt;&gt;AA72,
     "L5",
     IF(Z73&lt;&gt;Z72,
          "L4",
          IF(Y73&lt;&gt;Y72,
               "L3",
               IF(X73&lt;&gt;X72,
                    "L2",
                     IF(W73&lt;&gt;W72,
                         "L1",
                         "L1"
                         )
                    )
               )
          )
     )</f>
        <v>L5</v>
      </c>
      <c r="AM73" s="65" t="s">
        <v>1756</v>
      </c>
      <c r="AN73" s="65">
        <f>IF(EXACT($AK72, "L1"), $W72, AN72)</f>
        <v>65000000000001</v>
      </c>
      <c r="AO73" s="65">
        <f>IF(EXACT($AK72, "L1"), $W72, IF(EXACT($AK72, "L2"), $X72, AO72))</f>
        <v>65000000000056</v>
      </c>
      <c r="AP73" s="65">
        <f>IF(EXACT($AK72, "L1"), $W72, IF(EXACT($AK72, "L2"), $X72, IF(EXACT($AK72, "L3"), $Y72, AP72)))</f>
        <v>65000000000057</v>
      </c>
      <c r="AQ73" s="65">
        <f>IF(EXACT($AK72, "L1"), $W72, IF(EXACT($AK72, "L2"), $X72, IF(EXACT($AK72, "L3"), $Y72, IF(EXACT($AK72, "L4"), $Z72, AQ72))))</f>
        <v>65000000000068</v>
      </c>
      <c r="AS73" s="65">
        <f>IF(EXACT($AK73, "L1"), AM73, IF(EXACT($AK73, "L2"), AN73, IF(EXACT($AK73, "L3"), AO73, IF(EXACT($AK73, "L4"), AP73, IF(EXACT($AK73, "L5"), AQ73, "")))))</f>
        <v>65000000000068</v>
      </c>
      <c r="AU73" s="60" t="str">
        <f t="shared" si="52"/>
        <v>PERFORM * FROM "SchData-OLTP-Accounting"."Func_TblChartOfAccount_SET"(varSystemLoginSession, null, null, null, varInstitutionBranchID, 62000000000001::bigint,'1-3106.01', 'Sundry Plant &amp; Equipment (IDR)', 62000000000001::bigint, '2016-01-01 00:00:00'::timestamp, null::timestamp, 65000000000068::bigint, 66000000000001::bigint);</v>
      </c>
      <c r="AV73" s="66">
        <f t="shared" si="53"/>
        <v>65000000000069</v>
      </c>
      <c r="AW73" s="66">
        <f t="shared" si="54"/>
        <v>65000000000068</v>
      </c>
      <c r="AY73" s="66">
        <f t="shared" si="45"/>
        <v>65000000000068</v>
      </c>
    </row>
    <row r="74" spans="2:51" x14ac:dyDescent="0.2">
      <c r="B74" s="40"/>
      <c r="C74" s="41"/>
      <c r="D74" s="44"/>
      <c r="E74" s="43"/>
      <c r="F74" s="44"/>
      <c r="G74" s="43"/>
      <c r="H74" s="52" t="s">
        <v>831</v>
      </c>
      <c r="I74" s="19" t="s">
        <v>201</v>
      </c>
      <c r="J74" s="52"/>
      <c r="K74" s="19"/>
      <c r="L74" s="52"/>
      <c r="M74" s="19"/>
      <c r="O74" s="59" t="str">
        <f t="shared" si="33"/>
        <v>1-0000</v>
      </c>
      <c r="P74" s="59" t="str">
        <f t="shared" si="34"/>
        <v>1-3000</v>
      </c>
      <c r="Q74" s="59" t="str">
        <f t="shared" si="35"/>
        <v>1-3100</v>
      </c>
      <c r="R74" s="59" t="str">
        <f t="shared" si="36"/>
        <v>1-3107</v>
      </c>
      <c r="S74" s="59" t="str">
        <f t="shared" si="37"/>
        <v>1-3106.01</v>
      </c>
      <c r="T74" s="59" t="str">
        <f t="shared" si="38"/>
        <v xml:space="preserve"> </v>
      </c>
      <c r="V74" s="82">
        <f t="shared" si="39"/>
        <v>65000000000070</v>
      </c>
      <c r="W74" s="61">
        <f t="shared" si="40"/>
        <v>65000000000001</v>
      </c>
      <c r="X74" s="61">
        <f t="shared" si="41"/>
        <v>65000000000056</v>
      </c>
      <c r="Y74" s="61">
        <f t="shared" si="42"/>
        <v>65000000000057</v>
      </c>
      <c r="Z74" s="61">
        <f t="shared" si="43"/>
        <v>65000000000070</v>
      </c>
      <c r="AA74" s="61">
        <f t="shared" si="32"/>
        <v>65000000000069</v>
      </c>
      <c r="AB74" s="61">
        <f t="shared" si="44"/>
        <v>65000000000000</v>
      </c>
      <c r="AD74" s="61">
        <f t="shared" si="46"/>
        <v>1</v>
      </c>
      <c r="AE74" s="61">
        <f t="shared" si="47"/>
        <v>4</v>
      </c>
      <c r="AF74" s="61">
        <f t="shared" si="48"/>
        <v>2</v>
      </c>
      <c r="AG74" s="61">
        <f t="shared" si="49"/>
        <v>8</v>
      </c>
      <c r="AH74" s="61">
        <f t="shared" si="50"/>
        <v>1</v>
      </c>
      <c r="AI74" s="61">
        <f t="shared" si="51"/>
        <v>1</v>
      </c>
      <c r="AK74" s="77" t="str">
        <f xml:space="preserve">
IF(AA74&lt;&gt;AA73,
     "L5",
     IF(Z74&lt;&gt;Z73,
          "L4",
          IF(Y74&lt;&gt;Y73,
               "L3",
               IF(X74&lt;&gt;X73,
                    "L2",
                     IF(W74&lt;&gt;W73,
                         "L1",
                         "L1"
                         )
                    )
               )
          )
     )</f>
        <v>L4</v>
      </c>
      <c r="AM74" s="65" t="s">
        <v>1756</v>
      </c>
      <c r="AN74" s="65">
        <f>IF(EXACT($AK73, "L1"), $W73, AN73)</f>
        <v>65000000000001</v>
      </c>
      <c r="AO74" s="65">
        <f>IF(EXACT($AK73, "L1"), $W73, IF(EXACT($AK73, "L2"), $X73, AO73))</f>
        <v>65000000000056</v>
      </c>
      <c r="AP74" s="65">
        <f>IF(EXACT($AK73, "L1"), $W73, IF(EXACT($AK73, "L2"), $X73, IF(EXACT($AK73, "L3"), $Y73, AP73)))</f>
        <v>65000000000057</v>
      </c>
      <c r="AQ74" s="65">
        <f>IF(EXACT($AK73, "L1"), $W73, IF(EXACT($AK73, "L2"), $X73, IF(EXACT($AK73, "L3"), $Y73, IF(EXACT($AK73, "L4"), $Z73, AQ73))))</f>
        <v>65000000000068</v>
      </c>
      <c r="AS74" s="65">
        <f>IF(EXACT($AK74, "L1"), AM74, IF(EXACT($AK74, "L2"), AN74, IF(EXACT($AK74, "L3"), AO74, IF(EXACT($AK74, "L4"), AP74, IF(EXACT($AK74, "L5"), AQ74, "")))))</f>
        <v>65000000000057</v>
      </c>
      <c r="AU74" s="60" t="str">
        <f t="shared" si="52"/>
        <v>PERFORM * FROM "SchData-OLTP-Accounting"."Func_TblChartOfAccount_SET"(varSystemLoginSession, null, null, null, varInstitutionBranchID, 62000000000001::bigint,'1-3107', 'Test Equipment', 62000000000001::bigint, '2016-01-01 00:00:00'::timestamp, null::timestamp, 65000000000057::bigint, 66000000000001::bigint);</v>
      </c>
      <c r="AV74" s="66">
        <f t="shared" si="53"/>
        <v>65000000000070</v>
      </c>
      <c r="AW74" s="66">
        <f t="shared" si="54"/>
        <v>65000000000057</v>
      </c>
      <c r="AY74" s="66">
        <f t="shared" si="45"/>
        <v>65000000000057</v>
      </c>
    </row>
    <row r="75" spans="2:51" x14ac:dyDescent="0.2">
      <c r="B75" s="40"/>
      <c r="C75" s="41"/>
      <c r="D75" s="44"/>
      <c r="E75" s="43"/>
      <c r="F75" s="44"/>
      <c r="G75" s="43"/>
      <c r="H75" s="52"/>
      <c r="I75" s="19"/>
      <c r="J75" s="52" t="s">
        <v>1143</v>
      </c>
      <c r="K75" s="19" t="s">
        <v>1234</v>
      </c>
      <c r="L75" s="52"/>
      <c r="M75" s="19"/>
      <c r="O75" s="59" t="str">
        <f t="shared" si="33"/>
        <v>1-0000</v>
      </c>
      <c r="P75" s="59" t="str">
        <f t="shared" si="34"/>
        <v>1-3000</v>
      </c>
      <c r="Q75" s="59" t="str">
        <f t="shared" si="35"/>
        <v>1-3100</v>
      </c>
      <c r="R75" s="59" t="str">
        <f t="shared" si="36"/>
        <v>1-3107</v>
      </c>
      <c r="S75" s="59" t="str">
        <f t="shared" si="37"/>
        <v>1-3107.01</v>
      </c>
      <c r="T75" s="59" t="str">
        <f t="shared" si="38"/>
        <v xml:space="preserve"> </v>
      </c>
      <c r="V75" s="82">
        <f t="shared" si="39"/>
        <v>65000000000071</v>
      </c>
      <c r="W75" s="61">
        <f t="shared" si="40"/>
        <v>65000000000001</v>
      </c>
      <c r="X75" s="61">
        <f t="shared" si="41"/>
        <v>65000000000056</v>
      </c>
      <c r="Y75" s="61">
        <f t="shared" si="42"/>
        <v>65000000000057</v>
      </c>
      <c r="Z75" s="61">
        <f t="shared" si="43"/>
        <v>65000000000070</v>
      </c>
      <c r="AA75" s="61">
        <f t="shared" si="32"/>
        <v>65000000000071</v>
      </c>
      <c r="AB75" s="61">
        <f t="shared" si="44"/>
        <v>65000000000000</v>
      </c>
      <c r="AD75" s="61">
        <f t="shared" si="46"/>
        <v>1</v>
      </c>
      <c r="AE75" s="61">
        <f t="shared" si="47"/>
        <v>4</v>
      </c>
      <c r="AF75" s="61">
        <f t="shared" si="48"/>
        <v>2</v>
      </c>
      <c r="AG75" s="61">
        <f t="shared" si="49"/>
        <v>8</v>
      </c>
      <c r="AH75" s="61">
        <f t="shared" si="50"/>
        <v>2</v>
      </c>
      <c r="AI75" s="61">
        <f t="shared" si="51"/>
        <v>1</v>
      </c>
      <c r="AK75" s="77" t="str">
        <f xml:space="preserve">
IF(AA75&lt;&gt;AA74,
     "L5",
     IF(Z75&lt;&gt;Z74,
          "L4",
          IF(Y75&lt;&gt;Y74,
               "L3",
               IF(X75&lt;&gt;X74,
                    "L2",
                     IF(W75&lt;&gt;W74,
                         "L1",
                         "L1"
                         )
                    )
               )
          )
     )</f>
        <v>L5</v>
      </c>
      <c r="AM75" s="65" t="s">
        <v>1756</v>
      </c>
      <c r="AN75" s="65">
        <f>IF(EXACT($AK74, "L1"), $W74, AN74)</f>
        <v>65000000000001</v>
      </c>
      <c r="AO75" s="65">
        <f>IF(EXACT($AK74, "L1"), $W74, IF(EXACT($AK74, "L2"), $X74, AO74))</f>
        <v>65000000000056</v>
      </c>
      <c r="AP75" s="65">
        <f>IF(EXACT($AK74, "L1"), $W74, IF(EXACT($AK74, "L2"), $X74, IF(EXACT($AK74, "L3"), $Y74, AP74)))</f>
        <v>65000000000057</v>
      </c>
      <c r="AQ75" s="65">
        <f>IF(EXACT($AK74, "L1"), $W74, IF(EXACT($AK74, "L2"), $X74, IF(EXACT($AK74, "L3"), $Y74, IF(EXACT($AK74, "L4"), $Z74, AQ74))))</f>
        <v>65000000000070</v>
      </c>
      <c r="AS75" s="65">
        <f>IF(EXACT($AK75, "L1"), AM75, IF(EXACT($AK75, "L2"), AN75, IF(EXACT($AK75, "L3"), AO75, IF(EXACT($AK75, "L4"), AP75, IF(EXACT($AK75, "L5"), AQ75, "")))))</f>
        <v>65000000000070</v>
      </c>
      <c r="AU75" s="60" t="str">
        <f t="shared" si="52"/>
        <v>PERFORM * FROM "SchData-OLTP-Accounting"."Func_TblChartOfAccount_SET"(varSystemLoginSession, null, null, null, varInstitutionBranchID, 62000000000001::bigint,'1-3107.01', 'Test Equipment (IDR)', 62000000000001::bigint, '2016-01-01 00:00:00'::timestamp, null::timestamp, 65000000000070::bigint, 66000000000001::bigint);</v>
      </c>
      <c r="AV75" s="66">
        <f t="shared" si="53"/>
        <v>65000000000071</v>
      </c>
      <c r="AW75" s="66">
        <f t="shared" si="54"/>
        <v>65000000000070</v>
      </c>
      <c r="AY75" s="66">
        <f t="shared" si="45"/>
        <v>65000000000070</v>
      </c>
    </row>
    <row r="76" spans="2:51" x14ac:dyDescent="0.2">
      <c r="B76" s="40"/>
      <c r="C76" s="41"/>
      <c r="D76" s="44"/>
      <c r="E76" s="43"/>
      <c r="F76" s="44"/>
      <c r="G76" s="43"/>
      <c r="H76" s="52" t="s">
        <v>832</v>
      </c>
      <c r="I76" s="19" t="s">
        <v>203</v>
      </c>
      <c r="J76" s="52"/>
      <c r="K76" s="19"/>
      <c r="L76" s="52"/>
      <c r="M76" s="19"/>
      <c r="O76" s="59" t="str">
        <f t="shared" si="33"/>
        <v>1-0000</v>
      </c>
      <c r="P76" s="59" t="str">
        <f t="shared" si="34"/>
        <v>1-3000</v>
      </c>
      <c r="Q76" s="59" t="str">
        <f t="shared" si="35"/>
        <v>1-3100</v>
      </c>
      <c r="R76" s="59" t="str">
        <f t="shared" si="36"/>
        <v>1-3108</v>
      </c>
      <c r="S76" s="59" t="str">
        <f t="shared" si="37"/>
        <v>1-3107.01</v>
      </c>
      <c r="T76" s="59" t="str">
        <f t="shared" si="38"/>
        <v xml:space="preserve"> </v>
      </c>
      <c r="V76" s="82">
        <f t="shared" si="39"/>
        <v>65000000000072</v>
      </c>
      <c r="W76" s="61">
        <f t="shared" si="40"/>
        <v>65000000000001</v>
      </c>
      <c r="X76" s="61">
        <f t="shared" si="41"/>
        <v>65000000000056</v>
      </c>
      <c r="Y76" s="61">
        <f t="shared" si="42"/>
        <v>65000000000057</v>
      </c>
      <c r="Z76" s="61">
        <f t="shared" si="43"/>
        <v>65000000000072</v>
      </c>
      <c r="AA76" s="61">
        <f t="shared" si="32"/>
        <v>65000000000071</v>
      </c>
      <c r="AB76" s="61">
        <f t="shared" si="44"/>
        <v>65000000000000</v>
      </c>
      <c r="AD76" s="61">
        <f t="shared" si="46"/>
        <v>1</v>
      </c>
      <c r="AE76" s="61">
        <f t="shared" si="47"/>
        <v>4</v>
      </c>
      <c r="AF76" s="61">
        <f t="shared" si="48"/>
        <v>2</v>
      </c>
      <c r="AG76" s="61">
        <f t="shared" si="49"/>
        <v>9</v>
      </c>
      <c r="AH76" s="61">
        <f t="shared" si="50"/>
        <v>1</v>
      </c>
      <c r="AI76" s="61">
        <f t="shared" si="51"/>
        <v>1</v>
      </c>
      <c r="AK76" s="77" t="str">
        <f xml:space="preserve">
IF(AA76&lt;&gt;AA75,
     "L5",
     IF(Z76&lt;&gt;Z75,
          "L4",
          IF(Y76&lt;&gt;Y75,
               "L3",
               IF(X76&lt;&gt;X75,
                    "L2",
                     IF(W76&lt;&gt;W75,
                         "L1",
                         "L1"
                         )
                    )
               )
          )
     )</f>
        <v>L4</v>
      </c>
      <c r="AM76" s="65" t="s">
        <v>1756</v>
      </c>
      <c r="AN76" s="65">
        <f>IF(EXACT($AK75, "L1"), $W75, AN75)</f>
        <v>65000000000001</v>
      </c>
      <c r="AO76" s="65">
        <f>IF(EXACT($AK75, "L1"), $W75, IF(EXACT($AK75, "L2"), $X75, AO75))</f>
        <v>65000000000056</v>
      </c>
      <c r="AP76" s="65">
        <f>IF(EXACT($AK75, "L1"), $W75, IF(EXACT($AK75, "L2"), $X75, IF(EXACT($AK75, "L3"), $Y75, AP75)))</f>
        <v>65000000000057</v>
      </c>
      <c r="AQ76" s="65">
        <f>IF(EXACT($AK75, "L1"), $W75, IF(EXACT($AK75, "L2"), $X75, IF(EXACT($AK75, "L3"), $Y75, IF(EXACT($AK75, "L4"), $Z75, AQ75))))</f>
        <v>65000000000070</v>
      </c>
      <c r="AS76" s="65">
        <f>IF(EXACT($AK76, "L1"), AM76, IF(EXACT($AK76, "L2"), AN76, IF(EXACT($AK76, "L3"), AO76, IF(EXACT($AK76, "L4"), AP76, IF(EXACT($AK76, "L5"), AQ76, "")))))</f>
        <v>65000000000057</v>
      </c>
      <c r="AU76" s="60" t="str">
        <f t="shared" si="52"/>
        <v>PERFORM * FROM "SchData-OLTP-Accounting"."Func_TblChartOfAccount_SET"(varSystemLoginSession, null, null, null, varInstitutionBranchID, 62000000000001::bigint,'1-3108', 'Motor Vehicle', 62000000000001::bigint, '2016-01-01 00:00:00'::timestamp, null::timestamp, 65000000000057::bigint, 66000000000001::bigint);</v>
      </c>
      <c r="AV76" s="66">
        <f t="shared" si="53"/>
        <v>65000000000072</v>
      </c>
      <c r="AW76" s="66">
        <f t="shared" si="54"/>
        <v>65000000000057</v>
      </c>
      <c r="AY76" s="66">
        <f t="shared" si="45"/>
        <v>65000000000057</v>
      </c>
    </row>
    <row r="77" spans="2:51" x14ac:dyDescent="0.2">
      <c r="B77" s="40"/>
      <c r="C77" s="41"/>
      <c r="D77" s="44"/>
      <c r="E77" s="43"/>
      <c r="F77" s="44"/>
      <c r="G77" s="43"/>
      <c r="H77" s="52"/>
      <c r="I77" s="19"/>
      <c r="J77" s="52" t="s">
        <v>1144</v>
      </c>
      <c r="K77" s="19" t="s">
        <v>1235</v>
      </c>
      <c r="L77" s="52"/>
      <c r="M77" s="19"/>
      <c r="O77" s="59" t="str">
        <f t="shared" si="33"/>
        <v>1-0000</v>
      </c>
      <c r="P77" s="59" t="str">
        <f t="shared" si="34"/>
        <v>1-3000</v>
      </c>
      <c r="Q77" s="59" t="str">
        <f t="shared" si="35"/>
        <v>1-3100</v>
      </c>
      <c r="R77" s="59" t="str">
        <f t="shared" si="36"/>
        <v>1-3108</v>
      </c>
      <c r="S77" s="59" t="str">
        <f t="shared" si="37"/>
        <v>1-3108.01</v>
      </c>
      <c r="T77" s="59" t="str">
        <f t="shared" si="38"/>
        <v xml:space="preserve"> </v>
      </c>
      <c r="V77" s="82">
        <f t="shared" si="39"/>
        <v>65000000000073</v>
      </c>
      <c r="W77" s="61">
        <f t="shared" si="40"/>
        <v>65000000000001</v>
      </c>
      <c r="X77" s="61">
        <f t="shared" si="41"/>
        <v>65000000000056</v>
      </c>
      <c r="Y77" s="61">
        <f t="shared" si="42"/>
        <v>65000000000057</v>
      </c>
      <c r="Z77" s="61">
        <f t="shared" si="43"/>
        <v>65000000000072</v>
      </c>
      <c r="AA77" s="61">
        <f t="shared" si="32"/>
        <v>65000000000073</v>
      </c>
      <c r="AB77" s="61">
        <f t="shared" si="44"/>
        <v>65000000000000</v>
      </c>
      <c r="AD77" s="61">
        <f t="shared" si="46"/>
        <v>1</v>
      </c>
      <c r="AE77" s="61">
        <f t="shared" si="47"/>
        <v>4</v>
      </c>
      <c r="AF77" s="61">
        <f t="shared" si="48"/>
        <v>2</v>
      </c>
      <c r="AG77" s="61">
        <f t="shared" si="49"/>
        <v>9</v>
      </c>
      <c r="AH77" s="61">
        <f t="shared" si="50"/>
        <v>2</v>
      </c>
      <c r="AI77" s="61">
        <f t="shared" si="51"/>
        <v>1</v>
      </c>
      <c r="AK77" s="77" t="str">
        <f xml:space="preserve">
IF(AA77&lt;&gt;AA76,
     "L5",
     IF(Z77&lt;&gt;Z76,
          "L4",
          IF(Y77&lt;&gt;Y76,
               "L3",
               IF(X77&lt;&gt;X76,
                    "L2",
                     IF(W77&lt;&gt;W76,
                         "L1",
                         "L1"
                         )
                    )
               )
          )
     )</f>
        <v>L5</v>
      </c>
      <c r="AM77" s="65" t="s">
        <v>1756</v>
      </c>
      <c r="AN77" s="65">
        <f>IF(EXACT($AK76, "L1"), $W76, AN76)</f>
        <v>65000000000001</v>
      </c>
      <c r="AO77" s="65">
        <f>IF(EXACT($AK76, "L1"), $W76, IF(EXACT($AK76, "L2"), $X76, AO76))</f>
        <v>65000000000056</v>
      </c>
      <c r="AP77" s="65">
        <f>IF(EXACT($AK76, "L1"), $W76, IF(EXACT($AK76, "L2"), $X76, IF(EXACT($AK76, "L3"), $Y76, AP76)))</f>
        <v>65000000000057</v>
      </c>
      <c r="AQ77" s="65">
        <f>IF(EXACT($AK76, "L1"), $W76, IF(EXACT($AK76, "L2"), $X76, IF(EXACT($AK76, "L3"), $Y76, IF(EXACT($AK76, "L4"), $Z76, AQ76))))</f>
        <v>65000000000072</v>
      </c>
      <c r="AS77" s="65">
        <f>IF(EXACT($AK77, "L1"), AM77, IF(EXACT($AK77, "L2"), AN77, IF(EXACT($AK77, "L3"), AO77, IF(EXACT($AK77, "L4"), AP77, IF(EXACT($AK77, "L5"), AQ77, "")))))</f>
        <v>65000000000072</v>
      </c>
      <c r="AU77" s="60" t="str">
        <f t="shared" si="52"/>
        <v>PERFORM * FROM "SchData-OLTP-Accounting"."Func_TblChartOfAccount_SET"(varSystemLoginSession, null, null, null, varInstitutionBranchID, 62000000000001::bigint,'1-3108.01', 'Motor Vehicle (IDR)', 62000000000001::bigint, '2016-01-01 00:00:00'::timestamp, null::timestamp, 65000000000072::bigint, 66000000000001::bigint);</v>
      </c>
      <c r="AV77" s="66">
        <f t="shared" si="53"/>
        <v>65000000000073</v>
      </c>
      <c r="AW77" s="66">
        <f t="shared" si="54"/>
        <v>65000000000072</v>
      </c>
      <c r="AY77" s="66">
        <f t="shared" si="45"/>
        <v>65000000000072</v>
      </c>
    </row>
    <row r="78" spans="2:51" x14ac:dyDescent="0.2">
      <c r="B78" s="40"/>
      <c r="C78" s="41"/>
      <c r="D78" s="44"/>
      <c r="E78" s="43"/>
      <c r="F78" s="44"/>
      <c r="G78" s="43"/>
      <c r="H78" s="52" t="s">
        <v>833</v>
      </c>
      <c r="I78" s="19" t="s">
        <v>205</v>
      </c>
      <c r="J78" s="52"/>
      <c r="K78" s="19"/>
      <c r="L78" s="52"/>
      <c r="M78" s="19"/>
      <c r="O78" s="59" t="str">
        <f t="shared" si="33"/>
        <v>1-0000</v>
      </c>
      <c r="P78" s="59" t="str">
        <f t="shared" si="34"/>
        <v>1-3000</v>
      </c>
      <c r="Q78" s="59" t="str">
        <f t="shared" si="35"/>
        <v>1-3100</v>
      </c>
      <c r="R78" s="59" t="str">
        <f t="shared" si="36"/>
        <v>1-3109</v>
      </c>
      <c r="S78" s="59" t="str">
        <f t="shared" si="37"/>
        <v>1-3108.01</v>
      </c>
      <c r="T78" s="59" t="str">
        <f t="shared" si="38"/>
        <v xml:space="preserve"> </v>
      </c>
      <c r="V78" s="82">
        <f t="shared" si="39"/>
        <v>65000000000074</v>
      </c>
      <c r="W78" s="61">
        <f t="shared" si="40"/>
        <v>65000000000001</v>
      </c>
      <c r="X78" s="61">
        <f t="shared" si="41"/>
        <v>65000000000056</v>
      </c>
      <c r="Y78" s="61">
        <f t="shared" si="42"/>
        <v>65000000000057</v>
      </c>
      <c r="Z78" s="61">
        <f t="shared" si="43"/>
        <v>65000000000074</v>
      </c>
      <c r="AA78" s="61">
        <f t="shared" si="32"/>
        <v>65000000000073</v>
      </c>
      <c r="AB78" s="61">
        <f t="shared" si="44"/>
        <v>65000000000000</v>
      </c>
      <c r="AD78" s="61">
        <f t="shared" si="46"/>
        <v>1</v>
      </c>
      <c r="AE78" s="61">
        <f t="shared" si="47"/>
        <v>4</v>
      </c>
      <c r="AF78" s="61">
        <f t="shared" si="48"/>
        <v>2</v>
      </c>
      <c r="AG78" s="61">
        <f t="shared" si="49"/>
        <v>10</v>
      </c>
      <c r="AH78" s="61">
        <f t="shared" si="50"/>
        <v>1</v>
      </c>
      <c r="AI78" s="61">
        <f t="shared" si="51"/>
        <v>1</v>
      </c>
      <c r="AK78" s="77" t="str">
        <f xml:space="preserve">
IF(AA78&lt;&gt;AA77,
     "L5",
     IF(Z78&lt;&gt;Z77,
          "L4",
          IF(Y78&lt;&gt;Y77,
               "L3",
               IF(X78&lt;&gt;X77,
                    "L2",
                     IF(W78&lt;&gt;W77,
                         "L1",
                         "L1"
                         )
                    )
               )
          )
     )</f>
        <v>L4</v>
      </c>
      <c r="AM78" s="65" t="s">
        <v>1756</v>
      </c>
      <c r="AN78" s="65">
        <f>IF(EXACT($AK77, "L1"), $W77, AN77)</f>
        <v>65000000000001</v>
      </c>
      <c r="AO78" s="65">
        <f>IF(EXACT($AK77, "L1"), $W77, IF(EXACT($AK77, "L2"), $X77, AO77))</f>
        <v>65000000000056</v>
      </c>
      <c r="AP78" s="65">
        <f>IF(EXACT($AK77, "L1"), $W77, IF(EXACT($AK77, "L2"), $X77, IF(EXACT($AK77, "L3"), $Y77, AP77)))</f>
        <v>65000000000057</v>
      </c>
      <c r="AQ78" s="65">
        <f>IF(EXACT($AK77, "L1"), $W77, IF(EXACT($AK77, "L2"), $X77, IF(EXACT($AK77, "L3"), $Y77, IF(EXACT($AK77, "L4"), $Z77, AQ77))))</f>
        <v>65000000000072</v>
      </c>
      <c r="AS78" s="65">
        <f>IF(EXACT($AK78, "L1"), AM78, IF(EXACT($AK78, "L2"), AN78, IF(EXACT($AK78, "L3"), AO78, IF(EXACT($AK78, "L4"), AP78, IF(EXACT($AK78, "L5"), AQ78, "")))))</f>
        <v>65000000000057</v>
      </c>
      <c r="AU78" s="60" t="str">
        <f t="shared" si="52"/>
        <v>PERFORM * FROM "SchData-OLTP-Accounting"."Func_TblChartOfAccount_SET"(varSystemLoginSession, null, null, null, varInstitutionBranchID, 62000000000001::bigint,'1-3109', 'Tools', 62000000000001::bigint, '2016-01-01 00:00:00'::timestamp, null::timestamp, 65000000000057::bigint, 66000000000001::bigint);</v>
      </c>
      <c r="AV78" s="66">
        <f t="shared" si="53"/>
        <v>65000000000074</v>
      </c>
      <c r="AW78" s="66">
        <f t="shared" si="54"/>
        <v>65000000000057</v>
      </c>
      <c r="AY78" s="66">
        <f t="shared" si="45"/>
        <v>65000000000057</v>
      </c>
    </row>
    <row r="79" spans="2:51" x14ac:dyDescent="0.2">
      <c r="B79" s="40"/>
      <c r="C79" s="41"/>
      <c r="D79" s="44"/>
      <c r="E79" s="43"/>
      <c r="F79" s="44"/>
      <c r="G79" s="43"/>
      <c r="H79" s="52"/>
      <c r="I79" s="19"/>
      <c r="J79" s="52" t="s">
        <v>1145</v>
      </c>
      <c r="K79" s="19" t="s">
        <v>1236</v>
      </c>
      <c r="L79" s="52"/>
      <c r="M79" s="19"/>
      <c r="O79" s="59" t="str">
        <f t="shared" si="33"/>
        <v>1-0000</v>
      </c>
      <c r="P79" s="59" t="str">
        <f t="shared" si="34"/>
        <v>1-3000</v>
      </c>
      <c r="Q79" s="59" t="str">
        <f t="shared" si="35"/>
        <v>1-3100</v>
      </c>
      <c r="R79" s="59" t="str">
        <f t="shared" si="36"/>
        <v>1-3109</v>
      </c>
      <c r="S79" s="59" t="str">
        <f t="shared" si="37"/>
        <v>1-3109.01</v>
      </c>
      <c r="T79" s="59" t="str">
        <f t="shared" si="38"/>
        <v xml:space="preserve"> </v>
      </c>
      <c r="V79" s="82">
        <f t="shared" si="39"/>
        <v>65000000000075</v>
      </c>
      <c r="W79" s="61">
        <f t="shared" si="40"/>
        <v>65000000000001</v>
      </c>
      <c r="X79" s="61">
        <f t="shared" si="41"/>
        <v>65000000000056</v>
      </c>
      <c r="Y79" s="61">
        <f t="shared" si="42"/>
        <v>65000000000057</v>
      </c>
      <c r="Z79" s="61">
        <f t="shared" si="43"/>
        <v>65000000000074</v>
      </c>
      <c r="AA79" s="61">
        <f t="shared" si="32"/>
        <v>65000000000075</v>
      </c>
      <c r="AB79" s="61">
        <f t="shared" si="44"/>
        <v>65000000000000</v>
      </c>
      <c r="AD79" s="61">
        <f t="shared" si="46"/>
        <v>1</v>
      </c>
      <c r="AE79" s="61">
        <f t="shared" si="47"/>
        <v>4</v>
      </c>
      <c r="AF79" s="61">
        <f t="shared" si="48"/>
        <v>2</v>
      </c>
      <c r="AG79" s="61">
        <f t="shared" si="49"/>
        <v>10</v>
      </c>
      <c r="AH79" s="61">
        <f t="shared" si="50"/>
        <v>2</v>
      </c>
      <c r="AI79" s="61">
        <f t="shared" si="51"/>
        <v>1</v>
      </c>
      <c r="AK79" s="77" t="str">
        <f xml:space="preserve">
IF(AA79&lt;&gt;AA78,
     "L5",
     IF(Z79&lt;&gt;Z78,
          "L4",
          IF(Y79&lt;&gt;Y78,
               "L3",
               IF(X79&lt;&gt;X78,
                    "L2",
                     IF(W79&lt;&gt;W78,
                         "L1",
                         "L1"
                         )
                    )
               )
          )
     )</f>
        <v>L5</v>
      </c>
      <c r="AM79" s="65" t="s">
        <v>1756</v>
      </c>
      <c r="AN79" s="65">
        <f>IF(EXACT($AK78, "L1"), $W78, AN78)</f>
        <v>65000000000001</v>
      </c>
      <c r="AO79" s="65">
        <f>IF(EXACT($AK78, "L1"), $W78, IF(EXACT($AK78, "L2"), $X78, AO78))</f>
        <v>65000000000056</v>
      </c>
      <c r="AP79" s="65">
        <f>IF(EXACT($AK78, "L1"), $W78, IF(EXACT($AK78, "L2"), $X78, IF(EXACT($AK78, "L3"), $Y78, AP78)))</f>
        <v>65000000000057</v>
      </c>
      <c r="AQ79" s="65">
        <f>IF(EXACT($AK78, "L1"), $W78, IF(EXACT($AK78, "L2"), $X78, IF(EXACT($AK78, "L3"), $Y78, IF(EXACT($AK78, "L4"), $Z78, AQ78))))</f>
        <v>65000000000074</v>
      </c>
      <c r="AS79" s="65">
        <f>IF(EXACT($AK79, "L1"), AM79, IF(EXACT($AK79, "L2"), AN79, IF(EXACT($AK79, "L3"), AO79, IF(EXACT($AK79, "L4"), AP79, IF(EXACT($AK79, "L5"), AQ79, "")))))</f>
        <v>65000000000074</v>
      </c>
      <c r="AU79" s="60" t="str">
        <f t="shared" si="52"/>
        <v>PERFORM * FROM "SchData-OLTP-Accounting"."Func_TblChartOfAccount_SET"(varSystemLoginSession, null, null, null, varInstitutionBranchID, 62000000000001::bigint,'1-3109.01', 'Tools (IDR)', 62000000000001::bigint, '2016-01-01 00:00:00'::timestamp, null::timestamp, 65000000000074::bigint, 66000000000001::bigint);</v>
      </c>
      <c r="AV79" s="66">
        <f t="shared" si="53"/>
        <v>65000000000075</v>
      </c>
      <c r="AW79" s="66">
        <f t="shared" si="54"/>
        <v>65000000000074</v>
      </c>
      <c r="AY79" s="66">
        <f t="shared" si="45"/>
        <v>65000000000074</v>
      </c>
    </row>
    <row r="80" spans="2:51" x14ac:dyDescent="0.2">
      <c r="B80" s="40"/>
      <c r="C80" s="41"/>
      <c r="D80" s="44"/>
      <c r="E80" s="43"/>
      <c r="F80" s="44"/>
      <c r="G80" s="43"/>
      <c r="H80" s="52" t="s">
        <v>834</v>
      </c>
      <c r="I80" s="19" t="s">
        <v>207</v>
      </c>
      <c r="J80" s="52"/>
      <c r="K80" s="19"/>
      <c r="L80" s="52"/>
      <c r="M80" s="19"/>
      <c r="O80" s="59" t="str">
        <f t="shared" si="33"/>
        <v>1-0000</v>
      </c>
      <c r="P80" s="59" t="str">
        <f t="shared" si="34"/>
        <v>1-3000</v>
      </c>
      <c r="Q80" s="59" t="str">
        <f t="shared" si="35"/>
        <v>1-3100</v>
      </c>
      <c r="R80" s="59" t="str">
        <f t="shared" si="36"/>
        <v>1-3110</v>
      </c>
      <c r="S80" s="59" t="str">
        <f t="shared" si="37"/>
        <v>1-3109.01</v>
      </c>
      <c r="T80" s="59" t="str">
        <f t="shared" si="38"/>
        <v xml:space="preserve"> </v>
      </c>
      <c r="V80" s="82">
        <f t="shared" si="39"/>
        <v>65000000000076</v>
      </c>
      <c r="W80" s="61">
        <f t="shared" si="40"/>
        <v>65000000000001</v>
      </c>
      <c r="X80" s="61">
        <f t="shared" si="41"/>
        <v>65000000000056</v>
      </c>
      <c r="Y80" s="61">
        <f t="shared" si="42"/>
        <v>65000000000057</v>
      </c>
      <c r="Z80" s="61">
        <f t="shared" si="43"/>
        <v>65000000000076</v>
      </c>
      <c r="AA80" s="61">
        <f t="shared" si="32"/>
        <v>65000000000075</v>
      </c>
      <c r="AB80" s="61">
        <f t="shared" si="44"/>
        <v>65000000000000</v>
      </c>
      <c r="AD80" s="61">
        <f t="shared" si="46"/>
        <v>1</v>
      </c>
      <c r="AE80" s="61">
        <f t="shared" si="47"/>
        <v>4</v>
      </c>
      <c r="AF80" s="61">
        <f t="shared" si="48"/>
        <v>2</v>
      </c>
      <c r="AG80" s="61">
        <f t="shared" si="49"/>
        <v>11</v>
      </c>
      <c r="AH80" s="61">
        <f t="shared" si="50"/>
        <v>1</v>
      </c>
      <c r="AI80" s="61">
        <f t="shared" si="51"/>
        <v>1</v>
      </c>
      <c r="AK80" s="77" t="str">
        <f xml:space="preserve">
IF(AA80&lt;&gt;AA79,
     "L5",
     IF(Z80&lt;&gt;Z79,
          "L4",
          IF(Y80&lt;&gt;Y79,
               "L3",
               IF(X80&lt;&gt;X79,
                    "L2",
                     IF(W80&lt;&gt;W79,
                         "L1",
                         "L1"
                         )
                    )
               )
          )
     )</f>
        <v>L4</v>
      </c>
      <c r="AM80" s="65" t="s">
        <v>1756</v>
      </c>
      <c r="AN80" s="65">
        <f>IF(EXACT($AK79, "L1"), $W79, AN79)</f>
        <v>65000000000001</v>
      </c>
      <c r="AO80" s="65">
        <f>IF(EXACT($AK79, "L1"), $W79, IF(EXACT($AK79, "L2"), $X79, AO79))</f>
        <v>65000000000056</v>
      </c>
      <c r="AP80" s="65">
        <f>IF(EXACT($AK79, "L1"), $W79, IF(EXACT($AK79, "L2"), $X79, IF(EXACT($AK79, "L3"), $Y79, AP79)))</f>
        <v>65000000000057</v>
      </c>
      <c r="AQ80" s="65">
        <f>IF(EXACT($AK79, "L1"), $W79, IF(EXACT($AK79, "L2"), $X79, IF(EXACT($AK79, "L3"), $Y79, IF(EXACT($AK79, "L4"), $Z79, AQ79))))</f>
        <v>65000000000074</v>
      </c>
      <c r="AS80" s="65">
        <f>IF(EXACT($AK80, "L1"), AM80, IF(EXACT($AK80, "L2"), AN80, IF(EXACT($AK80, "L3"), AO80, IF(EXACT($AK80, "L4"), AP80, IF(EXACT($AK80, "L5"), AQ80, "")))))</f>
        <v>65000000000057</v>
      </c>
      <c r="AU80" s="60" t="str">
        <f t="shared" si="52"/>
        <v>PERFORM * FROM "SchData-OLTP-Accounting"."Func_TblChartOfAccount_SET"(varSystemLoginSession, null, null, null, varInstitutionBranchID, 62000000000001::bigint,'1-3110', 'Furniture Fitting', 62000000000001::bigint, '2016-01-01 00:00:00'::timestamp, null::timestamp, 65000000000057::bigint, 66000000000001::bigint);</v>
      </c>
      <c r="AV80" s="66">
        <f t="shared" si="53"/>
        <v>65000000000076</v>
      </c>
      <c r="AW80" s="66">
        <f t="shared" si="54"/>
        <v>65000000000057</v>
      </c>
      <c r="AY80" s="66">
        <f t="shared" si="45"/>
        <v>65000000000057</v>
      </c>
    </row>
    <row r="81" spans="2:51" x14ac:dyDescent="0.2">
      <c r="B81" s="40"/>
      <c r="C81" s="41"/>
      <c r="D81" s="44"/>
      <c r="E81" s="43"/>
      <c r="F81" s="44"/>
      <c r="G81" s="43"/>
      <c r="H81" s="52"/>
      <c r="I81" s="19"/>
      <c r="J81" s="52" t="s">
        <v>1146</v>
      </c>
      <c r="K81" s="19" t="s">
        <v>1237</v>
      </c>
      <c r="L81" s="52"/>
      <c r="M81" s="19"/>
      <c r="O81" s="59" t="str">
        <f t="shared" si="33"/>
        <v>1-0000</v>
      </c>
      <c r="P81" s="59" t="str">
        <f t="shared" si="34"/>
        <v>1-3000</v>
      </c>
      <c r="Q81" s="59" t="str">
        <f t="shared" si="35"/>
        <v>1-3100</v>
      </c>
      <c r="R81" s="59" t="str">
        <f t="shared" si="36"/>
        <v>1-3110</v>
      </c>
      <c r="S81" s="59" t="str">
        <f t="shared" si="37"/>
        <v>1-3110.01</v>
      </c>
      <c r="T81" s="59" t="str">
        <f t="shared" si="38"/>
        <v xml:space="preserve"> </v>
      </c>
      <c r="V81" s="82">
        <f t="shared" si="39"/>
        <v>65000000000077</v>
      </c>
      <c r="W81" s="61">
        <f t="shared" si="40"/>
        <v>65000000000001</v>
      </c>
      <c r="X81" s="61">
        <f t="shared" si="41"/>
        <v>65000000000056</v>
      </c>
      <c r="Y81" s="61">
        <f t="shared" si="42"/>
        <v>65000000000057</v>
      </c>
      <c r="Z81" s="61">
        <f t="shared" si="43"/>
        <v>65000000000076</v>
      </c>
      <c r="AA81" s="61">
        <f t="shared" si="32"/>
        <v>65000000000077</v>
      </c>
      <c r="AB81" s="61">
        <f t="shared" si="44"/>
        <v>65000000000000</v>
      </c>
      <c r="AD81" s="61">
        <f t="shared" si="46"/>
        <v>1</v>
      </c>
      <c r="AE81" s="61">
        <f t="shared" si="47"/>
        <v>4</v>
      </c>
      <c r="AF81" s="61">
        <f t="shared" si="48"/>
        <v>2</v>
      </c>
      <c r="AG81" s="61">
        <f t="shared" si="49"/>
        <v>11</v>
      </c>
      <c r="AH81" s="61">
        <f t="shared" si="50"/>
        <v>2</v>
      </c>
      <c r="AI81" s="61">
        <f t="shared" si="51"/>
        <v>1</v>
      </c>
      <c r="AK81" s="77" t="str">
        <f xml:space="preserve">
IF(AA81&lt;&gt;AA80,
     "L5",
     IF(Z81&lt;&gt;Z80,
          "L4",
          IF(Y81&lt;&gt;Y80,
               "L3",
               IF(X81&lt;&gt;X80,
                    "L2",
                     IF(W81&lt;&gt;W80,
                         "L1",
                         "L1"
                         )
                    )
               )
          )
     )</f>
        <v>L5</v>
      </c>
      <c r="AM81" s="65" t="s">
        <v>1756</v>
      </c>
      <c r="AN81" s="65">
        <f>IF(EXACT($AK80, "L1"), $W80, AN80)</f>
        <v>65000000000001</v>
      </c>
      <c r="AO81" s="65">
        <f>IF(EXACT($AK80, "L1"), $W80, IF(EXACT($AK80, "L2"), $X80, AO80))</f>
        <v>65000000000056</v>
      </c>
      <c r="AP81" s="65">
        <f>IF(EXACT($AK80, "L1"), $W80, IF(EXACT($AK80, "L2"), $X80, IF(EXACT($AK80, "L3"), $Y80, AP80)))</f>
        <v>65000000000057</v>
      </c>
      <c r="AQ81" s="65">
        <f>IF(EXACT($AK80, "L1"), $W80, IF(EXACT($AK80, "L2"), $X80, IF(EXACT($AK80, "L3"), $Y80, IF(EXACT($AK80, "L4"), $Z80, AQ80))))</f>
        <v>65000000000076</v>
      </c>
      <c r="AS81" s="65">
        <f>IF(EXACT($AK81, "L1"), AM81, IF(EXACT($AK81, "L2"), AN81, IF(EXACT($AK81, "L3"), AO81, IF(EXACT($AK81, "L4"), AP81, IF(EXACT($AK81, "L5"), AQ81, "")))))</f>
        <v>65000000000076</v>
      </c>
      <c r="AU81" s="60" t="str">
        <f t="shared" si="52"/>
        <v>PERFORM * FROM "SchData-OLTP-Accounting"."Func_TblChartOfAccount_SET"(varSystemLoginSession, null, null, null, varInstitutionBranchID, 62000000000001::bigint,'1-3110.01', 'Furniture Fitting (IDR)', 62000000000001::bigint, '2016-01-01 00:00:00'::timestamp, null::timestamp, 65000000000076::bigint, 66000000000001::bigint);</v>
      </c>
      <c r="AV81" s="66">
        <f t="shared" si="53"/>
        <v>65000000000077</v>
      </c>
      <c r="AW81" s="66">
        <f t="shared" si="54"/>
        <v>65000000000076</v>
      </c>
      <c r="AY81" s="66">
        <f t="shared" si="45"/>
        <v>65000000000076</v>
      </c>
    </row>
    <row r="82" spans="2:51" x14ac:dyDescent="0.2">
      <c r="B82" s="40"/>
      <c r="C82" s="41"/>
      <c r="D82" s="44"/>
      <c r="E82" s="43"/>
      <c r="F82" s="44"/>
      <c r="G82" s="43"/>
      <c r="H82" s="52" t="s">
        <v>846</v>
      </c>
      <c r="I82" s="19" t="s">
        <v>209</v>
      </c>
      <c r="J82" s="52"/>
      <c r="K82" s="19"/>
      <c r="L82" s="52"/>
      <c r="M82" s="19"/>
      <c r="O82" s="59" t="str">
        <f t="shared" si="33"/>
        <v>1-0000</v>
      </c>
      <c r="P82" s="59" t="str">
        <f t="shared" si="34"/>
        <v>1-3000</v>
      </c>
      <c r="Q82" s="59" t="str">
        <f t="shared" si="35"/>
        <v>1-3100</v>
      </c>
      <c r="R82" s="59" t="str">
        <f t="shared" si="36"/>
        <v>1-3111</v>
      </c>
      <c r="S82" s="59" t="str">
        <f t="shared" si="37"/>
        <v>1-3110.01</v>
      </c>
      <c r="T82" s="59" t="str">
        <f t="shared" si="38"/>
        <v xml:space="preserve"> </v>
      </c>
      <c r="V82" s="82">
        <f t="shared" si="39"/>
        <v>65000000000078</v>
      </c>
      <c r="W82" s="61">
        <f t="shared" si="40"/>
        <v>65000000000001</v>
      </c>
      <c r="X82" s="61">
        <f t="shared" si="41"/>
        <v>65000000000056</v>
      </c>
      <c r="Y82" s="61">
        <f t="shared" si="42"/>
        <v>65000000000057</v>
      </c>
      <c r="Z82" s="61">
        <f t="shared" si="43"/>
        <v>65000000000078</v>
      </c>
      <c r="AA82" s="61">
        <f t="shared" si="32"/>
        <v>65000000000077</v>
      </c>
      <c r="AB82" s="61">
        <f t="shared" si="44"/>
        <v>65000000000000</v>
      </c>
      <c r="AD82" s="61">
        <f t="shared" si="46"/>
        <v>1</v>
      </c>
      <c r="AE82" s="61">
        <f t="shared" si="47"/>
        <v>4</v>
      </c>
      <c r="AF82" s="61">
        <f t="shared" si="48"/>
        <v>2</v>
      </c>
      <c r="AG82" s="61">
        <f t="shared" si="49"/>
        <v>12</v>
      </c>
      <c r="AH82" s="61">
        <f t="shared" si="50"/>
        <v>1</v>
      </c>
      <c r="AI82" s="61">
        <f t="shared" si="51"/>
        <v>1</v>
      </c>
      <c r="AK82" s="77" t="str">
        <f xml:space="preserve">
IF(AA82&lt;&gt;AA81,
     "L5",
     IF(Z82&lt;&gt;Z81,
          "L4",
          IF(Y82&lt;&gt;Y81,
               "L3",
               IF(X82&lt;&gt;X81,
                    "L2",
                     IF(W82&lt;&gt;W81,
                         "L1",
                         "L1"
                         )
                    )
               )
          )
     )</f>
        <v>L4</v>
      </c>
      <c r="AM82" s="65" t="s">
        <v>1756</v>
      </c>
      <c r="AN82" s="65">
        <f>IF(EXACT($AK81, "L1"), $W81, AN81)</f>
        <v>65000000000001</v>
      </c>
      <c r="AO82" s="65">
        <f>IF(EXACT($AK81, "L1"), $W81, IF(EXACT($AK81, "L2"), $X81, AO81))</f>
        <v>65000000000056</v>
      </c>
      <c r="AP82" s="65">
        <f>IF(EXACT($AK81, "L1"), $W81, IF(EXACT($AK81, "L2"), $X81, IF(EXACT($AK81, "L3"), $Y81, AP81)))</f>
        <v>65000000000057</v>
      </c>
      <c r="AQ82" s="65">
        <f>IF(EXACT($AK81, "L1"), $W81, IF(EXACT($AK81, "L2"), $X81, IF(EXACT($AK81, "L3"), $Y81, IF(EXACT($AK81, "L4"), $Z81, AQ81))))</f>
        <v>65000000000076</v>
      </c>
      <c r="AS82" s="65">
        <f>IF(EXACT($AK82, "L1"), AM82, IF(EXACT($AK82, "L2"), AN82, IF(EXACT($AK82, "L3"), AO82, IF(EXACT($AK82, "L4"), AP82, IF(EXACT($AK82, "L5"), AQ82, "")))))</f>
        <v>65000000000057</v>
      </c>
      <c r="AU82" s="60" t="str">
        <f t="shared" si="52"/>
        <v>PERFORM * FROM "SchData-OLTP-Accounting"."Func_TblChartOfAccount_SET"(varSystemLoginSession, null, null, null, varInstitutionBranchID, 62000000000001::bigint,'1-3111', 'Mobile Phone', 62000000000001::bigint, '2016-01-01 00:00:00'::timestamp, null::timestamp, 65000000000057::bigint, 66000000000001::bigint);</v>
      </c>
      <c r="AV82" s="66">
        <f t="shared" si="53"/>
        <v>65000000000078</v>
      </c>
      <c r="AW82" s="66">
        <f t="shared" si="54"/>
        <v>65000000000057</v>
      </c>
      <c r="AY82" s="66">
        <f t="shared" si="45"/>
        <v>65000000000057</v>
      </c>
    </row>
    <row r="83" spans="2:51" x14ac:dyDescent="0.2">
      <c r="B83" s="40"/>
      <c r="C83" s="41"/>
      <c r="D83" s="44"/>
      <c r="E83" s="43"/>
      <c r="F83" s="44"/>
      <c r="G83" s="43"/>
      <c r="H83" s="52"/>
      <c r="I83" s="19"/>
      <c r="J83" s="52" t="s">
        <v>1147</v>
      </c>
      <c r="K83" s="19" t="s">
        <v>1238</v>
      </c>
      <c r="L83" s="52"/>
      <c r="M83" s="19"/>
      <c r="O83" s="59" t="str">
        <f t="shared" si="33"/>
        <v>1-0000</v>
      </c>
      <c r="P83" s="59" t="str">
        <f t="shared" si="34"/>
        <v>1-3000</v>
      </c>
      <c r="Q83" s="59" t="str">
        <f t="shared" si="35"/>
        <v>1-3100</v>
      </c>
      <c r="R83" s="59" t="str">
        <f t="shared" si="36"/>
        <v>1-3111</v>
      </c>
      <c r="S83" s="59" t="str">
        <f t="shared" si="37"/>
        <v>1-3111.01</v>
      </c>
      <c r="T83" s="59" t="str">
        <f t="shared" si="38"/>
        <v xml:space="preserve"> </v>
      </c>
      <c r="V83" s="82">
        <f t="shared" si="39"/>
        <v>65000000000079</v>
      </c>
      <c r="W83" s="61">
        <f t="shared" si="40"/>
        <v>65000000000001</v>
      </c>
      <c r="X83" s="61">
        <f t="shared" si="41"/>
        <v>65000000000056</v>
      </c>
      <c r="Y83" s="61">
        <f t="shared" si="42"/>
        <v>65000000000057</v>
      </c>
      <c r="Z83" s="61">
        <f t="shared" si="43"/>
        <v>65000000000078</v>
      </c>
      <c r="AA83" s="61">
        <f t="shared" si="32"/>
        <v>65000000000079</v>
      </c>
      <c r="AB83" s="61">
        <f t="shared" si="44"/>
        <v>65000000000000</v>
      </c>
      <c r="AD83" s="61">
        <f t="shared" si="46"/>
        <v>1</v>
      </c>
      <c r="AE83" s="61">
        <f t="shared" si="47"/>
        <v>4</v>
      </c>
      <c r="AF83" s="61">
        <f t="shared" si="48"/>
        <v>2</v>
      </c>
      <c r="AG83" s="61">
        <f t="shared" si="49"/>
        <v>12</v>
      </c>
      <c r="AH83" s="61">
        <f t="shared" si="50"/>
        <v>2</v>
      </c>
      <c r="AI83" s="61">
        <f t="shared" si="51"/>
        <v>1</v>
      </c>
      <c r="AK83" s="77" t="str">
        <f xml:space="preserve">
IF(AA83&lt;&gt;AA82,
     "L5",
     IF(Z83&lt;&gt;Z82,
          "L4",
          IF(Y83&lt;&gt;Y82,
               "L3",
               IF(X83&lt;&gt;X82,
                    "L2",
                     IF(W83&lt;&gt;W82,
                         "L1",
                         "L1"
                         )
                    )
               )
          )
     )</f>
        <v>L5</v>
      </c>
      <c r="AM83" s="65" t="s">
        <v>1756</v>
      </c>
      <c r="AN83" s="65">
        <f>IF(EXACT($AK82, "L1"), $W82, AN82)</f>
        <v>65000000000001</v>
      </c>
      <c r="AO83" s="65">
        <f>IF(EXACT($AK82, "L1"), $W82, IF(EXACT($AK82, "L2"), $X82, AO82))</f>
        <v>65000000000056</v>
      </c>
      <c r="AP83" s="65">
        <f>IF(EXACT($AK82, "L1"), $W82, IF(EXACT($AK82, "L2"), $X82, IF(EXACT($AK82, "L3"), $Y82, AP82)))</f>
        <v>65000000000057</v>
      </c>
      <c r="AQ83" s="65">
        <f>IF(EXACT($AK82, "L1"), $W82, IF(EXACT($AK82, "L2"), $X82, IF(EXACT($AK82, "L3"), $Y82, IF(EXACT($AK82, "L4"), $Z82, AQ82))))</f>
        <v>65000000000078</v>
      </c>
      <c r="AS83" s="65">
        <f>IF(EXACT($AK83, "L1"), AM83, IF(EXACT($AK83, "L2"), AN83, IF(EXACT($AK83, "L3"), AO83, IF(EXACT($AK83, "L4"), AP83, IF(EXACT($AK83, "L5"), AQ83, "")))))</f>
        <v>65000000000078</v>
      </c>
      <c r="AU83" s="60" t="str">
        <f t="shared" si="52"/>
        <v>PERFORM * FROM "SchData-OLTP-Accounting"."Func_TblChartOfAccount_SET"(varSystemLoginSession, null, null, null, varInstitutionBranchID, 62000000000001::bigint,'1-3111.01', 'Mobile Phone (IDR)', 62000000000001::bigint, '2016-01-01 00:00:00'::timestamp, null::timestamp, 65000000000078::bigint, 66000000000001::bigint);</v>
      </c>
      <c r="AV83" s="66">
        <f t="shared" si="53"/>
        <v>65000000000079</v>
      </c>
      <c r="AW83" s="66">
        <f t="shared" si="54"/>
        <v>65000000000078</v>
      </c>
      <c r="AY83" s="66">
        <f t="shared" si="45"/>
        <v>65000000000078</v>
      </c>
    </row>
    <row r="84" spans="2:51" ht="38.25" x14ac:dyDescent="0.2">
      <c r="B84" s="40"/>
      <c r="C84" s="41"/>
      <c r="D84" s="44"/>
      <c r="E84" s="43"/>
      <c r="F84" s="44" t="s">
        <v>1125</v>
      </c>
      <c r="G84" s="43" t="s">
        <v>1126</v>
      </c>
      <c r="H84" s="52"/>
      <c r="I84" s="19"/>
      <c r="J84" s="52"/>
      <c r="K84" s="19"/>
      <c r="L84" s="52"/>
      <c r="M84" s="19"/>
      <c r="O84" s="59" t="str">
        <f t="shared" si="33"/>
        <v>1-0000</v>
      </c>
      <c r="P84" s="59" t="str">
        <f t="shared" si="34"/>
        <v>1-3000</v>
      </c>
      <c r="Q84" s="59" t="str">
        <f t="shared" si="35"/>
        <v>1-3200</v>
      </c>
      <c r="R84" s="59" t="str">
        <f t="shared" si="36"/>
        <v>1-3111</v>
      </c>
      <c r="S84" s="59" t="str">
        <f t="shared" si="37"/>
        <v>1-3111.01</v>
      </c>
      <c r="T84" s="59" t="str">
        <f t="shared" si="38"/>
        <v xml:space="preserve"> </v>
      </c>
      <c r="V84" s="82">
        <f t="shared" si="39"/>
        <v>65000000000080</v>
      </c>
      <c r="W84" s="61">
        <f t="shared" si="40"/>
        <v>65000000000001</v>
      </c>
      <c r="X84" s="61">
        <f t="shared" si="41"/>
        <v>65000000000056</v>
      </c>
      <c r="Y84" s="61">
        <f t="shared" si="42"/>
        <v>65000000000080</v>
      </c>
      <c r="Z84" s="61">
        <f t="shared" si="43"/>
        <v>65000000000078</v>
      </c>
      <c r="AA84" s="61">
        <f t="shared" si="32"/>
        <v>65000000000079</v>
      </c>
      <c r="AB84" s="61">
        <f t="shared" si="44"/>
        <v>65000000000000</v>
      </c>
      <c r="AD84" s="61">
        <f t="shared" si="46"/>
        <v>1</v>
      </c>
      <c r="AE84" s="61">
        <f t="shared" si="47"/>
        <v>4</v>
      </c>
      <c r="AF84" s="61">
        <f t="shared" si="48"/>
        <v>3</v>
      </c>
      <c r="AG84" s="61">
        <f t="shared" si="49"/>
        <v>1</v>
      </c>
      <c r="AH84" s="61">
        <f t="shared" si="50"/>
        <v>1</v>
      </c>
      <c r="AI84" s="61">
        <f t="shared" si="51"/>
        <v>1</v>
      </c>
      <c r="AK84" s="77" t="str">
        <f xml:space="preserve">
IF(AA84&lt;&gt;AA83,
     "L5",
     IF(Z84&lt;&gt;Z83,
          "L4",
          IF(Y84&lt;&gt;Y83,
               "L3",
               IF(X84&lt;&gt;X83,
                    "L2",
                     IF(W84&lt;&gt;W83,
                         "L1",
                         "L1"
                         )
                    )
               )
          )
     )</f>
        <v>L3</v>
      </c>
      <c r="AM84" s="65" t="s">
        <v>1756</v>
      </c>
      <c r="AN84" s="65">
        <f>IF(EXACT($AK83, "L1"), $W83, AN83)</f>
        <v>65000000000001</v>
      </c>
      <c r="AO84" s="65">
        <f>IF(EXACT($AK83, "L1"), $W83, IF(EXACT($AK83, "L2"), $X83, AO83))</f>
        <v>65000000000056</v>
      </c>
      <c r="AP84" s="65">
        <f>IF(EXACT($AK83, "L1"), $W83, IF(EXACT($AK83, "L2"), $X83, IF(EXACT($AK83, "L3"), $Y83, AP83)))</f>
        <v>65000000000057</v>
      </c>
      <c r="AQ84" s="65">
        <f>IF(EXACT($AK83, "L1"), $W83, IF(EXACT($AK83, "L2"), $X83, IF(EXACT($AK83, "L3"), $Y83, IF(EXACT($AK83, "L4"), $Z83, AQ83))))</f>
        <v>65000000000078</v>
      </c>
      <c r="AS84" s="65">
        <f>IF(EXACT($AK84, "L1"), AM84, IF(EXACT($AK84, "L2"), AN84, IF(EXACT($AK84, "L3"), AO84, IF(EXACT($AK84, "L4"), AP84, IF(EXACT($AK84, "L5"), AQ84, "")))))</f>
        <v>65000000000056</v>
      </c>
      <c r="AU84" s="60" t="str">
        <f t="shared" si="52"/>
        <v>PERFORM * FROM "SchData-OLTP-Accounting"."Func_TblChartOfAccount_SET"(varSystemLoginSession, null, null, null, varInstitutionBranchID, 62000000000001::bigint,'1-3200', 'Akumulasi Penyusutan Aktiva Tetap', 62000000000001::bigint, '2016-01-01 00:00:00'::timestamp, null::timestamp, 65000000000056::bigint, 66000000000001::bigint);</v>
      </c>
      <c r="AV84" s="66">
        <f t="shared" si="53"/>
        <v>65000000000080</v>
      </c>
      <c r="AW84" s="66">
        <f t="shared" si="54"/>
        <v>65000000000056</v>
      </c>
      <c r="AY84" s="66">
        <f t="shared" si="45"/>
        <v>65000000000056</v>
      </c>
    </row>
    <row r="85" spans="2:51" ht="25.5" x14ac:dyDescent="0.2">
      <c r="B85" s="40"/>
      <c r="C85" s="41"/>
      <c r="D85" s="44"/>
      <c r="E85" s="43"/>
      <c r="F85" s="44"/>
      <c r="G85" s="43"/>
      <c r="H85" s="52" t="s">
        <v>836</v>
      </c>
      <c r="I85" s="19" t="s">
        <v>1127</v>
      </c>
      <c r="J85" s="52"/>
      <c r="K85" s="19"/>
      <c r="L85" s="52"/>
      <c r="M85" s="19"/>
      <c r="O85" s="59" t="str">
        <f t="shared" si="33"/>
        <v>1-0000</v>
      </c>
      <c r="P85" s="59" t="str">
        <f t="shared" si="34"/>
        <v>1-3000</v>
      </c>
      <c r="Q85" s="59" t="str">
        <f t="shared" si="35"/>
        <v>1-3200</v>
      </c>
      <c r="R85" s="59" t="str">
        <f t="shared" si="36"/>
        <v>1-3201</v>
      </c>
      <c r="S85" s="59" t="str">
        <f t="shared" si="37"/>
        <v>1-3111.01</v>
      </c>
      <c r="T85" s="59" t="str">
        <f t="shared" si="38"/>
        <v xml:space="preserve"> </v>
      </c>
      <c r="V85" s="82">
        <f t="shared" si="39"/>
        <v>65000000000081</v>
      </c>
      <c r="W85" s="61">
        <f t="shared" si="40"/>
        <v>65000000000001</v>
      </c>
      <c r="X85" s="61">
        <f t="shared" si="41"/>
        <v>65000000000056</v>
      </c>
      <c r="Y85" s="61">
        <f t="shared" si="42"/>
        <v>65000000000080</v>
      </c>
      <c r="Z85" s="61">
        <f t="shared" si="43"/>
        <v>65000000000081</v>
      </c>
      <c r="AA85" s="61">
        <f t="shared" si="32"/>
        <v>65000000000079</v>
      </c>
      <c r="AB85" s="61">
        <f t="shared" si="44"/>
        <v>65000000000000</v>
      </c>
      <c r="AD85" s="61">
        <f t="shared" si="46"/>
        <v>1</v>
      </c>
      <c r="AE85" s="61">
        <f t="shared" si="47"/>
        <v>4</v>
      </c>
      <c r="AF85" s="61">
        <f t="shared" si="48"/>
        <v>3</v>
      </c>
      <c r="AG85" s="61">
        <f t="shared" si="49"/>
        <v>2</v>
      </c>
      <c r="AH85" s="61">
        <f t="shared" si="50"/>
        <v>1</v>
      </c>
      <c r="AI85" s="61">
        <f t="shared" si="51"/>
        <v>1</v>
      </c>
      <c r="AK85" s="77" t="str">
        <f xml:space="preserve">
IF(AA85&lt;&gt;AA84,
     "L5",
     IF(Z85&lt;&gt;Z84,
          "L4",
          IF(Y85&lt;&gt;Y84,
               "L3",
               IF(X85&lt;&gt;X84,
                    "L2",
                     IF(W85&lt;&gt;W84,
                         "L1",
                         "L1"
                         )
                    )
               )
          )
     )</f>
        <v>L4</v>
      </c>
      <c r="AM85" s="65" t="s">
        <v>1756</v>
      </c>
      <c r="AN85" s="65">
        <f>IF(EXACT($AK84, "L1"), $W84, AN84)</f>
        <v>65000000000001</v>
      </c>
      <c r="AO85" s="65">
        <f>IF(EXACT($AK84, "L1"), $W84, IF(EXACT($AK84, "L2"), $X84, AO84))</f>
        <v>65000000000056</v>
      </c>
      <c r="AP85" s="65">
        <f>IF(EXACT($AK84, "L1"), $W84, IF(EXACT($AK84, "L2"), $X84, IF(EXACT($AK84, "L3"), $Y84, AP84)))</f>
        <v>65000000000080</v>
      </c>
      <c r="AQ85" s="65">
        <f>IF(EXACT($AK84, "L1"), $W84, IF(EXACT($AK84, "L2"), $X84, IF(EXACT($AK84, "L3"), $Y84, IF(EXACT($AK84, "L4"), $Z84, AQ84))))</f>
        <v>65000000000080</v>
      </c>
      <c r="AS85" s="65">
        <f>IF(EXACT($AK85, "L1"), AM85, IF(EXACT($AK85, "L2"), AN85, IF(EXACT($AK85, "L3"), AO85, IF(EXACT($AK85, "L4"), AP85, IF(EXACT($AK85, "L5"), AQ85, "")))))</f>
        <v>65000000000080</v>
      </c>
      <c r="AU85" s="60" t="str">
        <f t="shared" si="52"/>
        <v>PERFORM * FROM "SchData-OLTP-Accounting"."Func_TblChartOfAccount_SET"(varSystemLoginSession, null, null, null, varInstitutionBranchID, 62000000000001::bigint,'1-3201', 'Akumulasi Penyusutan Building - Improvement', 62000000000001::bigint, '2016-01-01 00:00:00'::timestamp, null::timestamp, 65000000000080::bigint, 66000000000001::bigint);</v>
      </c>
      <c r="AV85" s="66">
        <f t="shared" si="53"/>
        <v>65000000000081</v>
      </c>
      <c r="AW85" s="66">
        <f t="shared" si="54"/>
        <v>65000000000080</v>
      </c>
      <c r="AY85" s="66">
        <f t="shared" si="45"/>
        <v>65000000000080</v>
      </c>
    </row>
    <row r="86" spans="2:51" ht="25.5" x14ac:dyDescent="0.2">
      <c r="B86" s="40"/>
      <c r="C86" s="41"/>
      <c r="D86" s="44"/>
      <c r="E86" s="43"/>
      <c r="F86" s="44"/>
      <c r="G86" s="43"/>
      <c r="H86" s="52"/>
      <c r="I86" s="19"/>
      <c r="J86" s="52" t="s">
        <v>1148</v>
      </c>
      <c r="K86" s="19" t="s">
        <v>1239</v>
      </c>
      <c r="L86" s="52"/>
      <c r="M86" s="19"/>
      <c r="O86" s="59" t="str">
        <f t="shared" si="33"/>
        <v>1-0000</v>
      </c>
      <c r="P86" s="59" t="str">
        <f t="shared" si="34"/>
        <v>1-3000</v>
      </c>
      <c r="Q86" s="59" t="str">
        <f t="shared" si="35"/>
        <v>1-3200</v>
      </c>
      <c r="R86" s="59" t="str">
        <f t="shared" si="36"/>
        <v>1-3201</v>
      </c>
      <c r="S86" s="59" t="str">
        <f t="shared" si="37"/>
        <v>1-3201.01</v>
      </c>
      <c r="T86" s="59" t="str">
        <f t="shared" si="38"/>
        <v xml:space="preserve"> </v>
      </c>
      <c r="V86" s="82">
        <f t="shared" si="39"/>
        <v>65000000000082</v>
      </c>
      <c r="W86" s="61">
        <f t="shared" si="40"/>
        <v>65000000000001</v>
      </c>
      <c r="X86" s="61">
        <f t="shared" si="41"/>
        <v>65000000000056</v>
      </c>
      <c r="Y86" s="61">
        <f t="shared" si="42"/>
        <v>65000000000080</v>
      </c>
      <c r="Z86" s="61">
        <f t="shared" si="43"/>
        <v>65000000000081</v>
      </c>
      <c r="AA86" s="61">
        <f t="shared" si="32"/>
        <v>65000000000082</v>
      </c>
      <c r="AB86" s="61">
        <f t="shared" si="44"/>
        <v>65000000000000</v>
      </c>
      <c r="AD86" s="61">
        <f t="shared" si="46"/>
        <v>1</v>
      </c>
      <c r="AE86" s="61">
        <f t="shared" si="47"/>
        <v>4</v>
      </c>
      <c r="AF86" s="61">
        <f t="shared" si="48"/>
        <v>3</v>
      </c>
      <c r="AG86" s="61">
        <f t="shared" si="49"/>
        <v>2</v>
      </c>
      <c r="AH86" s="61">
        <f t="shared" si="50"/>
        <v>2</v>
      </c>
      <c r="AI86" s="61">
        <f t="shared" si="51"/>
        <v>1</v>
      </c>
      <c r="AK86" s="77" t="str">
        <f xml:space="preserve">
IF(AA86&lt;&gt;AA85,
     "L5",
     IF(Z86&lt;&gt;Z85,
          "L4",
          IF(Y86&lt;&gt;Y85,
               "L3",
               IF(X86&lt;&gt;X85,
                    "L2",
                     IF(W86&lt;&gt;W85,
                         "L1",
                         "L1"
                         )
                    )
               )
          )
     )</f>
        <v>L5</v>
      </c>
      <c r="AM86" s="65" t="s">
        <v>1756</v>
      </c>
      <c r="AN86" s="65">
        <f>IF(EXACT($AK85, "L1"), $W85, AN85)</f>
        <v>65000000000001</v>
      </c>
      <c r="AO86" s="65">
        <f>IF(EXACT($AK85, "L1"), $W85, IF(EXACT($AK85, "L2"), $X85, AO85))</f>
        <v>65000000000056</v>
      </c>
      <c r="AP86" s="65">
        <f>IF(EXACT($AK85, "L1"), $W85, IF(EXACT($AK85, "L2"), $X85, IF(EXACT($AK85, "L3"), $Y85, AP85)))</f>
        <v>65000000000080</v>
      </c>
      <c r="AQ86" s="65">
        <f>IF(EXACT($AK85, "L1"), $W85, IF(EXACT($AK85, "L2"), $X85, IF(EXACT($AK85, "L3"), $Y85, IF(EXACT($AK85, "L4"), $Z85, AQ85))))</f>
        <v>65000000000081</v>
      </c>
      <c r="AS86" s="65">
        <f>IF(EXACT($AK86, "L1"), AM86, IF(EXACT($AK86, "L2"), AN86, IF(EXACT($AK86, "L3"), AO86, IF(EXACT($AK86, "L4"), AP86, IF(EXACT($AK86, "L5"), AQ86, "")))))</f>
        <v>65000000000081</v>
      </c>
      <c r="AU86" s="60" t="str">
        <f t="shared" si="52"/>
        <v>PERFORM * FROM "SchData-OLTP-Accounting"."Func_TblChartOfAccount_SET"(varSystemLoginSession, null, null, null, varInstitutionBranchID, 62000000000001::bigint,'1-3201.01', 'Akumulasi Penyusutan Building - Improvement (IDR)', 62000000000001::bigint, '2016-01-01 00:00:00'::timestamp, null::timestamp, 65000000000081::bigint, 66000000000001::bigint);</v>
      </c>
      <c r="AV86" s="66">
        <f t="shared" si="53"/>
        <v>65000000000082</v>
      </c>
      <c r="AW86" s="66">
        <f t="shared" si="54"/>
        <v>65000000000081</v>
      </c>
      <c r="AY86" s="66">
        <f t="shared" si="45"/>
        <v>65000000000081</v>
      </c>
    </row>
    <row r="87" spans="2:51" ht="25.5" x14ac:dyDescent="0.2">
      <c r="B87" s="40"/>
      <c r="C87" s="41"/>
      <c r="D87" s="44"/>
      <c r="E87" s="43"/>
      <c r="F87" s="44"/>
      <c r="G87" s="43"/>
      <c r="H87" s="52" t="s">
        <v>837</v>
      </c>
      <c r="I87" s="19" t="s">
        <v>1128</v>
      </c>
      <c r="J87" s="52"/>
      <c r="K87" s="19"/>
      <c r="L87" s="52"/>
      <c r="M87" s="19"/>
      <c r="O87" s="59" t="str">
        <f t="shared" si="33"/>
        <v>1-0000</v>
      </c>
      <c r="P87" s="59" t="str">
        <f t="shared" si="34"/>
        <v>1-3000</v>
      </c>
      <c r="Q87" s="59" t="str">
        <f t="shared" si="35"/>
        <v>1-3200</v>
      </c>
      <c r="R87" s="59" t="str">
        <f t="shared" si="36"/>
        <v>1-3202</v>
      </c>
      <c r="S87" s="59" t="str">
        <f t="shared" si="37"/>
        <v>1-3201.01</v>
      </c>
      <c r="T87" s="59" t="str">
        <f t="shared" si="38"/>
        <v xml:space="preserve"> </v>
      </c>
      <c r="V87" s="82">
        <f t="shared" si="39"/>
        <v>65000000000083</v>
      </c>
      <c r="W87" s="61">
        <f t="shared" si="40"/>
        <v>65000000000001</v>
      </c>
      <c r="X87" s="61">
        <f t="shared" si="41"/>
        <v>65000000000056</v>
      </c>
      <c r="Y87" s="61">
        <f t="shared" si="42"/>
        <v>65000000000080</v>
      </c>
      <c r="Z87" s="61">
        <f t="shared" si="43"/>
        <v>65000000000083</v>
      </c>
      <c r="AA87" s="61">
        <f t="shared" si="32"/>
        <v>65000000000082</v>
      </c>
      <c r="AB87" s="61">
        <f t="shared" si="44"/>
        <v>65000000000000</v>
      </c>
      <c r="AD87" s="61">
        <f t="shared" si="46"/>
        <v>1</v>
      </c>
      <c r="AE87" s="61">
        <f t="shared" si="47"/>
        <v>4</v>
      </c>
      <c r="AF87" s="61">
        <f t="shared" si="48"/>
        <v>3</v>
      </c>
      <c r="AG87" s="61">
        <f t="shared" si="49"/>
        <v>3</v>
      </c>
      <c r="AH87" s="61">
        <f t="shared" si="50"/>
        <v>1</v>
      </c>
      <c r="AI87" s="61">
        <f t="shared" si="51"/>
        <v>1</v>
      </c>
      <c r="AK87" s="77" t="str">
        <f xml:space="preserve">
IF(AA87&lt;&gt;AA86,
     "L5",
     IF(Z87&lt;&gt;Z86,
          "L4",
          IF(Y87&lt;&gt;Y86,
               "L3",
               IF(X87&lt;&gt;X86,
                    "L2",
                     IF(W87&lt;&gt;W86,
                         "L1",
                         "L1"
                         )
                    )
               )
          )
     )</f>
        <v>L4</v>
      </c>
      <c r="AM87" s="65" t="s">
        <v>1756</v>
      </c>
      <c r="AN87" s="65">
        <f>IF(EXACT($AK86, "L1"), $W86, AN86)</f>
        <v>65000000000001</v>
      </c>
      <c r="AO87" s="65">
        <f>IF(EXACT($AK86, "L1"), $W86, IF(EXACT($AK86, "L2"), $X86, AO86))</f>
        <v>65000000000056</v>
      </c>
      <c r="AP87" s="65">
        <f>IF(EXACT($AK86, "L1"), $W86, IF(EXACT($AK86, "L2"), $X86, IF(EXACT($AK86, "L3"), $Y86, AP86)))</f>
        <v>65000000000080</v>
      </c>
      <c r="AQ87" s="65">
        <f>IF(EXACT($AK86, "L1"), $W86, IF(EXACT($AK86, "L2"), $X86, IF(EXACT($AK86, "L3"), $Y86, IF(EXACT($AK86, "L4"), $Z86, AQ86))))</f>
        <v>65000000000081</v>
      </c>
      <c r="AS87" s="65">
        <f>IF(EXACT($AK87, "L1"), AM87, IF(EXACT($AK87, "L2"), AN87, IF(EXACT($AK87, "L3"), AO87, IF(EXACT($AK87, "L4"), AP87, IF(EXACT($AK87, "L5"), AQ87, "")))))</f>
        <v>65000000000080</v>
      </c>
      <c r="AU87" s="60" t="str">
        <f t="shared" si="52"/>
        <v>PERFORM * FROM "SchData-OLTP-Accounting"."Func_TblChartOfAccount_SET"(varSystemLoginSession, null, null, null, varInstitutionBranchID, 62000000000001::bigint,'1-3202', 'Akumulasi Penyusutan Building - Office', 62000000000001::bigint, '2016-01-01 00:00:00'::timestamp, null::timestamp, 65000000000080::bigint, 66000000000001::bigint);</v>
      </c>
      <c r="AV87" s="66">
        <f t="shared" si="53"/>
        <v>65000000000083</v>
      </c>
      <c r="AW87" s="66">
        <f t="shared" si="54"/>
        <v>65000000000080</v>
      </c>
      <c r="AY87" s="66">
        <f t="shared" si="45"/>
        <v>65000000000080</v>
      </c>
    </row>
    <row r="88" spans="2:51" ht="25.5" x14ac:dyDescent="0.2">
      <c r="B88" s="40"/>
      <c r="C88" s="41"/>
      <c r="D88" s="44"/>
      <c r="E88" s="43"/>
      <c r="F88" s="44"/>
      <c r="G88" s="43"/>
      <c r="H88" s="52"/>
      <c r="I88" s="19"/>
      <c r="J88" s="52" t="s">
        <v>1149</v>
      </c>
      <c r="K88" s="19" t="s">
        <v>1240</v>
      </c>
      <c r="L88" s="52"/>
      <c r="M88" s="19"/>
      <c r="O88" s="59" t="str">
        <f t="shared" si="33"/>
        <v>1-0000</v>
      </c>
      <c r="P88" s="59" t="str">
        <f t="shared" si="34"/>
        <v>1-3000</v>
      </c>
      <c r="Q88" s="59" t="str">
        <f t="shared" si="35"/>
        <v>1-3200</v>
      </c>
      <c r="R88" s="59" t="str">
        <f t="shared" si="36"/>
        <v>1-3202</v>
      </c>
      <c r="S88" s="59" t="str">
        <f t="shared" si="37"/>
        <v>1-3202.01</v>
      </c>
      <c r="T88" s="59" t="str">
        <f t="shared" si="38"/>
        <v xml:space="preserve"> </v>
      </c>
      <c r="V88" s="82">
        <f t="shared" si="39"/>
        <v>65000000000084</v>
      </c>
      <c r="W88" s="61">
        <f t="shared" si="40"/>
        <v>65000000000001</v>
      </c>
      <c r="X88" s="61">
        <f t="shared" si="41"/>
        <v>65000000000056</v>
      </c>
      <c r="Y88" s="61">
        <f t="shared" si="42"/>
        <v>65000000000080</v>
      </c>
      <c r="Z88" s="61">
        <f t="shared" si="43"/>
        <v>65000000000083</v>
      </c>
      <c r="AA88" s="61">
        <f t="shared" si="32"/>
        <v>65000000000084</v>
      </c>
      <c r="AB88" s="61">
        <f t="shared" si="44"/>
        <v>65000000000000</v>
      </c>
      <c r="AD88" s="61">
        <f t="shared" si="46"/>
        <v>1</v>
      </c>
      <c r="AE88" s="61">
        <f t="shared" si="47"/>
        <v>4</v>
      </c>
      <c r="AF88" s="61">
        <f t="shared" si="48"/>
        <v>3</v>
      </c>
      <c r="AG88" s="61">
        <f t="shared" si="49"/>
        <v>3</v>
      </c>
      <c r="AH88" s="61">
        <f t="shared" si="50"/>
        <v>2</v>
      </c>
      <c r="AI88" s="61">
        <f t="shared" si="51"/>
        <v>1</v>
      </c>
      <c r="AK88" s="77" t="str">
        <f xml:space="preserve">
IF(AA88&lt;&gt;AA87,
     "L5",
     IF(Z88&lt;&gt;Z87,
          "L4",
          IF(Y88&lt;&gt;Y87,
               "L3",
               IF(X88&lt;&gt;X87,
                    "L2",
                     IF(W88&lt;&gt;W87,
                         "L1",
                         "L1"
                         )
                    )
               )
          )
     )</f>
        <v>L5</v>
      </c>
      <c r="AM88" s="65" t="s">
        <v>1756</v>
      </c>
      <c r="AN88" s="65">
        <f>IF(EXACT($AK87, "L1"), $W87, AN87)</f>
        <v>65000000000001</v>
      </c>
      <c r="AO88" s="65">
        <f>IF(EXACT($AK87, "L1"), $W87, IF(EXACT($AK87, "L2"), $X87, AO87))</f>
        <v>65000000000056</v>
      </c>
      <c r="AP88" s="65">
        <f>IF(EXACT($AK87, "L1"), $W87, IF(EXACT($AK87, "L2"), $X87, IF(EXACT($AK87, "L3"), $Y87, AP87)))</f>
        <v>65000000000080</v>
      </c>
      <c r="AQ88" s="65">
        <f>IF(EXACT($AK87, "L1"), $W87, IF(EXACT($AK87, "L2"), $X87, IF(EXACT($AK87, "L3"), $Y87, IF(EXACT($AK87, "L4"), $Z87, AQ87))))</f>
        <v>65000000000083</v>
      </c>
      <c r="AS88" s="65">
        <f>IF(EXACT($AK88, "L1"), AM88, IF(EXACT($AK88, "L2"), AN88, IF(EXACT($AK88, "L3"), AO88, IF(EXACT($AK88, "L4"), AP88, IF(EXACT($AK88, "L5"), AQ88, "")))))</f>
        <v>65000000000083</v>
      </c>
      <c r="AU88" s="60" t="str">
        <f t="shared" si="52"/>
        <v>PERFORM * FROM "SchData-OLTP-Accounting"."Func_TblChartOfAccount_SET"(varSystemLoginSession, null, null, null, varInstitutionBranchID, 62000000000001::bigint,'1-3202.01', 'Akumulasi Penyusutan Building - Office (IDR)', 62000000000001::bigint, '2016-01-01 00:00:00'::timestamp, null::timestamp, 65000000000083::bigint, 66000000000001::bigint);</v>
      </c>
      <c r="AV88" s="66">
        <f t="shared" si="53"/>
        <v>65000000000084</v>
      </c>
      <c r="AW88" s="66">
        <f t="shared" si="54"/>
        <v>65000000000083</v>
      </c>
      <c r="AY88" s="66">
        <f t="shared" si="45"/>
        <v>65000000000083</v>
      </c>
    </row>
    <row r="89" spans="2:51" ht="25.5" x14ac:dyDescent="0.2">
      <c r="B89" s="40"/>
      <c r="C89" s="41"/>
      <c r="D89" s="44"/>
      <c r="E89" s="43"/>
      <c r="F89" s="44"/>
      <c r="G89" s="43"/>
      <c r="H89" s="52" t="s">
        <v>838</v>
      </c>
      <c r="I89" s="19" t="s">
        <v>1129</v>
      </c>
      <c r="J89" s="52"/>
      <c r="K89" s="19"/>
      <c r="L89" s="52"/>
      <c r="M89" s="19"/>
      <c r="O89" s="59" t="str">
        <f t="shared" si="33"/>
        <v>1-0000</v>
      </c>
      <c r="P89" s="59" t="str">
        <f t="shared" si="34"/>
        <v>1-3000</v>
      </c>
      <c r="Q89" s="59" t="str">
        <f t="shared" si="35"/>
        <v>1-3200</v>
      </c>
      <c r="R89" s="59" t="str">
        <f t="shared" si="36"/>
        <v>1-3203</v>
      </c>
      <c r="S89" s="59" t="str">
        <f t="shared" si="37"/>
        <v>1-3202.01</v>
      </c>
      <c r="T89" s="59" t="str">
        <f t="shared" si="38"/>
        <v xml:space="preserve"> </v>
      </c>
      <c r="V89" s="82">
        <f t="shared" si="39"/>
        <v>65000000000085</v>
      </c>
      <c r="W89" s="61">
        <f t="shared" si="40"/>
        <v>65000000000001</v>
      </c>
      <c r="X89" s="61">
        <f t="shared" si="41"/>
        <v>65000000000056</v>
      </c>
      <c r="Y89" s="61">
        <f t="shared" si="42"/>
        <v>65000000000080</v>
      </c>
      <c r="Z89" s="61">
        <f t="shared" si="43"/>
        <v>65000000000085</v>
      </c>
      <c r="AA89" s="61">
        <f t="shared" si="32"/>
        <v>65000000000084</v>
      </c>
      <c r="AB89" s="61">
        <f t="shared" si="44"/>
        <v>65000000000000</v>
      </c>
      <c r="AD89" s="61">
        <f t="shared" si="46"/>
        <v>1</v>
      </c>
      <c r="AE89" s="61">
        <f t="shared" si="47"/>
        <v>4</v>
      </c>
      <c r="AF89" s="61">
        <f t="shared" si="48"/>
        <v>3</v>
      </c>
      <c r="AG89" s="61">
        <f t="shared" si="49"/>
        <v>4</v>
      </c>
      <c r="AH89" s="61">
        <f t="shared" si="50"/>
        <v>1</v>
      </c>
      <c r="AI89" s="61">
        <f t="shared" si="51"/>
        <v>1</v>
      </c>
      <c r="AK89" s="77" t="str">
        <f xml:space="preserve">
IF(AA89&lt;&gt;AA88,
     "L5",
     IF(Z89&lt;&gt;Z88,
          "L4",
          IF(Y89&lt;&gt;Y88,
               "L3",
               IF(X89&lt;&gt;X88,
                    "L2",
                     IF(W89&lt;&gt;W88,
                         "L1",
                         "L1"
                         )
                    )
               )
          )
     )</f>
        <v>L4</v>
      </c>
      <c r="AM89" s="65" t="s">
        <v>1756</v>
      </c>
      <c r="AN89" s="65">
        <f>IF(EXACT($AK88, "L1"), $W88, AN88)</f>
        <v>65000000000001</v>
      </c>
      <c r="AO89" s="65">
        <f>IF(EXACT($AK88, "L1"), $W88, IF(EXACT($AK88, "L2"), $X88, AO88))</f>
        <v>65000000000056</v>
      </c>
      <c r="AP89" s="65">
        <f>IF(EXACT($AK88, "L1"), $W88, IF(EXACT($AK88, "L2"), $X88, IF(EXACT($AK88, "L3"), $Y88, AP88)))</f>
        <v>65000000000080</v>
      </c>
      <c r="AQ89" s="65">
        <f>IF(EXACT($AK88, "L1"), $W88, IF(EXACT($AK88, "L2"), $X88, IF(EXACT($AK88, "L3"), $Y88, IF(EXACT($AK88, "L4"), $Z88, AQ88))))</f>
        <v>65000000000083</v>
      </c>
      <c r="AS89" s="65">
        <f>IF(EXACT($AK89, "L1"), AM89, IF(EXACT($AK89, "L2"), AN89, IF(EXACT($AK89, "L3"), AO89, IF(EXACT($AK89, "L4"), AP89, IF(EXACT($AK89, "L5"), AQ89, "")))))</f>
        <v>65000000000080</v>
      </c>
      <c r="AU89" s="60" t="str">
        <f t="shared" si="52"/>
        <v>PERFORM * FROM "SchData-OLTP-Accounting"."Func_TblChartOfAccount_SET"(varSystemLoginSession, null, null, null, varInstitutionBranchID, 62000000000001::bigint,'1-3203', 'Akumulasi Penyusutan Info Tech Equipment', 62000000000001::bigint, '2016-01-01 00:00:00'::timestamp, null::timestamp, 65000000000080::bigint, 66000000000001::bigint);</v>
      </c>
      <c r="AV89" s="66">
        <f t="shared" si="53"/>
        <v>65000000000085</v>
      </c>
      <c r="AW89" s="66">
        <f t="shared" si="54"/>
        <v>65000000000080</v>
      </c>
      <c r="AY89" s="66">
        <f t="shared" si="45"/>
        <v>65000000000080</v>
      </c>
    </row>
    <row r="90" spans="2:51" ht="25.5" x14ac:dyDescent="0.2">
      <c r="B90" s="40"/>
      <c r="C90" s="41"/>
      <c r="D90" s="44"/>
      <c r="E90" s="43"/>
      <c r="F90" s="44"/>
      <c r="G90" s="43"/>
      <c r="H90" s="52"/>
      <c r="I90" s="19"/>
      <c r="J90" s="52" t="s">
        <v>1150</v>
      </c>
      <c r="K90" s="19" t="s">
        <v>1241</v>
      </c>
      <c r="L90" s="52"/>
      <c r="M90" s="19"/>
      <c r="O90" s="59" t="str">
        <f t="shared" si="33"/>
        <v>1-0000</v>
      </c>
      <c r="P90" s="59" t="str">
        <f t="shared" si="34"/>
        <v>1-3000</v>
      </c>
      <c r="Q90" s="59" t="str">
        <f t="shared" si="35"/>
        <v>1-3200</v>
      </c>
      <c r="R90" s="59" t="str">
        <f t="shared" si="36"/>
        <v>1-3203</v>
      </c>
      <c r="S90" s="59" t="str">
        <f t="shared" si="37"/>
        <v>1-3203.01</v>
      </c>
      <c r="T90" s="59" t="str">
        <f t="shared" si="38"/>
        <v xml:space="preserve"> </v>
      </c>
      <c r="V90" s="82">
        <f t="shared" si="39"/>
        <v>65000000000086</v>
      </c>
      <c r="W90" s="61">
        <f t="shared" si="40"/>
        <v>65000000000001</v>
      </c>
      <c r="X90" s="61">
        <f t="shared" si="41"/>
        <v>65000000000056</v>
      </c>
      <c r="Y90" s="61">
        <f t="shared" si="42"/>
        <v>65000000000080</v>
      </c>
      <c r="Z90" s="61">
        <f t="shared" si="43"/>
        <v>65000000000085</v>
      </c>
      <c r="AA90" s="61">
        <f t="shared" si="32"/>
        <v>65000000000086</v>
      </c>
      <c r="AB90" s="61">
        <f t="shared" si="44"/>
        <v>65000000000000</v>
      </c>
      <c r="AD90" s="61">
        <f t="shared" si="46"/>
        <v>1</v>
      </c>
      <c r="AE90" s="61">
        <f t="shared" si="47"/>
        <v>4</v>
      </c>
      <c r="AF90" s="61">
        <f t="shared" si="48"/>
        <v>3</v>
      </c>
      <c r="AG90" s="61">
        <f t="shared" si="49"/>
        <v>4</v>
      </c>
      <c r="AH90" s="61">
        <f t="shared" si="50"/>
        <v>2</v>
      </c>
      <c r="AI90" s="61">
        <f t="shared" si="51"/>
        <v>1</v>
      </c>
      <c r="AK90" s="77" t="str">
        <f xml:space="preserve">
IF(AA90&lt;&gt;AA89,
     "L5",
     IF(Z90&lt;&gt;Z89,
          "L4",
          IF(Y90&lt;&gt;Y89,
               "L3",
               IF(X90&lt;&gt;X89,
                    "L2",
                     IF(W90&lt;&gt;W89,
                         "L1",
                         "L1"
                         )
                    )
               )
          )
     )</f>
        <v>L5</v>
      </c>
      <c r="AM90" s="65" t="s">
        <v>1756</v>
      </c>
      <c r="AN90" s="65">
        <f>IF(EXACT($AK89, "L1"), $W89, AN89)</f>
        <v>65000000000001</v>
      </c>
      <c r="AO90" s="65">
        <f>IF(EXACT($AK89, "L1"), $W89, IF(EXACT($AK89, "L2"), $X89, AO89))</f>
        <v>65000000000056</v>
      </c>
      <c r="AP90" s="65">
        <f>IF(EXACT($AK89, "L1"), $W89, IF(EXACT($AK89, "L2"), $X89, IF(EXACT($AK89, "L3"), $Y89, AP89)))</f>
        <v>65000000000080</v>
      </c>
      <c r="AQ90" s="65">
        <f>IF(EXACT($AK89, "L1"), $W89, IF(EXACT($AK89, "L2"), $X89, IF(EXACT($AK89, "L3"), $Y89, IF(EXACT($AK89, "L4"), $Z89, AQ89))))</f>
        <v>65000000000085</v>
      </c>
      <c r="AS90" s="65">
        <f>IF(EXACT($AK90, "L1"), AM90, IF(EXACT($AK90, "L2"), AN90, IF(EXACT($AK90, "L3"), AO90, IF(EXACT($AK90, "L4"), AP90, IF(EXACT($AK90, "L5"), AQ90, "")))))</f>
        <v>65000000000085</v>
      </c>
      <c r="AU90" s="60" t="str">
        <f t="shared" si="52"/>
        <v>PERFORM * FROM "SchData-OLTP-Accounting"."Func_TblChartOfAccount_SET"(varSystemLoginSession, null, null, null, varInstitutionBranchID, 62000000000001::bigint,'1-3203.01', 'Akumulasi Penyusutan Info Tech Equipment (IDR)', 62000000000001::bigint, '2016-01-01 00:00:00'::timestamp, null::timestamp, 65000000000085::bigint, 66000000000001::bigint);</v>
      </c>
      <c r="AV90" s="66">
        <f t="shared" si="53"/>
        <v>65000000000086</v>
      </c>
      <c r="AW90" s="66">
        <f t="shared" si="54"/>
        <v>65000000000085</v>
      </c>
      <c r="AY90" s="66">
        <f t="shared" si="45"/>
        <v>65000000000085</v>
      </c>
    </row>
    <row r="91" spans="2:51" ht="25.5" x14ac:dyDescent="0.2">
      <c r="B91" s="40"/>
      <c r="C91" s="41"/>
      <c r="D91" s="44"/>
      <c r="E91" s="43"/>
      <c r="F91" s="44"/>
      <c r="G91" s="43"/>
      <c r="H91" s="52" t="s">
        <v>839</v>
      </c>
      <c r="I91" s="19" t="s">
        <v>1130</v>
      </c>
      <c r="J91" s="52"/>
      <c r="K91" s="19"/>
      <c r="L91" s="52"/>
      <c r="M91" s="19"/>
      <c r="O91" s="59" t="str">
        <f t="shared" si="33"/>
        <v>1-0000</v>
      </c>
      <c r="P91" s="59" t="str">
        <f t="shared" si="34"/>
        <v>1-3000</v>
      </c>
      <c r="Q91" s="59" t="str">
        <f t="shared" si="35"/>
        <v>1-3200</v>
      </c>
      <c r="R91" s="59" t="str">
        <f t="shared" si="36"/>
        <v>1-3204</v>
      </c>
      <c r="S91" s="59" t="str">
        <f t="shared" si="37"/>
        <v>1-3203.01</v>
      </c>
      <c r="T91" s="59" t="str">
        <f t="shared" si="38"/>
        <v xml:space="preserve"> </v>
      </c>
      <c r="V91" s="82">
        <f t="shared" si="39"/>
        <v>65000000000087</v>
      </c>
      <c r="W91" s="61">
        <f t="shared" si="40"/>
        <v>65000000000001</v>
      </c>
      <c r="X91" s="61">
        <f t="shared" si="41"/>
        <v>65000000000056</v>
      </c>
      <c r="Y91" s="61">
        <f t="shared" si="42"/>
        <v>65000000000080</v>
      </c>
      <c r="Z91" s="61">
        <f t="shared" si="43"/>
        <v>65000000000087</v>
      </c>
      <c r="AA91" s="61">
        <f t="shared" si="32"/>
        <v>65000000000086</v>
      </c>
      <c r="AB91" s="61">
        <f t="shared" si="44"/>
        <v>65000000000000</v>
      </c>
      <c r="AD91" s="61">
        <f t="shared" si="46"/>
        <v>1</v>
      </c>
      <c r="AE91" s="61">
        <f t="shared" si="47"/>
        <v>4</v>
      </c>
      <c r="AF91" s="61">
        <f t="shared" si="48"/>
        <v>3</v>
      </c>
      <c r="AG91" s="61">
        <f t="shared" si="49"/>
        <v>5</v>
      </c>
      <c r="AH91" s="61">
        <f t="shared" si="50"/>
        <v>1</v>
      </c>
      <c r="AI91" s="61">
        <f t="shared" si="51"/>
        <v>1</v>
      </c>
      <c r="AK91" s="77" t="str">
        <f xml:space="preserve">
IF(AA91&lt;&gt;AA90,
     "L5",
     IF(Z91&lt;&gt;Z90,
          "L4",
          IF(Y91&lt;&gt;Y90,
               "L3",
               IF(X91&lt;&gt;X90,
                    "L2",
                     IF(W91&lt;&gt;W90,
                         "L1",
                         "L1"
                         )
                    )
               )
          )
     )</f>
        <v>L4</v>
      </c>
      <c r="AM91" s="65" t="s">
        <v>1756</v>
      </c>
      <c r="AN91" s="65">
        <f>IF(EXACT($AK90, "L1"), $W90, AN90)</f>
        <v>65000000000001</v>
      </c>
      <c r="AO91" s="65">
        <f>IF(EXACT($AK90, "L1"), $W90, IF(EXACT($AK90, "L2"), $X90, AO90))</f>
        <v>65000000000056</v>
      </c>
      <c r="AP91" s="65">
        <f>IF(EXACT($AK90, "L1"), $W90, IF(EXACT($AK90, "L2"), $X90, IF(EXACT($AK90, "L3"), $Y90, AP90)))</f>
        <v>65000000000080</v>
      </c>
      <c r="AQ91" s="65">
        <f>IF(EXACT($AK90, "L1"), $W90, IF(EXACT($AK90, "L2"), $X90, IF(EXACT($AK90, "L3"), $Y90, IF(EXACT($AK90, "L4"), $Z90, AQ90))))</f>
        <v>65000000000085</v>
      </c>
      <c r="AS91" s="65">
        <f>IF(EXACT($AK91, "L1"), AM91, IF(EXACT($AK91, "L2"), AN91, IF(EXACT($AK91, "L3"), AO91, IF(EXACT($AK91, "L4"), AP91, IF(EXACT($AK91, "L5"), AQ91, "")))))</f>
        <v>65000000000080</v>
      </c>
      <c r="AU91" s="60" t="str">
        <f t="shared" si="52"/>
        <v>PERFORM * FROM "SchData-OLTP-Accounting"."Func_TblChartOfAccount_SET"(varSystemLoginSession, null, null, null, varInstitutionBranchID, 62000000000001::bigint,'1-3204', 'Akumulasi Penyusutan Office Machine &amp; Equipment', 62000000000001::bigint, '2016-01-01 00:00:00'::timestamp, null::timestamp, 65000000000080::bigint, 66000000000001::bigint);</v>
      </c>
      <c r="AV91" s="66">
        <f t="shared" si="53"/>
        <v>65000000000087</v>
      </c>
      <c r="AW91" s="66">
        <f t="shared" si="54"/>
        <v>65000000000080</v>
      </c>
      <c r="AY91" s="66">
        <f t="shared" si="45"/>
        <v>65000000000080</v>
      </c>
    </row>
    <row r="92" spans="2:51" ht="25.5" x14ac:dyDescent="0.2">
      <c r="B92" s="40"/>
      <c r="C92" s="41"/>
      <c r="D92" s="44"/>
      <c r="E92" s="43"/>
      <c r="F92" s="44"/>
      <c r="G92" s="43"/>
      <c r="H92" s="52"/>
      <c r="I92" s="19"/>
      <c r="J92" s="52" t="s">
        <v>1151</v>
      </c>
      <c r="K92" s="19" t="s">
        <v>1242</v>
      </c>
      <c r="L92" s="52"/>
      <c r="M92" s="19"/>
      <c r="O92" s="59" t="str">
        <f t="shared" si="33"/>
        <v>1-0000</v>
      </c>
      <c r="P92" s="59" t="str">
        <f t="shared" si="34"/>
        <v>1-3000</v>
      </c>
      <c r="Q92" s="59" t="str">
        <f t="shared" si="35"/>
        <v>1-3200</v>
      </c>
      <c r="R92" s="59" t="str">
        <f t="shared" si="36"/>
        <v>1-3204</v>
      </c>
      <c r="S92" s="59" t="str">
        <f t="shared" si="37"/>
        <v>1-3204.01</v>
      </c>
      <c r="T92" s="59" t="str">
        <f t="shared" si="38"/>
        <v xml:space="preserve"> </v>
      </c>
      <c r="V92" s="82">
        <f t="shared" si="39"/>
        <v>65000000000088</v>
      </c>
      <c r="W92" s="61">
        <f t="shared" si="40"/>
        <v>65000000000001</v>
      </c>
      <c r="X92" s="61">
        <f t="shared" si="41"/>
        <v>65000000000056</v>
      </c>
      <c r="Y92" s="61">
        <f t="shared" si="42"/>
        <v>65000000000080</v>
      </c>
      <c r="Z92" s="61">
        <f t="shared" si="43"/>
        <v>65000000000087</v>
      </c>
      <c r="AA92" s="61">
        <f t="shared" si="32"/>
        <v>65000000000088</v>
      </c>
      <c r="AB92" s="61">
        <f t="shared" si="44"/>
        <v>65000000000000</v>
      </c>
      <c r="AD92" s="61">
        <f t="shared" si="46"/>
        <v>1</v>
      </c>
      <c r="AE92" s="61">
        <f t="shared" si="47"/>
        <v>4</v>
      </c>
      <c r="AF92" s="61">
        <f t="shared" si="48"/>
        <v>3</v>
      </c>
      <c r="AG92" s="61">
        <f t="shared" si="49"/>
        <v>5</v>
      </c>
      <c r="AH92" s="61">
        <f t="shared" si="50"/>
        <v>2</v>
      </c>
      <c r="AI92" s="61">
        <f t="shared" si="51"/>
        <v>1</v>
      </c>
      <c r="AK92" s="77" t="str">
        <f xml:space="preserve">
IF(AA92&lt;&gt;AA91,
     "L5",
     IF(Z92&lt;&gt;Z91,
          "L4",
          IF(Y92&lt;&gt;Y91,
               "L3",
               IF(X92&lt;&gt;X91,
                    "L2",
                     IF(W92&lt;&gt;W91,
                         "L1",
                         "L1"
                         )
                    )
               )
          )
     )</f>
        <v>L5</v>
      </c>
      <c r="AM92" s="65" t="s">
        <v>1756</v>
      </c>
      <c r="AN92" s="65">
        <f>IF(EXACT($AK91, "L1"), $W91, AN91)</f>
        <v>65000000000001</v>
      </c>
      <c r="AO92" s="65">
        <f>IF(EXACT($AK91, "L1"), $W91, IF(EXACT($AK91, "L2"), $X91, AO91))</f>
        <v>65000000000056</v>
      </c>
      <c r="AP92" s="65">
        <f>IF(EXACT($AK91, "L1"), $W91, IF(EXACT($AK91, "L2"), $X91, IF(EXACT($AK91, "L3"), $Y91, AP91)))</f>
        <v>65000000000080</v>
      </c>
      <c r="AQ92" s="65">
        <f>IF(EXACT($AK91, "L1"), $W91, IF(EXACT($AK91, "L2"), $X91, IF(EXACT($AK91, "L3"), $Y91, IF(EXACT($AK91, "L4"), $Z91, AQ91))))</f>
        <v>65000000000087</v>
      </c>
      <c r="AS92" s="65">
        <f>IF(EXACT($AK92, "L1"), AM92, IF(EXACT($AK92, "L2"), AN92, IF(EXACT($AK92, "L3"), AO92, IF(EXACT($AK92, "L4"), AP92, IF(EXACT($AK92, "L5"), AQ92, "")))))</f>
        <v>65000000000087</v>
      </c>
      <c r="AU92" s="60" t="str">
        <f t="shared" si="52"/>
        <v>PERFORM * FROM "SchData-OLTP-Accounting"."Func_TblChartOfAccount_SET"(varSystemLoginSession, null, null, null, varInstitutionBranchID, 62000000000001::bigint,'1-3204.01', 'Akumulasi Penyusutan Office Machine &amp; Equipment (IDR)', 62000000000001::bigint, '2016-01-01 00:00:00'::timestamp, null::timestamp, 65000000000087::bigint, 66000000000001::bigint);</v>
      </c>
      <c r="AV92" s="66">
        <f t="shared" si="53"/>
        <v>65000000000088</v>
      </c>
      <c r="AW92" s="66">
        <f t="shared" si="54"/>
        <v>65000000000087</v>
      </c>
      <c r="AY92" s="66">
        <f t="shared" si="45"/>
        <v>65000000000087</v>
      </c>
    </row>
    <row r="93" spans="2:51" ht="25.5" x14ac:dyDescent="0.2">
      <c r="B93" s="40"/>
      <c r="C93" s="41"/>
      <c r="D93" s="44"/>
      <c r="E93" s="43"/>
      <c r="F93" s="44"/>
      <c r="G93" s="43"/>
      <c r="H93" s="52" t="s">
        <v>840</v>
      </c>
      <c r="I93" s="19" t="s">
        <v>1131</v>
      </c>
      <c r="J93" s="52"/>
      <c r="K93" s="19"/>
      <c r="L93" s="52"/>
      <c r="M93" s="19"/>
      <c r="O93" s="59" t="str">
        <f t="shared" si="33"/>
        <v>1-0000</v>
      </c>
      <c r="P93" s="59" t="str">
        <f t="shared" si="34"/>
        <v>1-3000</v>
      </c>
      <c r="Q93" s="59" t="str">
        <f t="shared" si="35"/>
        <v>1-3200</v>
      </c>
      <c r="R93" s="59" t="str">
        <f t="shared" si="36"/>
        <v>1-3205</v>
      </c>
      <c r="S93" s="59" t="str">
        <f t="shared" si="37"/>
        <v>1-3204.01</v>
      </c>
      <c r="T93" s="59" t="str">
        <f t="shared" si="38"/>
        <v xml:space="preserve"> </v>
      </c>
      <c r="V93" s="82">
        <f t="shared" si="39"/>
        <v>65000000000089</v>
      </c>
      <c r="W93" s="61">
        <f t="shared" si="40"/>
        <v>65000000000001</v>
      </c>
      <c r="X93" s="61">
        <f t="shared" si="41"/>
        <v>65000000000056</v>
      </c>
      <c r="Y93" s="61">
        <f t="shared" si="42"/>
        <v>65000000000080</v>
      </c>
      <c r="Z93" s="61">
        <f t="shared" si="43"/>
        <v>65000000000089</v>
      </c>
      <c r="AA93" s="61">
        <f t="shared" si="32"/>
        <v>65000000000088</v>
      </c>
      <c r="AB93" s="61">
        <f t="shared" si="44"/>
        <v>65000000000000</v>
      </c>
      <c r="AD93" s="61">
        <f t="shared" si="46"/>
        <v>1</v>
      </c>
      <c r="AE93" s="61">
        <f t="shared" si="47"/>
        <v>4</v>
      </c>
      <c r="AF93" s="61">
        <f t="shared" si="48"/>
        <v>3</v>
      </c>
      <c r="AG93" s="61">
        <f t="shared" si="49"/>
        <v>6</v>
      </c>
      <c r="AH93" s="61">
        <f t="shared" si="50"/>
        <v>1</v>
      </c>
      <c r="AI93" s="61">
        <f t="shared" si="51"/>
        <v>1</v>
      </c>
      <c r="AK93" s="77" t="str">
        <f xml:space="preserve">
IF(AA93&lt;&gt;AA92,
     "L5",
     IF(Z93&lt;&gt;Z92,
          "L4",
          IF(Y93&lt;&gt;Y92,
               "L3",
               IF(X93&lt;&gt;X92,
                    "L2",
                     IF(W93&lt;&gt;W92,
                         "L1",
                         "L1"
                         )
                    )
               )
          )
     )</f>
        <v>L4</v>
      </c>
      <c r="AM93" s="65" t="s">
        <v>1756</v>
      </c>
      <c r="AN93" s="65">
        <f>IF(EXACT($AK92, "L1"), $W92, AN92)</f>
        <v>65000000000001</v>
      </c>
      <c r="AO93" s="65">
        <f>IF(EXACT($AK92, "L1"), $W92, IF(EXACT($AK92, "L2"), $X92, AO92))</f>
        <v>65000000000056</v>
      </c>
      <c r="AP93" s="65">
        <f>IF(EXACT($AK92, "L1"), $W92, IF(EXACT($AK92, "L2"), $X92, IF(EXACT($AK92, "L3"), $Y92, AP92)))</f>
        <v>65000000000080</v>
      </c>
      <c r="AQ93" s="65">
        <f>IF(EXACT($AK92, "L1"), $W92, IF(EXACT($AK92, "L2"), $X92, IF(EXACT($AK92, "L3"), $Y92, IF(EXACT($AK92, "L4"), $Z92, AQ92))))</f>
        <v>65000000000087</v>
      </c>
      <c r="AS93" s="65">
        <f>IF(EXACT($AK93, "L1"), AM93, IF(EXACT($AK93, "L2"), AN93, IF(EXACT($AK93, "L3"), AO93, IF(EXACT($AK93, "L4"), AP93, IF(EXACT($AK93, "L5"), AQ93, "")))))</f>
        <v>65000000000080</v>
      </c>
      <c r="AU93" s="60" t="str">
        <f t="shared" si="52"/>
        <v>PERFORM * FROM "SchData-OLTP-Accounting"."Func_TblChartOfAccount_SET"(varSystemLoginSession, null, null, null, varInstitutionBranchID, 62000000000001::bigint,'1-3205', 'Akumulasi Penyusutan Sundry Plant &amp; Equipment', 62000000000001::bigint, '2016-01-01 00:00:00'::timestamp, null::timestamp, 65000000000080::bigint, 66000000000001::bigint);</v>
      </c>
      <c r="AV93" s="66">
        <f t="shared" si="53"/>
        <v>65000000000089</v>
      </c>
      <c r="AW93" s="66">
        <f t="shared" si="54"/>
        <v>65000000000080</v>
      </c>
      <c r="AY93" s="66">
        <f t="shared" si="45"/>
        <v>65000000000080</v>
      </c>
    </row>
    <row r="94" spans="2:51" ht="25.5" x14ac:dyDescent="0.2">
      <c r="B94" s="40"/>
      <c r="C94" s="41"/>
      <c r="D94" s="44"/>
      <c r="E94" s="43"/>
      <c r="F94" s="44"/>
      <c r="G94" s="43"/>
      <c r="H94" s="52"/>
      <c r="I94" s="19"/>
      <c r="J94" s="52" t="s">
        <v>1152</v>
      </c>
      <c r="K94" s="19" t="s">
        <v>1243</v>
      </c>
      <c r="L94" s="52"/>
      <c r="M94" s="19"/>
      <c r="O94" s="59" t="str">
        <f t="shared" si="33"/>
        <v>1-0000</v>
      </c>
      <c r="P94" s="59" t="str">
        <f t="shared" si="34"/>
        <v>1-3000</v>
      </c>
      <c r="Q94" s="59" t="str">
        <f t="shared" si="35"/>
        <v>1-3200</v>
      </c>
      <c r="R94" s="59" t="str">
        <f t="shared" si="36"/>
        <v>1-3205</v>
      </c>
      <c r="S94" s="59" t="str">
        <f t="shared" si="37"/>
        <v>1-3205.01</v>
      </c>
      <c r="T94" s="59" t="str">
        <f t="shared" si="38"/>
        <v xml:space="preserve"> </v>
      </c>
      <c r="V94" s="82">
        <f t="shared" si="39"/>
        <v>65000000000090</v>
      </c>
      <c r="W94" s="61">
        <f t="shared" si="40"/>
        <v>65000000000001</v>
      </c>
      <c r="X94" s="61">
        <f t="shared" si="41"/>
        <v>65000000000056</v>
      </c>
      <c r="Y94" s="61">
        <f t="shared" si="42"/>
        <v>65000000000080</v>
      </c>
      <c r="Z94" s="61">
        <f t="shared" si="43"/>
        <v>65000000000089</v>
      </c>
      <c r="AA94" s="61">
        <f t="shared" si="32"/>
        <v>65000000000090</v>
      </c>
      <c r="AB94" s="61">
        <f t="shared" si="44"/>
        <v>65000000000000</v>
      </c>
      <c r="AD94" s="61">
        <f t="shared" si="46"/>
        <v>1</v>
      </c>
      <c r="AE94" s="61">
        <f t="shared" si="47"/>
        <v>4</v>
      </c>
      <c r="AF94" s="61">
        <f t="shared" si="48"/>
        <v>3</v>
      </c>
      <c r="AG94" s="61">
        <f t="shared" si="49"/>
        <v>6</v>
      </c>
      <c r="AH94" s="61">
        <f t="shared" si="50"/>
        <v>2</v>
      </c>
      <c r="AI94" s="61">
        <f t="shared" si="51"/>
        <v>1</v>
      </c>
      <c r="AK94" s="77" t="str">
        <f xml:space="preserve">
IF(AA94&lt;&gt;AA93,
     "L5",
     IF(Z94&lt;&gt;Z93,
          "L4",
          IF(Y94&lt;&gt;Y93,
               "L3",
               IF(X94&lt;&gt;X93,
                    "L2",
                     IF(W94&lt;&gt;W93,
                         "L1",
                         "L1"
                         )
                    )
               )
          )
     )</f>
        <v>L5</v>
      </c>
      <c r="AM94" s="65" t="s">
        <v>1756</v>
      </c>
      <c r="AN94" s="65">
        <f>IF(EXACT($AK93, "L1"), $W93, AN93)</f>
        <v>65000000000001</v>
      </c>
      <c r="AO94" s="65">
        <f>IF(EXACT($AK93, "L1"), $W93, IF(EXACT($AK93, "L2"), $X93, AO93))</f>
        <v>65000000000056</v>
      </c>
      <c r="AP94" s="65">
        <f>IF(EXACT($AK93, "L1"), $W93, IF(EXACT($AK93, "L2"), $X93, IF(EXACT($AK93, "L3"), $Y93, AP93)))</f>
        <v>65000000000080</v>
      </c>
      <c r="AQ94" s="65">
        <f>IF(EXACT($AK93, "L1"), $W93, IF(EXACT($AK93, "L2"), $X93, IF(EXACT($AK93, "L3"), $Y93, IF(EXACT($AK93, "L4"), $Z93, AQ93))))</f>
        <v>65000000000089</v>
      </c>
      <c r="AS94" s="65">
        <f>IF(EXACT($AK94, "L1"), AM94, IF(EXACT($AK94, "L2"), AN94, IF(EXACT($AK94, "L3"), AO94, IF(EXACT($AK94, "L4"), AP94, IF(EXACT($AK94, "L5"), AQ94, "")))))</f>
        <v>65000000000089</v>
      </c>
      <c r="AU94" s="60" t="str">
        <f t="shared" si="52"/>
        <v>PERFORM * FROM "SchData-OLTP-Accounting"."Func_TblChartOfAccount_SET"(varSystemLoginSession, null, null, null, varInstitutionBranchID, 62000000000001::bigint,'1-3205.01', 'Akumulasi Penyusutan Sundry Plant &amp; Equipment (IDR)', 62000000000001::bigint, '2016-01-01 00:00:00'::timestamp, null::timestamp, 65000000000089::bigint, 66000000000001::bigint);</v>
      </c>
      <c r="AV94" s="66">
        <f t="shared" si="53"/>
        <v>65000000000090</v>
      </c>
      <c r="AW94" s="66">
        <f t="shared" si="54"/>
        <v>65000000000089</v>
      </c>
      <c r="AY94" s="66">
        <f t="shared" si="45"/>
        <v>65000000000089</v>
      </c>
    </row>
    <row r="95" spans="2:51" ht="25.5" x14ac:dyDescent="0.2">
      <c r="B95" s="40"/>
      <c r="C95" s="41"/>
      <c r="D95" s="44"/>
      <c r="E95" s="43"/>
      <c r="F95" s="44"/>
      <c r="G95" s="43"/>
      <c r="H95" s="52" t="s">
        <v>841</v>
      </c>
      <c r="I95" s="19" t="s">
        <v>1132</v>
      </c>
      <c r="J95" s="52"/>
      <c r="K95" s="19"/>
      <c r="L95" s="52"/>
      <c r="M95" s="19"/>
      <c r="O95" s="59" t="str">
        <f t="shared" si="33"/>
        <v>1-0000</v>
      </c>
      <c r="P95" s="59" t="str">
        <f t="shared" si="34"/>
        <v>1-3000</v>
      </c>
      <c r="Q95" s="59" t="str">
        <f t="shared" si="35"/>
        <v>1-3200</v>
      </c>
      <c r="R95" s="59" t="str">
        <f t="shared" si="36"/>
        <v>1-3206</v>
      </c>
      <c r="S95" s="59" t="str">
        <f t="shared" si="37"/>
        <v>1-3205.01</v>
      </c>
      <c r="T95" s="59" t="str">
        <f t="shared" si="38"/>
        <v xml:space="preserve"> </v>
      </c>
      <c r="V95" s="82">
        <f t="shared" si="39"/>
        <v>65000000000091</v>
      </c>
      <c r="W95" s="61">
        <f t="shared" si="40"/>
        <v>65000000000001</v>
      </c>
      <c r="X95" s="61">
        <f t="shared" si="41"/>
        <v>65000000000056</v>
      </c>
      <c r="Y95" s="61">
        <f t="shared" si="42"/>
        <v>65000000000080</v>
      </c>
      <c r="Z95" s="61">
        <f t="shared" si="43"/>
        <v>65000000000091</v>
      </c>
      <c r="AA95" s="61">
        <f t="shared" si="32"/>
        <v>65000000000090</v>
      </c>
      <c r="AB95" s="61">
        <f t="shared" si="44"/>
        <v>65000000000000</v>
      </c>
      <c r="AD95" s="61">
        <f t="shared" si="46"/>
        <v>1</v>
      </c>
      <c r="AE95" s="61">
        <f t="shared" si="47"/>
        <v>4</v>
      </c>
      <c r="AF95" s="61">
        <f t="shared" si="48"/>
        <v>3</v>
      </c>
      <c r="AG95" s="61">
        <f t="shared" si="49"/>
        <v>7</v>
      </c>
      <c r="AH95" s="61">
        <f t="shared" si="50"/>
        <v>1</v>
      </c>
      <c r="AI95" s="61">
        <f t="shared" si="51"/>
        <v>1</v>
      </c>
      <c r="AK95" s="77" t="str">
        <f xml:space="preserve">
IF(AA95&lt;&gt;AA94,
     "L5",
     IF(Z95&lt;&gt;Z94,
          "L4",
          IF(Y95&lt;&gt;Y94,
               "L3",
               IF(X95&lt;&gt;X94,
                    "L2",
                     IF(W95&lt;&gt;W94,
                         "L1",
                         "L1"
                         )
                    )
               )
          )
     )</f>
        <v>L4</v>
      </c>
      <c r="AM95" s="65" t="s">
        <v>1756</v>
      </c>
      <c r="AN95" s="65">
        <f>IF(EXACT($AK94, "L1"), $W94, AN94)</f>
        <v>65000000000001</v>
      </c>
      <c r="AO95" s="65">
        <f>IF(EXACT($AK94, "L1"), $W94, IF(EXACT($AK94, "L2"), $X94, AO94))</f>
        <v>65000000000056</v>
      </c>
      <c r="AP95" s="65">
        <f>IF(EXACT($AK94, "L1"), $W94, IF(EXACT($AK94, "L2"), $X94, IF(EXACT($AK94, "L3"), $Y94, AP94)))</f>
        <v>65000000000080</v>
      </c>
      <c r="AQ95" s="65">
        <f>IF(EXACT($AK94, "L1"), $W94, IF(EXACT($AK94, "L2"), $X94, IF(EXACT($AK94, "L3"), $Y94, IF(EXACT($AK94, "L4"), $Z94, AQ94))))</f>
        <v>65000000000089</v>
      </c>
      <c r="AS95" s="65">
        <f>IF(EXACT($AK95, "L1"), AM95, IF(EXACT($AK95, "L2"), AN95, IF(EXACT($AK95, "L3"), AO95, IF(EXACT($AK95, "L4"), AP95, IF(EXACT($AK95, "L5"), AQ95, "")))))</f>
        <v>65000000000080</v>
      </c>
      <c r="AU95" s="60" t="str">
        <f t="shared" si="52"/>
        <v>PERFORM * FROM "SchData-OLTP-Accounting"."Func_TblChartOfAccount_SET"(varSystemLoginSession, null, null, null, varInstitutionBranchID, 62000000000001::bigint,'1-3206', 'Akumulasi Penyusutan Test Equipment', 62000000000001::bigint, '2016-01-01 00:00:00'::timestamp, null::timestamp, 65000000000080::bigint, 66000000000001::bigint);</v>
      </c>
      <c r="AV95" s="66">
        <f t="shared" si="53"/>
        <v>65000000000091</v>
      </c>
      <c r="AW95" s="66">
        <f t="shared" si="54"/>
        <v>65000000000080</v>
      </c>
      <c r="AY95" s="66">
        <f t="shared" si="45"/>
        <v>65000000000080</v>
      </c>
    </row>
    <row r="96" spans="2:51" ht="25.5" x14ac:dyDescent="0.2">
      <c r="B96" s="40"/>
      <c r="C96" s="41"/>
      <c r="D96" s="44"/>
      <c r="E96" s="43"/>
      <c r="F96" s="44"/>
      <c r="G96" s="43"/>
      <c r="H96" s="52"/>
      <c r="I96" s="19"/>
      <c r="J96" s="52" t="s">
        <v>1153</v>
      </c>
      <c r="K96" s="19" t="s">
        <v>1244</v>
      </c>
      <c r="L96" s="52"/>
      <c r="M96" s="19"/>
      <c r="O96" s="59" t="str">
        <f t="shared" si="33"/>
        <v>1-0000</v>
      </c>
      <c r="P96" s="59" t="str">
        <f t="shared" si="34"/>
        <v>1-3000</v>
      </c>
      <c r="Q96" s="59" t="str">
        <f t="shared" si="35"/>
        <v>1-3200</v>
      </c>
      <c r="R96" s="59" t="str">
        <f t="shared" si="36"/>
        <v>1-3206</v>
      </c>
      <c r="S96" s="59" t="str">
        <f t="shared" si="37"/>
        <v>1-3206.01</v>
      </c>
      <c r="T96" s="59" t="str">
        <f t="shared" si="38"/>
        <v xml:space="preserve"> </v>
      </c>
      <c r="V96" s="82">
        <f t="shared" si="39"/>
        <v>65000000000092</v>
      </c>
      <c r="W96" s="61">
        <f t="shared" si="40"/>
        <v>65000000000001</v>
      </c>
      <c r="X96" s="61">
        <f t="shared" si="41"/>
        <v>65000000000056</v>
      </c>
      <c r="Y96" s="61">
        <f t="shared" si="42"/>
        <v>65000000000080</v>
      </c>
      <c r="Z96" s="61">
        <f t="shared" si="43"/>
        <v>65000000000091</v>
      </c>
      <c r="AA96" s="61">
        <f t="shared" si="32"/>
        <v>65000000000092</v>
      </c>
      <c r="AB96" s="61">
        <f t="shared" si="44"/>
        <v>65000000000000</v>
      </c>
      <c r="AD96" s="61">
        <f t="shared" si="46"/>
        <v>1</v>
      </c>
      <c r="AE96" s="61">
        <f t="shared" si="47"/>
        <v>4</v>
      </c>
      <c r="AF96" s="61">
        <f t="shared" si="48"/>
        <v>3</v>
      </c>
      <c r="AG96" s="61">
        <f t="shared" si="49"/>
        <v>7</v>
      </c>
      <c r="AH96" s="61">
        <f t="shared" si="50"/>
        <v>2</v>
      </c>
      <c r="AI96" s="61">
        <f t="shared" si="51"/>
        <v>1</v>
      </c>
      <c r="AK96" s="77" t="str">
        <f xml:space="preserve">
IF(AA96&lt;&gt;AA95,
     "L5",
     IF(Z96&lt;&gt;Z95,
          "L4",
          IF(Y96&lt;&gt;Y95,
               "L3",
               IF(X96&lt;&gt;X95,
                    "L2",
                     IF(W96&lt;&gt;W95,
                         "L1",
                         "L1"
                         )
                    )
               )
          )
     )</f>
        <v>L5</v>
      </c>
      <c r="AM96" s="65" t="s">
        <v>1756</v>
      </c>
      <c r="AN96" s="65">
        <f>IF(EXACT($AK95, "L1"), $W95, AN95)</f>
        <v>65000000000001</v>
      </c>
      <c r="AO96" s="65">
        <f>IF(EXACT($AK95, "L1"), $W95, IF(EXACT($AK95, "L2"), $X95, AO95))</f>
        <v>65000000000056</v>
      </c>
      <c r="AP96" s="65">
        <f>IF(EXACT($AK95, "L1"), $W95, IF(EXACT($AK95, "L2"), $X95, IF(EXACT($AK95, "L3"), $Y95, AP95)))</f>
        <v>65000000000080</v>
      </c>
      <c r="AQ96" s="65">
        <f>IF(EXACT($AK95, "L1"), $W95, IF(EXACT($AK95, "L2"), $X95, IF(EXACT($AK95, "L3"), $Y95, IF(EXACT($AK95, "L4"), $Z95, AQ95))))</f>
        <v>65000000000091</v>
      </c>
      <c r="AS96" s="65">
        <f>IF(EXACT($AK96, "L1"), AM96, IF(EXACT($AK96, "L2"), AN96, IF(EXACT($AK96, "L3"), AO96, IF(EXACT($AK96, "L4"), AP96, IF(EXACT($AK96, "L5"), AQ96, "")))))</f>
        <v>65000000000091</v>
      </c>
      <c r="AU96" s="60" t="str">
        <f t="shared" si="52"/>
        <v>PERFORM * FROM "SchData-OLTP-Accounting"."Func_TblChartOfAccount_SET"(varSystemLoginSession, null, null, null, varInstitutionBranchID, 62000000000001::bigint,'1-3206.01', 'Akumulasi Penyusutan Test Equipment (IDR)', 62000000000001::bigint, '2016-01-01 00:00:00'::timestamp, null::timestamp, 65000000000091::bigint, 66000000000001::bigint);</v>
      </c>
      <c r="AV96" s="66">
        <f t="shared" si="53"/>
        <v>65000000000092</v>
      </c>
      <c r="AW96" s="66">
        <f t="shared" si="54"/>
        <v>65000000000091</v>
      </c>
      <c r="AY96" s="66">
        <f t="shared" si="45"/>
        <v>65000000000091</v>
      </c>
    </row>
    <row r="97" spans="2:51" ht="25.5" x14ac:dyDescent="0.2">
      <c r="B97" s="40"/>
      <c r="C97" s="41"/>
      <c r="D97" s="44"/>
      <c r="E97" s="43"/>
      <c r="F97" s="44"/>
      <c r="G97" s="43"/>
      <c r="H97" s="52" t="s">
        <v>842</v>
      </c>
      <c r="I97" s="19" t="s">
        <v>1134</v>
      </c>
      <c r="J97" s="52"/>
      <c r="K97" s="19"/>
      <c r="L97" s="52"/>
      <c r="M97" s="19"/>
      <c r="O97" s="59" t="str">
        <f t="shared" si="33"/>
        <v>1-0000</v>
      </c>
      <c r="P97" s="59" t="str">
        <f t="shared" si="34"/>
        <v>1-3000</v>
      </c>
      <c r="Q97" s="59" t="str">
        <f t="shared" si="35"/>
        <v>1-3200</v>
      </c>
      <c r="R97" s="59" t="str">
        <f t="shared" si="36"/>
        <v>1-3207</v>
      </c>
      <c r="S97" s="59" t="str">
        <f t="shared" si="37"/>
        <v>1-3206.01</v>
      </c>
      <c r="T97" s="59" t="str">
        <f t="shared" si="38"/>
        <v xml:space="preserve"> </v>
      </c>
      <c r="V97" s="82">
        <f t="shared" si="39"/>
        <v>65000000000093</v>
      </c>
      <c r="W97" s="61">
        <f t="shared" si="40"/>
        <v>65000000000001</v>
      </c>
      <c r="X97" s="61">
        <f t="shared" si="41"/>
        <v>65000000000056</v>
      </c>
      <c r="Y97" s="61">
        <f t="shared" si="42"/>
        <v>65000000000080</v>
      </c>
      <c r="Z97" s="61">
        <f t="shared" si="43"/>
        <v>65000000000093</v>
      </c>
      <c r="AA97" s="61">
        <f t="shared" si="32"/>
        <v>65000000000092</v>
      </c>
      <c r="AB97" s="61">
        <f t="shared" si="44"/>
        <v>65000000000000</v>
      </c>
      <c r="AD97" s="61">
        <f t="shared" si="46"/>
        <v>1</v>
      </c>
      <c r="AE97" s="61">
        <f t="shared" si="47"/>
        <v>4</v>
      </c>
      <c r="AF97" s="61">
        <f t="shared" si="48"/>
        <v>3</v>
      </c>
      <c r="AG97" s="61">
        <f t="shared" si="49"/>
        <v>8</v>
      </c>
      <c r="AH97" s="61">
        <f t="shared" si="50"/>
        <v>1</v>
      </c>
      <c r="AI97" s="61">
        <f t="shared" si="51"/>
        <v>1</v>
      </c>
      <c r="AK97" s="77" t="str">
        <f xml:space="preserve">
IF(AA97&lt;&gt;AA96,
     "L5",
     IF(Z97&lt;&gt;Z96,
          "L4",
          IF(Y97&lt;&gt;Y96,
               "L3",
               IF(X97&lt;&gt;X96,
                    "L2",
                     IF(W97&lt;&gt;W96,
                         "L1",
                         "L1"
                         )
                    )
               )
          )
     )</f>
        <v>L4</v>
      </c>
      <c r="AM97" s="65" t="s">
        <v>1756</v>
      </c>
      <c r="AN97" s="65">
        <f>IF(EXACT($AK96, "L1"), $W96, AN96)</f>
        <v>65000000000001</v>
      </c>
      <c r="AO97" s="65">
        <f>IF(EXACT($AK96, "L1"), $W96, IF(EXACT($AK96, "L2"), $X96, AO96))</f>
        <v>65000000000056</v>
      </c>
      <c r="AP97" s="65">
        <f>IF(EXACT($AK96, "L1"), $W96, IF(EXACT($AK96, "L2"), $X96, IF(EXACT($AK96, "L3"), $Y96, AP96)))</f>
        <v>65000000000080</v>
      </c>
      <c r="AQ97" s="65">
        <f>IF(EXACT($AK96, "L1"), $W96, IF(EXACT($AK96, "L2"), $X96, IF(EXACT($AK96, "L3"), $Y96, IF(EXACT($AK96, "L4"), $Z96, AQ96))))</f>
        <v>65000000000091</v>
      </c>
      <c r="AS97" s="65">
        <f>IF(EXACT($AK97, "L1"), AM97, IF(EXACT($AK97, "L2"), AN97, IF(EXACT($AK97, "L3"), AO97, IF(EXACT($AK97, "L4"), AP97, IF(EXACT($AK97, "L5"), AQ97, "")))))</f>
        <v>65000000000080</v>
      </c>
      <c r="AU97" s="60" t="str">
        <f t="shared" si="52"/>
        <v>PERFORM * FROM "SchData-OLTP-Accounting"."Func_TblChartOfAccount_SET"(varSystemLoginSession, null, null, null, varInstitutionBranchID, 62000000000001::bigint,'1-3207', 'Akumulasi Penyusutan Motor Vehicle', 62000000000001::bigint, '2016-01-01 00:00:00'::timestamp, null::timestamp, 65000000000080::bigint, 66000000000001::bigint);</v>
      </c>
      <c r="AV97" s="66">
        <f t="shared" si="53"/>
        <v>65000000000093</v>
      </c>
      <c r="AW97" s="66">
        <f t="shared" si="54"/>
        <v>65000000000080</v>
      </c>
      <c r="AY97" s="66">
        <f t="shared" si="45"/>
        <v>65000000000080</v>
      </c>
    </row>
    <row r="98" spans="2:51" ht="25.5" x14ac:dyDescent="0.2">
      <c r="B98" s="40"/>
      <c r="C98" s="41"/>
      <c r="D98" s="44"/>
      <c r="E98" s="43"/>
      <c r="F98" s="44"/>
      <c r="G98" s="43"/>
      <c r="H98" s="52"/>
      <c r="I98" s="19"/>
      <c r="J98" s="52" t="s">
        <v>1154</v>
      </c>
      <c r="K98" s="19" t="s">
        <v>1245</v>
      </c>
      <c r="L98" s="52"/>
      <c r="M98" s="19"/>
      <c r="O98" s="59" t="str">
        <f t="shared" si="33"/>
        <v>1-0000</v>
      </c>
      <c r="P98" s="59" t="str">
        <f t="shared" si="34"/>
        <v>1-3000</v>
      </c>
      <c r="Q98" s="59" t="str">
        <f t="shared" si="35"/>
        <v>1-3200</v>
      </c>
      <c r="R98" s="59" t="str">
        <f t="shared" si="36"/>
        <v>1-3207</v>
      </c>
      <c r="S98" s="59" t="str">
        <f t="shared" si="37"/>
        <v>1-3207.01</v>
      </c>
      <c r="T98" s="59" t="str">
        <f t="shared" si="38"/>
        <v xml:space="preserve"> </v>
      </c>
      <c r="V98" s="82">
        <f t="shared" si="39"/>
        <v>65000000000094</v>
      </c>
      <c r="W98" s="61">
        <f t="shared" si="40"/>
        <v>65000000000001</v>
      </c>
      <c r="X98" s="61">
        <f t="shared" si="41"/>
        <v>65000000000056</v>
      </c>
      <c r="Y98" s="61">
        <f t="shared" si="42"/>
        <v>65000000000080</v>
      </c>
      <c r="Z98" s="61">
        <f t="shared" si="43"/>
        <v>65000000000093</v>
      </c>
      <c r="AA98" s="61">
        <f t="shared" si="32"/>
        <v>65000000000094</v>
      </c>
      <c r="AB98" s="61">
        <f t="shared" si="44"/>
        <v>65000000000000</v>
      </c>
      <c r="AD98" s="61">
        <f t="shared" si="46"/>
        <v>1</v>
      </c>
      <c r="AE98" s="61">
        <f t="shared" si="47"/>
        <v>4</v>
      </c>
      <c r="AF98" s="61">
        <f t="shared" si="48"/>
        <v>3</v>
      </c>
      <c r="AG98" s="61">
        <f t="shared" si="49"/>
        <v>8</v>
      </c>
      <c r="AH98" s="61">
        <f t="shared" si="50"/>
        <v>2</v>
      </c>
      <c r="AI98" s="61">
        <f t="shared" si="51"/>
        <v>1</v>
      </c>
      <c r="AK98" s="77" t="str">
        <f xml:space="preserve">
IF(AA98&lt;&gt;AA97,
     "L5",
     IF(Z98&lt;&gt;Z97,
          "L4",
          IF(Y98&lt;&gt;Y97,
               "L3",
               IF(X98&lt;&gt;X97,
                    "L2",
                     IF(W98&lt;&gt;W97,
                         "L1",
                         "L1"
                         )
                    )
               )
          )
     )</f>
        <v>L5</v>
      </c>
      <c r="AM98" s="65" t="s">
        <v>1756</v>
      </c>
      <c r="AN98" s="65">
        <f>IF(EXACT($AK97, "L1"), $W97, AN97)</f>
        <v>65000000000001</v>
      </c>
      <c r="AO98" s="65">
        <f>IF(EXACT($AK97, "L1"), $W97, IF(EXACT($AK97, "L2"), $X97, AO97))</f>
        <v>65000000000056</v>
      </c>
      <c r="AP98" s="65">
        <f>IF(EXACT($AK97, "L1"), $W97, IF(EXACT($AK97, "L2"), $X97, IF(EXACT($AK97, "L3"), $Y97, AP97)))</f>
        <v>65000000000080</v>
      </c>
      <c r="AQ98" s="65">
        <f>IF(EXACT($AK97, "L1"), $W97, IF(EXACT($AK97, "L2"), $X97, IF(EXACT($AK97, "L3"), $Y97, IF(EXACT($AK97, "L4"), $Z97, AQ97))))</f>
        <v>65000000000093</v>
      </c>
      <c r="AS98" s="65">
        <f>IF(EXACT($AK98, "L1"), AM98, IF(EXACT($AK98, "L2"), AN98, IF(EXACT($AK98, "L3"), AO98, IF(EXACT($AK98, "L4"), AP98, IF(EXACT($AK98, "L5"), AQ98, "")))))</f>
        <v>65000000000093</v>
      </c>
      <c r="AU98" s="60" t="str">
        <f t="shared" si="52"/>
        <v>PERFORM * FROM "SchData-OLTP-Accounting"."Func_TblChartOfAccount_SET"(varSystemLoginSession, null, null, null, varInstitutionBranchID, 62000000000001::bigint,'1-3207.01', 'Akumulasi Penyusutan Motor Vehicle (IDR)', 62000000000001::bigint, '2016-01-01 00:00:00'::timestamp, null::timestamp, 65000000000093::bigint, 66000000000001::bigint);</v>
      </c>
      <c r="AV98" s="66">
        <f t="shared" si="53"/>
        <v>65000000000094</v>
      </c>
      <c r="AW98" s="66">
        <f t="shared" si="54"/>
        <v>65000000000093</v>
      </c>
      <c r="AY98" s="66">
        <f t="shared" si="45"/>
        <v>65000000000093</v>
      </c>
    </row>
    <row r="99" spans="2:51" ht="25.5" x14ac:dyDescent="0.2">
      <c r="B99" s="40"/>
      <c r="C99" s="41"/>
      <c r="D99" s="44"/>
      <c r="E99" s="43"/>
      <c r="F99" s="44"/>
      <c r="G99" s="43"/>
      <c r="H99" s="52" t="s">
        <v>843</v>
      </c>
      <c r="I99" s="19" t="s">
        <v>1133</v>
      </c>
      <c r="J99" s="52"/>
      <c r="K99" s="19"/>
      <c r="L99" s="52"/>
      <c r="M99" s="19"/>
      <c r="O99" s="59" t="str">
        <f t="shared" si="33"/>
        <v>1-0000</v>
      </c>
      <c r="P99" s="59" t="str">
        <f t="shared" si="34"/>
        <v>1-3000</v>
      </c>
      <c r="Q99" s="59" t="str">
        <f t="shared" si="35"/>
        <v>1-3200</v>
      </c>
      <c r="R99" s="59" t="str">
        <f t="shared" si="36"/>
        <v>1-3208</v>
      </c>
      <c r="S99" s="59" t="str">
        <f t="shared" si="37"/>
        <v>1-3207.01</v>
      </c>
      <c r="T99" s="59" t="str">
        <f t="shared" si="38"/>
        <v xml:space="preserve"> </v>
      </c>
      <c r="V99" s="82">
        <f t="shared" si="39"/>
        <v>65000000000095</v>
      </c>
      <c r="W99" s="61">
        <f t="shared" si="40"/>
        <v>65000000000001</v>
      </c>
      <c r="X99" s="61">
        <f t="shared" si="41"/>
        <v>65000000000056</v>
      </c>
      <c r="Y99" s="61">
        <f t="shared" si="42"/>
        <v>65000000000080</v>
      </c>
      <c r="Z99" s="61">
        <f t="shared" si="43"/>
        <v>65000000000095</v>
      </c>
      <c r="AA99" s="61">
        <f t="shared" si="32"/>
        <v>65000000000094</v>
      </c>
      <c r="AB99" s="61">
        <f t="shared" si="44"/>
        <v>65000000000000</v>
      </c>
      <c r="AD99" s="61">
        <f t="shared" si="46"/>
        <v>1</v>
      </c>
      <c r="AE99" s="61">
        <f t="shared" si="47"/>
        <v>4</v>
      </c>
      <c r="AF99" s="61">
        <f t="shared" si="48"/>
        <v>3</v>
      </c>
      <c r="AG99" s="61">
        <f t="shared" si="49"/>
        <v>9</v>
      </c>
      <c r="AH99" s="61">
        <f t="shared" si="50"/>
        <v>1</v>
      </c>
      <c r="AI99" s="61">
        <f t="shared" si="51"/>
        <v>1</v>
      </c>
      <c r="AK99" s="77" t="str">
        <f xml:space="preserve">
IF(AA99&lt;&gt;AA98,
     "L5",
     IF(Z99&lt;&gt;Z98,
          "L4",
          IF(Y99&lt;&gt;Y98,
               "L3",
               IF(X99&lt;&gt;X98,
                    "L2",
                     IF(W99&lt;&gt;W98,
                         "L1",
                         "L1"
                         )
                    )
               )
          )
     )</f>
        <v>L4</v>
      </c>
      <c r="AM99" s="65" t="s">
        <v>1756</v>
      </c>
      <c r="AN99" s="65">
        <f>IF(EXACT($AK98, "L1"), $W98, AN98)</f>
        <v>65000000000001</v>
      </c>
      <c r="AO99" s="65">
        <f>IF(EXACT($AK98, "L1"), $W98, IF(EXACT($AK98, "L2"), $X98, AO98))</f>
        <v>65000000000056</v>
      </c>
      <c r="AP99" s="65">
        <f>IF(EXACT($AK98, "L1"), $W98, IF(EXACT($AK98, "L2"), $X98, IF(EXACT($AK98, "L3"), $Y98, AP98)))</f>
        <v>65000000000080</v>
      </c>
      <c r="AQ99" s="65">
        <f>IF(EXACT($AK98, "L1"), $W98, IF(EXACT($AK98, "L2"), $X98, IF(EXACT($AK98, "L3"), $Y98, IF(EXACT($AK98, "L4"), $Z98, AQ98))))</f>
        <v>65000000000093</v>
      </c>
      <c r="AS99" s="65">
        <f>IF(EXACT($AK99, "L1"), AM99, IF(EXACT($AK99, "L2"), AN99, IF(EXACT($AK99, "L3"), AO99, IF(EXACT($AK99, "L4"), AP99, IF(EXACT($AK99, "L5"), AQ99, "")))))</f>
        <v>65000000000080</v>
      </c>
      <c r="AU99" s="60" t="str">
        <f t="shared" si="52"/>
        <v>PERFORM * FROM "SchData-OLTP-Accounting"."Func_TblChartOfAccount_SET"(varSystemLoginSession, null, null, null, varInstitutionBranchID, 62000000000001::bigint,'1-3208', 'Akumulasi Penyusutan Tools', 62000000000001::bigint, '2016-01-01 00:00:00'::timestamp, null::timestamp, 65000000000080::bigint, 66000000000001::bigint);</v>
      </c>
      <c r="AV99" s="66">
        <f t="shared" si="53"/>
        <v>65000000000095</v>
      </c>
      <c r="AW99" s="66">
        <f t="shared" si="54"/>
        <v>65000000000080</v>
      </c>
      <c r="AY99" s="66">
        <f t="shared" si="45"/>
        <v>65000000000080</v>
      </c>
    </row>
    <row r="100" spans="2:51" x14ac:dyDescent="0.2">
      <c r="B100" s="40"/>
      <c r="C100" s="41"/>
      <c r="D100" s="44"/>
      <c r="E100" s="43"/>
      <c r="F100" s="44"/>
      <c r="G100" s="43"/>
      <c r="H100" s="52"/>
      <c r="I100" s="19"/>
      <c r="J100" s="52" t="s">
        <v>1155</v>
      </c>
      <c r="K100" s="19" t="s">
        <v>1246</v>
      </c>
      <c r="L100" s="52"/>
      <c r="M100" s="19"/>
      <c r="O100" s="59" t="str">
        <f t="shared" si="33"/>
        <v>1-0000</v>
      </c>
      <c r="P100" s="59" t="str">
        <f t="shared" si="34"/>
        <v>1-3000</v>
      </c>
      <c r="Q100" s="59" t="str">
        <f t="shared" si="35"/>
        <v>1-3200</v>
      </c>
      <c r="R100" s="59" t="str">
        <f t="shared" si="36"/>
        <v>1-3208</v>
      </c>
      <c r="S100" s="59" t="str">
        <f t="shared" si="37"/>
        <v>1-3208.01</v>
      </c>
      <c r="T100" s="59" t="str">
        <f t="shared" si="38"/>
        <v xml:space="preserve"> </v>
      </c>
      <c r="V100" s="82">
        <f t="shared" si="39"/>
        <v>65000000000096</v>
      </c>
      <c r="W100" s="61">
        <f t="shared" si="40"/>
        <v>65000000000001</v>
      </c>
      <c r="X100" s="61">
        <f t="shared" si="41"/>
        <v>65000000000056</v>
      </c>
      <c r="Y100" s="61">
        <f t="shared" si="42"/>
        <v>65000000000080</v>
      </c>
      <c r="Z100" s="61">
        <f t="shared" si="43"/>
        <v>65000000000095</v>
      </c>
      <c r="AA100" s="61">
        <f t="shared" si="32"/>
        <v>65000000000096</v>
      </c>
      <c r="AB100" s="61">
        <f t="shared" si="44"/>
        <v>65000000000000</v>
      </c>
      <c r="AD100" s="61">
        <f t="shared" si="46"/>
        <v>1</v>
      </c>
      <c r="AE100" s="61">
        <f t="shared" si="47"/>
        <v>4</v>
      </c>
      <c r="AF100" s="61">
        <f t="shared" si="48"/>
        <v>3</v>
      </c>
      <c r="AG100" s="61">
        <f t="shared" si="49"/>
        <v>9</v>
      </c>
      <c r="AH100" s="61">
        <f t="shared" si="50"/>
        <v>2</v>
      </c>
      <c r="AI100" s="61">
        <f t="shared" si="51"/>
        <v>1</v>
      </c>
      <c r="AK100" s="77" t="str">
        <f xml:space="preserve">
IF(AA100&lt;&gt;AA99,
     "L5",
     IF(Z100&lt;&gt;Z99,
          "L4",
          IF(Y100&lt;&gt;Y99,
               "L3",
               IF(X100&lt;&gt;X99,
                    "L2",
                     IF(W100&lt;&gt;W99,
                         "L1",
                         "L1"
                         )
                    )
               )
          )
     )</f>
        <v>L5</v>
      </c>
      <c r="AM100" s="65" t="s">
        <v>1756</v>
      </c>
      <c r="AN100" s="65">
        <f>IF(EXACT($AK99, "L1"), $W99, AN99)</f>
        <v>65000000000001</v>
      </c>
      <c r="AO100" s="65">
        <f>IF(EXACT($AK99, "L1"), $W99, IF(EXACT($AK99, "L2"), $X99, AO99))</f>
        <v>65000000000056</v>
      </c>
      <c r="AP100" s="65">
        <f>IF(EXACT($AK99, "L1"), $W99, IF(EXACT($AK99, "L2"), $X99, IF(EXACT($AK99, "L3"), $Y99, AP99)))</f>
        <v>65000000000080</v>
      </c>
      <c r="AQ100" s="65">
        <f>IF(EXACT($AK99, "L1"), $W99, IF(EXACT($AK99, "L2"), $X99, IF(EXACT($AK99, "L3"), $Y99, IF(EXACT($AK99, "L4"), $Z99, AQ99))))</f>
        <v>65000000000095</v>
      </c>
      <c r="AS100" s="65">
        <f>IF(EXACT($AK100, "L1"), AM100, IF(EXACT($AK100, "L2"), AN100, IF(EXACT($AK100, "L3"), AO100, IF(EXACT($AK100, "L4"), AP100, IF(EXACT($AK100, "L5"), AQ100, "")))))</f>
        <v>65000000000095</v>
      </c>
      <c r="AU100" s="60" t="str">
        <f t="shared" si="52"/>
        <v>PERFORM * FROM "SchData-OLTP-Accounting"."Func_TblChartOfAccount_SET"(varSystemLoginSession, null, null, null, varInstitutionBranchID, 62000000000001::bigint,'1-3208.01', 'Akumulasi Penyusutan Tools (IDR)', 62000000000001::bigint, '2016-01-01 00:00:00'::timestamp, null::timestamp, 65000000000095::bigint, 66000000000001::bigint);</v>
      </c>
      <c r="AV100" s="66">
        <f t="shared" si="53"/>
        <v>65000000000096</v>
      </c>
      <c r="AW100" s="66">
        <f t="shared" si="54"/>
        <v>65000000000095</v>
      </c>
      <c r="AY100" s="66">
        <f t="shared" si="45"/>
        <v>65000000000095</v>
      </c>
    </row>
    <row r="101" spans="2:51" ht="25.5" x14ac:dyDescent="0.2">
      <c r="B101" s="40"/>
      <c r="C101" s="41"/>
      <c r="D101" s="44"/>
      <c r="E101" s="43"/>
      <c r="F101" s="44"/>
      <c r="G101" s="43"/>
      <c r="H101" s="52" t="s">
        <v>844</v>
      </c>
      <c r="I101" s="19" t="s">
        <v>1135</v>
      </c>
      <c r="J101" s="52"/>
      <c r="K101" s="19"/>
      <c r="L101" s="52"/>
      <c r="M101" s="19"/>
      <c r="O101" s="59" t="str">
        <f t="shared" si="33"/>
        <v>1-0000</v>
      </c>
      <c r="P101" s="59" t="str">
        <f t="shared" si="34"/>
        <v>1-3000</v>
      </c>
      <c r="Q101" s="59" t="str">
        <f t="shared" si="35"/>
        <v>1-3200</v>
      </c>
      <c r="R101" s="59" t="str">
        <f t="shared" si="36"/>
        <v>1-3209</v>
      </c>
      <c r="S101" s="59" t="str">
        <f t="shared" si="37"/>
        <v>1-3208.01</v>
      </c>
      <c r="T101" s="59" t="str">
        <f t="shared" si="38"/>
        <v xml:space="preserve"> </v>
      </c>
      <c r="V101" s="82">
        <f t="shared" si="39"/>
        <v>65000000000097</v>
      </c>
      <c r="W101" s="61">
        <f t="shared" si="40"/>
        <v>65000000000001</v>
      </c>
      <c r="X101" s="61">
        <f t="shared" si="41"/>
        <v>65000000000056</v>
      </c>
      <c r="Y101" s="61">
        <f t="shared" si="42"/>
        <v>65000000000080</v>
      </c>
      <c r="Z101" s="61">
        <f t="shared" si="43"/>
        <v>65000000000097</v>
      </c>
      <c r="AA101" s="61">
        <f t="shared" si="32"/>
        <v>65000000000096</v>
      </c>
      <c r="AB101" s="61">
        <f t="shared" si="44"/>
        <v>65000000000000</v>
      </c>
      <c r="AD101" s="61">
        <f t="shared" si="46"/>
        <v>1</v>
      </c>
      <c r="AE101" s="61">
        <f t="shared" si="47"/>
        <v>4</v>
      </c>
      <c r="AF101" s="61">
        <f t="shared" si="48"/>
        <v>3</v>
      </c>
      <c r="AG101" s="61">
        <f t="shared" si="49"/>
        <v>10</v>
      </c>
      <c r="AH101" s="61">
        <f t="shared" si="50"/>
        <v>1</v>
      </c>
      <c r="AI101" s="61">
        <f t="shared" si="51"/>
        <v>1</v>
      </c>
      <c r="AK101" s="77" t="str">
        <f xml:space="preserve">
IF(AA101&lt;&gt;AA100,
     "L5",
     IF(Z101&lt;&gt;Z100,
          "L4",
          IF(Y101&lt;&gt;Y100,
               "L3",
               IF(X101&lt;&gt;X100,
                    "L2",
                     IF(W101&lt;&gt;W100,
                         "L1",
                         "L1"
                         )
                    )
               )
          )
     )</f>
        <v>L4</v>
      </c>
      <c r="AM101" s="65" t="s">
        <v>1756</v>
      </c>
      <c r="AN101" s="65">
        <f>IF(EXACT($AK100, "L1"), $W100, AN100)</f>
        <v>65000000000001</v>
      </c>
      <c r="AO101" s="65">
        <f>IF(EXACT($AK100, "L1"), $W100, IF(EXACT($AK100, "L2"), $X100, AO100))</f>
        <v>65000000000056</v>
      </c>
      <c r="AP101" s="65">
        <f>IF(EXACT($AK100, "L1"), $W100, IF(EXACT($AK100, "L2"), $X100, IF(EXACT($AK100, "L3"), $Y100, AP100)))</f>
        <v>65000000000080</v>
      </c>
      <c r="AQ101" s="65">
        <f>IF(EXACT($AK100, "L1"), $W100, IF(EXACT($AK100, "L2"), $X100, IF(EXACT($AK100, "L3"), $Y100, IF(EXACT($AK100, "L4"), $Z100, AQ100))))</f>
        <v>65000000000095</v>
      </c>
      <c r="AS101" s="65">
        <f>IF(EXACT($AK101, "L1"), AM101, IF(EXACT($AK101, "L2"), AN101, IF(EXACT($AK101, "L3"), AO101, IF(EXACT($AK101, "L4"), AP101, IF(EXACT($AK101, "L5"), AQ101, "")))))</f>
        <v>65000000000080</v>
      </c>
      <c r="AU101" s="60" t="str">
        <f t="shared" si="52"/>
        <v>PERFORM * FROM "SchData-OLTP-Accounting"."Func_TblChartOfAccount_SET"(varSystemLoginSession, null, null, null, varInstitutionBranchID, 62000000000001::bigint,'1-3209', 'Akumulasi Penyusutan Furniture Fitting', 62000000000001::bigint, '2016-01-01 00:00:00'::timestamp, null::timestamp, 65000000000080::bigint, 66000000000001::bigint);</v>
      </c>
      <c r="AV101" s="66">
        <f t="shared" si="53"/>
        <v>65000000000097</v>
      </c>
      <c r="AW101" s="66">
        <f t="shared" si="54"/>
        <v>65000000000080</v>
      </c>
      <c r="AY101" s="66">
        <f t="shared" si="45"/>
        <v>65000000000080</v>
      </c>
    </row>
    <row r="102" spans="2:51" ht="25.5" x14ac:dyDescent="0.2">
      <c r="B102" s="40"/>
      <c r="C102" s="41"/>
      <c r="D102" s="44"/>
      <c r="E102" s="43"/>
      <c r="F102" s="44"/>
      <c r="G102" s="43"/>
      <c r="H102" s="52"/>
      <c r="I102" s="19"/>
      <c r="J102" s="52" t="s">
        <v>1156</v>
      </c>
      <c r="K102" s="19" t="s">
        <v>1247</v>
      </c>
      <c r="L102" s="52"/>
      <c r="M102" s="19"/>
      <c r="O102" s="59" t="str">
        <f t="shared" si="33"/>
        <v>1-0000</v>
      </c>
      <c r="P102" s="59" t="str">
        <f t="shared" si="34"/>
        <v>1-3000</v>
      </c>
      <c r="Q102" s="59" t="str">
        <f t="shared" si="35"/>
        <v>1-3200</v>
      </c>
      <c r="R102" s="59" t="str">
        <f t="shared" si="36"/>
        <v>1-3209</v>
      </c>
      <c r="S102" s="59" t="str">
        <f t="shared" si="37"/>
        <v>1-3209.01</v>
      </c>
      <c r="T102" s="59" t="str">
        <f t="shared" si="38"/>
        <v xml:space="preserve"> </v>
      </c>
      <c r="V102" s="82">
        <f t="shared" si="39"/>
        <v>65000000000098</v>
      </c>
      <c r="W102" s="61">
        <f t="shared" si="40"/>
        <v>65000000000001</v>
      </c>
      <c r="X102" s="61">
        <f t="shared" si="41"/>
        <v>65000000000056</v>
      </c>
      <c r="Y102" s="61">
        <f t="shared" si="42"/>
        <v>65000000000080</v>
      </c>
      <c r="Z102" s="61">
        <f t="shared" si="43"/>
        <v>65000000000097</v>
      </c>
      <c r="AA102" s="61">
        <f t="shared" si="32"/>
        <v>65000000000098</v>
      </c>
      <c r="AB102" s="61">
        <f t="shared" si="44"/>
        <v>65000000000000</v>
      </c>
      <c r="AD102" s="61">
        <f t="shared" si="46"/>
        <v>1</v>
      </c>
      <c r="AE102" s="61">
        <f t="shared" si="47"/>
        <v>4</v>
      </c>
      <c r="AF102" s="61">
        <f t="shared" si="48"/>
        <v>3</v>
      </c>
      <c r="AG102" s="61">
        <f t="shared" si="49"/>
        <v>10</v>
      </c>
      <c r="AH102" s="61">
        <f t="shared" si="50"/>
        <v>2</v>
      </c>
      <c r="AI102" s="61">
        <f t="shared" si="51"/>
        <v>1</v>
      </c>
      <c r="AK102" s="77" t="str">
        <f xml:space="preserve">
IF(AA102&lt;&gt;AA101,
     "L5",
     IF(Z102&lt;&gt;Z101,
          "L4",
          IF(Y102&lt;&gt;Y101,
               "L3",
               IF(X102&lt;&gt;X101,
                    "L2",
                     IF(W102&lt;&gt;W101,
                         "L1",
                         "L1"
                         )
                    )
               )
          )
     )</f>
        <v>L5</v>
      </c>
      <c r="AM102" s="65" t="s">
        <v>1756</v>
      </c>
      <c r="AN102" s="65">
        <f>IF(EXACT($AK101, "L1"), $W101, AN101)</f>
        <v>65000000000001</v>
      </c>
      <c r="AO102" s="65">
        <f>IF(EXACT($AK101, "L1"), $W101, IF(EXACT($AK101, "L2"), $X101, AO101))</f>
        <v>65000000000056</v>
      </c>
      <c r="AP102" s="65">
        <f>IF(EXACT($AK101, "L1"), $W101, IF(EXACT($AK101, "L2"), $X101, IF(EXACT($AK101, "L3"), $Y101, AP101)))</f>
        <v>65000000000080</v>
      </c>
      <c r="AQ102" s="65">
        <f>IF(EXACT($AK101, "L1"), $W101, IF(EXACT($AK101, "L2"), $X101, IF(EXACT($AK101, "L3"), $Y101, IF(EXACT($AK101, "L4"), $Z101, AQ101))))</f>
        <v>65000000000097</v>
      </c>
      <c r="AS102" s="65">
        <f>IF(EXACT($AK102, "L1"), AM102, IF(EXACT($AK102, "L2"), AN102, IF(EXACT($AK102, "L3"), AO102, IF(EXACT($AK102, "L4"), AP102, IF(EXACT($AK102, "L5"), AQ102, "")))))</f>
        <v>65000000000097</v>
      </c>
      <c r="AU102" s="60" t="str">
        <f t="shared" si="52"/>
        <v>PERFORM * FROM "SchData-OLTP-Accounting"."Func_TblChartOfAccount_SET"(varSystemLoginSession, null, null, null, varInstitutionBranchID, 62000000000001::bigint,'1-3209.01', 'Akumulasi Penyusutan Furniture Fitting (IDR)', 62000000000001::bigint, '2016-01-01 00:00:00'::timestamp, null::timestamp, 65000000000097::bigint, 66000000000001::bigint);</v>
      </c>
      <c r="AV102" s="66">
        <f t="shared" si="53"/>
        <v>65000000000098</v>
      </c>
      <c r="AW102" s="66">
        <f t="shared" si="54"/>
        <v>65000000000097</v>
      </c>
      <c r="AY102" s="66">
        <f t="shared" si="45"/>
        <v>65000000000097</v>
      </c>
    </row>
    <row r="103" spans="2:51" ht="25.5" x14ac:dyDescent="0.2">
      <c r="B103" s="40"/>
      <c r="C103" s="41"/>
      <c r="D103" s="44"/>
      <c r="E103" s="43"/>
      <c r="F103" s="44"/>
      <c r="G103" s="43"/>
      <c r="H103" s="52" t="s">
        <v>845</v>
      </c>
      <c r="I103" s="19" t="s">
        <v>1136</v>
      </c>
      <c r="J103" s="52"/>
      <c r="K103" s="19"/>
      <c r="L103" s="52"/>
      <c r="M103" s="19"/>
      <c r="O103" s="59" t="str">
        <f t="shared" si="33"/>
        <v>1-0000</v>
      </c>
      <c r="P103" s="59" t="str">
        <f t="shared" si="34"/>
        <v>1-3000</v>
      </c>
      <c r="Q103" s="59" t="str">
        <f t="shared" si="35"/>
        <v>1-3200</v>
      </c>
      <c r="R103" s="59" t="str">
        <f t="shared" si="36"/>
        <v>1-3210</v>
      </c>
      <c r="S103" s="59" t="str">
        <f t="shared" si="37"/>
        <v>1-3209.01</v>
      </c>
      <c r="T103" s="59" t="str">
        <f t="shared" si="38"/>
        <v xml:space="preserve"> </v>
      </c>
      <c r="V103" s="82">
        <f t="shared" si="39"/>
        <v>65000000000099</v>
      </c>
      <c r="W103" s="61">
        <f t="shared" si="40"/>
        <v>65000000000001</v>
      </c>
      <c r="X103" s="61">
        <f t="shared" si="41"/>
        <v>65000000000056</v>
      </c>
      <c r="Y103" s="61">
        <f t="shared" si="42"/>
        <v>65000000000080</v>
      </c>
      <c r="Z103" s="61">
        <f t="shared" si="43"/>
        <v>65000000000099</v>
      </c>
      <c r="AA103" s="61">
        <f t="shared" si="32"/>
        <v>65000000000098</v>
      </c>
      <c r="AB103" s="61">
        <f t="shared" si="44"/>
        <v>65000000000000</v>
      </c>
      <c r="AD103" s="61">
        <f t="shared" si="46"/>
        <v>1</v>
      </c>
      <c r="AE103" s="61">
        <f t="shared" si="47"/>
        <v>4</v>
      </c>
      <c r="AF103" s="61">
        <f t="shared" si="48"/>
        <v>3</v>
      </c>
      <c r="AG103" s="61">
        <f t="shared" si="49"/>
        <v>11</v>
      </c>
      <c r="AH103" s="61">
        <f t="shared" si="50"/>
        <v>1</v>
      </c>
      <c r="AI103" s="61">
        <f t="shared" si="51"/>
        <v>1</v>
      </c>
      <c r="AK103" s="77" t="str">
        <f xml:space="preserve">
IF(AA103&lt;&gt;AA102,
     "L5",
     IF(Z103&lt;&gt;Z102,
          "L4",
          IF(Y103&lt;&gt;Y102,
               "L3",
               IF(X103&lt;&gt;X102,
                    "L2",
                     IF(W103&lt;&gt;W102,
                         "L1",
                         "L1"
                         )
                    )
               )
          )
     )</f>
        <v>L4</v>
      </c>
      <c r="AM103" s="65" t="s">
        <v>1756</v>
      </c>
      <c r="AN103" s="65">
        <f>IF(EXACT($AK102, "L1"), $W102, AN102)</f>
        <v>65000000000001</v>
      </c>
      <c r="AO103" s="65">
        <f>IF(EXACT($AK102, "L1"), $W102, IF(EXACT($AK102, "L2"), $X102, AO102))</f>
        <v>65000000000056</v>
      </c>
      <c r="AP103" s="65">
        <f>IF(EXACT($AK102, "L1"), $W102, IF(EXACT($AK102, "L2"), $X102, IF(EXACT($AK102, "L3"), $Y102, AP102)))</f>
        <v>65000000000080</v>
      </c>
      <c r="AQ103" s="65">
        <f>IF(EXACT($AK102, "L1"), $W102, IF(EXACT($AK102, "L2"), $X102, IF(EXACT($AK102, "L3"), $Y102, IF(EXACT($AK102, "L4"), $Z102, AQ102))))</f>
        <v>65000000000097</v>
      </c>
      <c r="AS103" s="65">
        <f>IF(EXACT($AK103, "L1"), AM103, IF(EXACT($AK103, "L2"), AN103, IF(EXACT($AK103, "L3"), AO103, IF(EXACT($AK103, "L4"), AP103, IF(EXACT($AK103, "L5"), AQ103, "")))))</f>
        <v>65000000000080</v>
      </c>
      <c r="AU103" s="60" t="str">
        <f t="shared" si="52"/>
        <v>PERFORM * FROM "SchData-OLTP-Accounting"."Func_TblChartOfAccount_SET"(varSystemLoginSession, null, null, null, varInstitutionBranchID, 62000000000001::bigint,'1-3210', 'Akumulasi Penyusutan Mobile Phone', 62000000000001::bigint, '2016-01-01 00:00:00'::timestamp, null::timestamp, 65000000000080::bigint, 66000000000001::bigint);</v>
      </c>
      <c r="AV103" s="66">
        <f t="shared" si="53"/>
        <v>65000000000099</v>
      </c>
      <c r="AW103" s="66">
        <f t="shared" si="54"/>
        <v>65000000000080</v>
      </c>
      <c r="AY103" s="66">
        <f t="shared" si="45"/>
        <v>65000000000080</v>
      </c>
    </row>
    <row r="104" spans="2:51" ht="25.5" x14ac:dyDescent="0.2">
      <c r="B104" s="40"/>
      <c r="C104" s="41"/>
      <c r="D104" s="44"/>
      <c r="E104" s="43"/>
      <c r="F104" s="44"/>
      <c r="G104" s="43"/>
      <c r="H104" s="52"/>
      <c r="I104" s="19"/>
      <c r="J104" s="52" t="s">
        <v>1157</v>
      </c>
      <c r="K104" s="19" t="s">
        <v>1248</v>
      </c>
      <c r="L104" s="52"/>
      <c r="M104" s="19"/>
      <c r="O104" s="59" t="str">
        <f t="shared" si="33"/>
        <v>1-0000</v>
      </c>
      <c r="P104" s="59" t="str">
        <f t="shared" si="34"/>
        <v>1-3000</v>
      </c>
      <c r="Q104" s="59" t="str">
        <f t="shared" si="35"/>
        <v>1-3200</v>
      </c>
      <c r="R104" s="59" t="str">
        <f t="shared" si="36"/>
        <v>1-3210</v>
      </c>
      <c r="S104" s="59" t="str">
        <f t="shared" si="37"/>
        <v>1-3210.01</v>
      </c>
      <c r="T104" s="59" t="str">
        <f t="shared" si="38"/>
        <v xml:space="preserve"> </v>
      </c>
      <c r="V104" s="82">
        <f t="shared" si="39"/>
        <v>65000000000100</v>
      </c>
      <c r="W104" s="61">
        <f t="shared" si="40"/>
        <v>65000000000001</v>
      </c>
      <c r="X104" s="61">
        <f t="shared" si="41"/>
        <v>65000000000056</v>
      </c>
      <c r="Y104" s="61">
        <f t="shared" si="42"/>
        <v>65000000000080</v>
      </c>
      <c r="Z104" s="61">
        <f t="shared" si="43"/>
        <v>65000000000099</v>
      </c>
      <c r="AA104" s="61">
        <f t="shared" si="32"/>
        <v>65000000000100</v>
      </c>
      <c r="AB104" s="61">
        <f t="shared" si="44"/>
        <v>65000000000000</v>
      </c>
      <c r="AD104" s="61">
        <f t="shared" si="46"/>
        <v>1</v>
      </c>
      <c r="AE104" s="61">
        <f t="shared" si="47"/>
        <v>4</v>
      </c>
      <c r="AF104" s="61">
        <f t="shared" si="48"/>
        <v>3</v>
      </c>
      <c r="AG104" s="61">
        <f t="shared" si="49"/>
        <v>11</v>
      </c>
      <c r="AH104" s="61">
        <f t="shared" si="50"/>
        <v>2</v>
      </c>
      <c r="AI104" s="61">
        <f t="shared" si="51"/>
        <v>1</v>
      </c>
      <c r="AK104" s="77" t="str">
        <f xml:space="preserve">
IF(AA104&lt;&gt;AA103,
     "L5",
     IF(Z104&lt;&gt;Z103,
          "L4",
          IF(Y104&lt;&gt;Y103,
               "L3",
               IF(X104&lt;&gt;X103,
                    "L2",
                     IF(W104&lt;&gt;W103,
                         "L1",
                         "L1"
                         )
                    )
               )
          )
     )</f>
        <v>L5</v>
      </c>
      <c r="AM104" s="65" t="s">
        <v>1756</v>
      </c>
      <c r="AN104" s="65">
        <f>IF(EXACT($AK103, "L1"), $W103, AN103)</f>
        <v>65000000000001</v>
      </c>
      <c r="AO104" s="65">
        <f>IF(EXACT($AK103, "L1"), $W103, IF(EXACT($AK103, "L2"), $X103, AO103))</f>
        <v>65000000000056</v>
      </c>
      <c r="AP104" s="65">
        <f>IF(EXACT($AK103, "L1"), $W103, IF(EXACT($AK103, "L2"), $X103, IF(EXACT($AK103, "L3"), $Y103, AP103)))</f>
        <v>65000000000080</v>
      </c>
      <c r="AQ104" s="65">
        <f>IF(EXACT($AK103, "L1"), $W103, IF(EXACT($AK103, "L2"), $X103, IF(EXACT($AK103, "L3"), $Y103, IF(EXACT($AK103, "L4"), $Z103, AQ103))))</f>
        <v>65000000000099</v>
      </c>
      <c r="AS104" s="65">
        <f>IF(EXACT($AK104, "L1"), AM104, IF(EXACT($AK104, "L2"), AN104, IF(EXACT($AK104, "L3"), AO104, IF(EXACT($AK104, "L4"), AP104, IF(EXACT($AK104, "L5"), AQ104, "")))))</f>
        <v>65000000000099</v>
      </c>
      <c r="AU104" s="60" t="str">
        <f t="shared" si="52"/>
        <v>PERFORM * FROM "SchData-OLTP-Accounting"."Func_TblChartOfAccount_SET"(varSystemLoginSession, null, null, null, varInstitutionBranchID, 62000000000001::bigint,'1-3210.01', 'Akumulasi Penyusutan Mobile Phone (IDR)', 62000000000001::bigint, '2016-01-01 00:00:00'::timestamp, null::timestamp, 65000000000099::bigint, 66000000000001::bigint);</v>
      </c>
      <c r="AV104" s="66">
        <f t="shared" si="53"/>
        <v>65000000000100</v>
      </c>
      <c r="AW104" s="66">
        <f t="shared" si="54"/>
        <v>65000000000099</v>
      </c>
      <c r="AY104" s="66">
        <f t="shared" si="45"/>
        <v>65000000000099</v>
      </c>
    </row>
    <row r="105" spans="2:51" x14ac:dyDescent="0.2">
      <c r="B105" s="40"/>
      <c r="C105" s="41"/>
      <c r="D105" s="40"/>
      <c r="E105" s="41"/>
      <c r="F105" s="40"/>
      <c r="G105" s="41"/>
      <c r="H105" s="51"/>
      <c r="I105" s="34"/>
      <c r="J105" s="52"/>
      <c r="K105" s="19"/>
      <c r="L105" s="51"/>
      <c r="M105" s="34"/>
      <c r="O105" s="59" t="str">
        <f t="shared" si="33"/>
        <v>1-0000</v>
      </c>
      <c r="P105" s="59" t="str">
        <f t="shared" si="34"/>
        <v>1-3000</v>
      </c>
      <c r="Q105" s="59" t="str">
        <f t="shared" si="35"/>
        <v>1-3200</v>
      </c>
      <c r="R105" s="59" t="str">
        <f t="shared" si="36"/>
        <v>1-3210</v>
      </c>
      <c r="S105" s="59" t="str">
        <f t="shared" si="37"/>
        <v>1-3210.01</v>
      </c>
      <c r="T105" s="59" t="str">
        <f t="shared" si="38"/>
        <v xml:space="preserve"> </v>
      </c>
      <c r="V105" s="82">
        <f t="shared" si="39"/>
        <v>65000000000100</v>
      </c>
      <c r="W105" s="61">
        <f t="shared" si="40"/>
        <v>65000000000001</v>
      </c>
      <c r="X105" s="61">
        <f t="shared" si="41"/>
        <v>65000000000056</v>
      </c>
      <c r="Y105" s="61">
        <f t="shared" si="42"/>
        <v>65000000000080</v>
      </c>
      <c r="Z105" s="61">
        <f t="shared" si="43"/>
        <v>65000000000099</v>
      </c>
      <c r="AA105" s="61">
        <f t="shared" si="32"/>
        <v>65000000000100</v>
      </c>
      <c r="AB105" s="61">
        <f t="shared" si="44"/>
        <v>65000000000000</v>
      </c>
      <c r="AD105" s="61">
        <f t="shared" si="46"/>
        <v>1</v>
      </c>
      <c r="AE105" s="61">
        <f t="shared" si="47"/>
        <v>4</v>
      </c>
      <c r="AF105" s="61">
        <f t="shared" si="48"/>
        <v>3</v>
      </c>
      <c r="AG105" s="61">
        <f t="shared" si="49"/>
        <v>11</v>
      </c>
      <c r="AH105" s="61">
        <f t="shared" si="50"/>
        <v>2</v>
      </c>
      <c r="AI105" s="61">
        <f t="shared" si="51"/>
        <v>1</v>
      </c>
      <c r="AK105" s="77" t="str">
        <f xml:space="preserve">
IF(AA105&lt;&gt;AA104,
     "L5",
     IF(Z105&lt;&gt;Z104,
          "L4",
          IF(Y105&lt;&gt;Y104,
               "L3",
               IF(X105&lt;&gt;X104,
                    "L2",
                     IF(W105&lt;&gt;W104,
                         "L1",
                         "L1"
                         )
                    )
               )
          )
     )</f>
        <v>L1</v>
      </c>
      <c r="AM105" s="65" t="s">
        <v>1756</v>
      </c>
      <c r="AN105" s="65">
        <f>IF(EXACT($AK104, "L1"), $W104, AN104)</f>
        <v>65000000000001</v>
      </c>
      <c r="AO105" s="65">
        <f>IF(EXACT($AK104, "L1"), $W104, IF(EXACT($AK104, "L2"), $X104, AO104))</f>
        <v>65000000000056</v>
      </c>
      <c r="AP105" s="65">
        <f>IF(EXACT($AK104, "L1"), $W104, IF(EXACT($AK104, "L2"), $X104, IF(EXACT($AK104, "L3"), $Y104, AP104)))</f>
        <v>65000000000080</v>
      </c>
      <c r="AQ105" s="65">
        <f>IF(EXACT($AK104, "L1"), $W104, IF(EXACT($AK104, "L2"), $X104, IF(EXACT($AK104, "L3"), $Y104, IF(EXACT($AK104, "L4"), $Z104, AQ104))))</f>
        <v>65000000000099</v>
      </c>
      <c r="AS105" s="65" t="str">
        <f>IF(EXACT($AK105, "L1"), AM105, IF(EXACT($AK105, "L2"), AN105, IF(EXACT($AK105, "L3"), AO105, IF(EXACT($AK105, "L4"), AP105, IF(EXACT($AK105, "L5"), AQ105, "")))))</f>
        <v>null</v>
      </c>
      <c r="AU105" s="60" t="str">
        <f t="shared" si="52"/>
        <v/>
      </c>
      <c r="AV105" s="66" t="str">
        <f t="shared" si="53"/>
        <v/>
      </c>
      <c r="AW105" s="66" t="str">
        <f t="shared" si="54"/>
        <v>null</v>
      </c>
      <c r="AY105" s="66" t="str">
        <f t="shared" si="45"/>
        <v/>
      </c>
    </row>
    <row r="106" spans="2:51" x14ac:dyDescent="0.2">
      <c r="B106" s="40"/>
      <c r="C106" s="41"/>
      <c r="D106" s="44" t="s">
        <v>1084</v>
      </c>
      <c r="E106" s="43" t="s">
        <v>849</v>
      </c>
      <c r="F106" s="44"/>
      <c r="G106" s="43"/>
      <c r="H106" s="52"/>
      <c r="I106" s="19"/>
      <c r="J106" s="52"/>
      <c r="K106" s="19"/>
      <c r="L106" s="52"/>
      <c r="M106" s="19"/>
      <c r="O106" s="59" t="str">
        <f t="shared" si="33"/>
        <v>1-0000</v>
      </c>
      <c r="P106" s="59" t="str">
        <f t="shared" si="34"/>
        <v>1-4000</v>
      </c>
      <c r="Q106" s="59" t="str">
        <f t="shared" si="35"/>
        <v>1-3200</v>
      </c>
      <c r="R106" s="59" t="str">
        <f t="shared" si="36"/>
        <v>1-3210</v>
      </c>
      <c r="S106" s="59" t="str">
        <f t="shared" si="37"/>
        <v>1-3210.01</v>
      </c>
      <c r="T106" s="59" t="str">
        <f t="shared" si="38"/>
        <v xml:space="preserve"> </v>
      </c>
      <c r="V106" s="82">
        <f t="shared" si="39"/>
        <v>65000000000101</v>
      </c>
      <c r="W106" s="61">
        <f t="shared" si="40"/>
        <v>65000000000001</v>
      </c>
      <c r="X106" s="61">
        <f t="shared" si="41"/>
        <v>65000000000101</v>
      </c>
      <c r="Y106" s="61">
        <f t="shared" si="42"/>
        <v>65000000000080</v>
      </c>
      <c r="Z106" s="61">
        <f t="shared" si="43"/>
        <v>65000000000099</v>
      </c>
      <c r="AA106" s="61">
        <f t="shared" si="32"/>
        <v>65000000000100</v>
      </c>
      <c r="AB106" s="61">
        <f t="shared" si="44"/>
        <v>65000000000000</v>
      </c>
      <c r="AD106" s="61">
        <f t="shared" si="46"/>
        <v>1</v>
      </c>
      <c r="AE106" s="61">
        <f t="shared" si="47"/>
        <v>5</v>
      </c>
      <c r="AF106" s="61">
        <f t="shared" si="48"/>
        <v>1</v>
      </c>
      <c r="AG106" s="61">
        <f t="shared" si="49"/>
        <v>1</v>
      </c>
      <c r="AH106" s="61">
        <f t="shared" si="50"/>
        <v>1</v>
      </c>
      <c r="AI106" s="61">
        <f t="shared" si="51"/>
        <v>1</v>
      </c>
      <c r="AK106" s="77" t="str">
        <f xml:space="preserve">
IF(AA106&lt;&gt;AA105,
     "L5",
     IF(Z106&lt;&gt;Z105,
          "L4",
          IF(Y106&lt;&gt;Y105,
               "L3",
               IF(X106&lt;&gt;X105,
                    "L2",
                     IF(W106&lt;&gt;W105,
                         "L1",
                         "L1"
                         )
                    )
               )
          )
     )</f>
        <v>L2</v>
      </c>
      <c r="AM106" s="65" t="s">
        <v>1756</v>
      </c>
      <c r="AN106" s="65">
        <f>IF(EXACT($AK105, "L1"), $W105, AN105)</f>
        <v>65000000000001</v>
      </c>
      <c r="AO106" s="65">
        <f>IF(EXACT($AK105, "L1"), $W105, IF(EXACT($AK105, "L2"), $X105, AO105))</f>
        <v>65000000000001</v>
      </c>
      <c r="AP106" s="65">
        <f>IF(EXACT($AK105, "L1"), $W105, IF(EXACT($AK105, "L2"), $X105, IF(EXACT($AK105, "L3"), $Y105, AP105)))</f>
        <v>65000000000001</v>
      </c>
      <c r="AQ106" s="65">
        <f>IF(EXACT($AK105, "L1"), $W105, IF(EXACT($AK105, "L2"), $X105, IF(EXACT($AK105, "L3"), $Y105, IF(EXACT($AK105, "L4"), $Z105, AQ105))))</f>
        <v>65000000000001</v>
      </c>
      <c r="AS106" s="65">
        <f>IF(EXACT($AK106, "L1"), AM106, IF(EXACT($AK106, "L2"), AN106, IF(EXACT($AK106, "L3"), AO106, IF(EXACT($AK106, "L4"), AP106, IF(EXACT($AK106, "L5"), AQ106, "")))))</f>
        <v>65000000000001</v>
      </c>
      <c r="AU106" s="60" t="str">
        <f t="shared" si="52"/>
        <v>PERFORM * FROM "SchData-OLTP-Accounting"."Func_TblChartOfAccount_SET"(varSystemLoginSession, null, null, null, varInstitutionBranchID, 62000000000001::bigint,'1-4000', 'Aktiva Tetap Tidak Berwujud', 62000000000001::bigint, '2016-01-01 00:00:00'::timestamp, null::timestamp, 65000000000001::bigint, 66000000000001::bigint);</v>
      </c>
      <c r="AV106" s="66">
        <f t="shared" si="53"/>
        <v>65000000000101</v>
      </c>
      <c r="AW106" s="66">
        <f t="shared" si="54"/>
        <v>65000000000001</v>
      </c>
      <c r="AY106" s="66">
        <f t="shared" si="45"/>
        <v>65000000000001</v>
      </c>
    </row>
    <row r="107" spans="2:51" x14ac:dyDescent="0.2">
      <c r="B107" s="40"/>
      <c r="C107" s="41"/>
      <c r="D107" s="44"/>
      <c r="E107" s="43"/>
      <c r="F107" s="44"/>
      <c r="G107" s="43"/>
      <c r="H107" s="52"/>
      <c r="I107" s="43"/>
      <c r="J107" s="52" t="s">
        <v>1753</v>
      </c>
      <c r="K107" s="43" t="s">
        <v>1249</v>
      </c>
      <c r="L107" s="52"/>
      <c r="M107" s="19"/>
      <c r="O107" s="59" t="str">
        <f t="shared" si="33"/>
        <v>1-0000</v>
      </c>
      <c r="P107" s="59" t="str">
        <f t="shared" si="34"/>
        <v>1-4000</v>
      </c>
      <c r="Q107" s="59" t="str">
        <f t="shared" si="35"/>
        <v>1-3200</v>
      </c>
      <c r="R107" s="59" t="str">
        <f t="shared" si="36"/>
        <v>1-3210</v>
      </c>
      <c r="S107" s="59" t="str">
        <f t="shared" si="37"/>
        <v>1-4000.01</v>
      </c>
      <c r="T107" s="59" t="str">
        <f t="shared" si="38"/>
        <v xml:space="preserve"> </v>
      </c>
      <c r="V107" s="82">
        <f t="shared" si="39"/>
        <v>65000000000102</v>
      </c>
      <c r="W107" s="61">
        <f t="shared" si="40"/>
        <v>65000000000001</v>
      </c>
      <c r="X107" s="61">
        <f t="shared" si="41"/>
        <v>65000000000101</v>
      </c>
      <c r="Y107" s="61">
        <f t="shared" si="42"/>
        <v>65000000000080</v>
      </c>
      <c r="Z107" s="61">
        <f t="shared" si="43"/>
        <v>65000000000099</v>
      </c>
      <c r="AA107" s="61">
        <f t="shared" si="32"/>
        <v>65000000000102</v>
      </c>
      <c r="AB107" s="61">
        <f t="shared" si="44"/>
        <v>65000000000000</v>
      </c>
      <c r="AD107" s="61">
        <f t="shared" si="46"/>
        <v>1</v>
      </c>
      <c r="AE107" s="61">
        <f t="shared" si="47"/>
        <v>5</v>
      </c>
      <c r="AF107" s="61">
        <f t="shared" si="48"/>
        <v>1</v>
      </c>
      <c r="AG107" s="61">
        <f t="shared" si="49"/>
        <v>1</v>
      </c>
      <c r="AH107" s="61">
        <f t="shared" si="50"/>
        <v>2</v>
      </c>
      <c r="AI107" s="61">
        <f t="shared" si="51"/>
        <v>1</v>
      </c>
      <c r="AK107" s="77" t="str">
        <f xml:space="preserve">
IF(AA107&lt;&gt;AA106,
     "L5",
     IF(Z107&lt;&gt;Z106,
          "L4",
          IF(Y107&lt;&gt;Y106,
               "L3",
               IF(X107&lt;&gt;X106,
                    "L2",
                     IF(W107&lt;&gt;W106,
                         "L1",
                         "L1"
                         )
                    )
               )
          )
     )</f>
        <v>L5</v>
      </c>
      <c r="AM107" s="65" t="s">
        <v>1756</v>
      </c>
      <c r="AN107" s="65">
        <f>IF(EXACT($AK106, "L1"), $W106, AN106)</f>
        <v>65000000000001</v>
      </c>
      <c r="AO107" s="65">
        <f>IF(EXACT($AK106, "L1"), $W106, IF(EXACT($AK106, "L2"), $X106, AO106))</f>
        <v>65000000000101</v>
      </c>
      <c r="AP107" s="65">
        <f>IF(EXACT($AK106, "L1"), $W106, IF(EXACT($AK106, "L2"), $X106, IF(EXACT($AK106, "L3"), $Y106, AP106)))</f>
        <v>65000000000101</v>
      </c>
      <c r="AQ107" s="65">
        <f>IF(EXACT($AK106, "L1"), $W106, IF(EXACT($AK106, "L2"), $X106, IF(EXACT($AK106, "L3"), $Y106, IF(EXACT($AK106, "L4"), $Z106, AQ106))))</f>
        <v>65000000000101</v>
      </c>
      <c r="AS107" s="65">
        <f>IF(EXACT($AK107, "L1"), AM107, IF(EXACT($AK107, "L2"), AN107, IF(EXACT($AK107, "L3"), AO107, IF(EXACT($AK107, "L4"), AP107, IF(EXACT($AK107, "L5"), AQ107, "")))))</f>
        <v>65000000000101</v>
      </c>
      <c r="AU107" s="60" t="str">
        <f t="shared" si="52"/>
        <v>PERFORM * FROM "SchData-OLTP-Accounting"."Func_TblChartOfAccount_SET"(varSystemLoginSession, null, null, null, varInstitutionBranchID, 62000000000001::bigint,'1-4000.01', 'Aktiva Tetap Tidak Berwujud (IDR)', 62000000000001::bigint, '2016-01-01 00:00:00'::timestamp, null::timestamp, 65000000000101::bigint, 66000000000001::bigint);</v>
      </c>
      <c r="AV107" s="66">
        <f t="shared" si="53"/>
        <v>65000000000102</v>
      </c>
      <c r="AW107" s="66">
        <f t="shared" si="54"/>
        <v>65000000000101</v>
      </c>
      <c r="AY107" s="66">
        <f t="shared" si="45"/>
        <v>65000000000101</v>
      </c>
    </row>
    <row r="108" spans="2:51" x14ac:dyDescent="0.2">
      <c r="B108" s="40"/>
      <c r="C108" s="41"/>
      <c r="D108" s="44" t="s">
        <v>1085</v>
      </c>
      <c r="E108" s="43" t="s">
        <v>848</v>
      </c>
      <c r="F108" s="44"/>
      <c r="G108" s="43"/>
      <c r="H108" s="52"/>
      <c r="I108" s="19"/>
      <c r="J108" s="52"/>
      <c r="K108" s="19"/>
      <c r="L108" s="52"/>
      <c r="M108" s="19"/>
      <c r="O108" s="59" t="str">
        <f t="shared" si="33"/>
        <v>1-0000</v>
      </c>
      <c r="P108" s="59" t="str">
        <f t="shared" si="34"/>
        <v>1-5000</v>
      </c>
      <c r="Q108" s="59" t="str">
        <f t="shared" si="35"/>
        <v>1-3200</v>
      </c>
      <c r="R108" s="59" t="str">
        <f t="shared" si="36"/>
        <v>1-3210</v>
      </c>
      <c r="S108" s="59" t="str">
        <f t="shared" si="37"/>
        <v>1-4000.01</v>
      </c>
      <c r="T108" s="59" t="str">
        <f t="shared" si="38"/>
        <v xml:space="preserve"> </v>
      </c>
      <c r="V108" s="82">
        <f t="shared" si="39"/>
        <v>65000000000103</v>
      </c>
      <c r="W108" s="61">
        <f t="shared" si="40"/>
        <v>65000000000001</v>
      </c>
      <c r="X108" s="61">
        <f t="shared" si="41"/>
        <v>65000000000103</v>
      </c>
      <c r="Y108" s="61">
        <f t="shared" si="42"/>
        <v>65000000000080</v>
      </c>
      <c r="Z108" s="61">
        <f t="shared" si="43"/>
        <v>65000000000099</v>
      </c>
      <c r="AA108" s="61">
        <f t="shared" si="32"/>
        <v>65000000000102</v>
      </c>
      <c r="AB108" s="61">
        <f t="shared" si="44"/>
        <v>65000000000000</v>
      </c>
      <c r="AD108" s="61">
        <f t="shared" si="46"/>
        <v>1</v>
      </c>
      <c r="AE108" s="61">
        <f t="shared" si="47"/>
        <v>6</v>
      </c>
      <c r="AF108" s="61">
        <f t="shared" si="48"/>
        <v>1</v>
      </c>
      <c r="AG108" s="61">
        <f t="shared" si="49"/>
        <v>1</v>
      </c>
      <c r="AH108" s="61">
        <f t="shared" si="50"/>
        <v>2</v>
      </c>
      <c r="AI108" s="61">
        <f t="shared" si="51"/>
        <v>1</v>
      </c>
      <c r="AK108" s="77" t="str">
        <f xml:space="preserve">
IF(AA108&lt;&gt;AA107,
     "L5",
     IF(Z108&lt;&gt;Z107,
          "L4",
          IF(Y108&lt;&gt;Y107,
               "L3",
               IF(X108&lt;&gt;X107,
                    "L2",
                     IF(W108&lt;&gt;W107,
                         "L1",
                         "L1"
                         )
                    )
               )
          )
     )</f>
        <v>L2</v>
      </c>
      <c r="AM108" s="65" t="s">
        <v>1756</v>
      </c>
      <c r="AN108" s="65">
        <f>IF(EXACT($AK107, "L1"), $W107, AN107)</f>
        <v>65000000000001</v>
      </c>
      <c r="AO108" s="65">
        <f>IF(EXACT($AK107, "L1"), $W107, IF(EXACT($AK107, "L2"), $X107, AO107))</f>
        <v>65000000000101</v>
      </c>
      <c r="AP108" s="65">
        <f>IF(EXACT($AK107, "L1"), $W107, IF(EXACT($AK107, "L2"), $X107, IF(EXACT($AK107, "L3"), $Y107, AP107)))</f>
        <v>65000000000101</v>
      </c>
      <c r="AQ108" s="65">
        <f>IF(EXACT($AK107, "L1"), $W107, IF(EXACT($AK107, "L2"), $X107, IF(EXACT($AK107, "L3"), $Y107, IF(EXACT($AK107, "L4"), $Z107, AQ107))))</f>
        <v>65000000000101</v>
      </c>
      <c r="AS108" s="65">
        <f>IF(EXACT($AK108, "L1"), AM108, IF(EXACT($AK108, "L2"), AN108, IF(EXACT($AK108, "L3"), AO108, IF(EXACT($AK108, "L4"), AP108, IF(EXACT($AK108, "L5"), AQ108, "")))))</f>
        <v>65000000000001</v>
      </c>
      <c r="AU108" s="60" t="str">
        <f t="shared" si="52"/>
        <v>PERFORM * FROM "SchData-OLTP-Accounting"."Func_TblChartOfAccount_SET"(varSystemLoginSession, null, null, null, varInstitutionBranchID, 62000000000001::bigint,'1-5000', 'Aktiva Lain2', 62000000000001::bigint, '2016-01-01 00:00:00'::timestamp, null::timestamp, 65000000000001::bigint, 66000000000001::bigint);</v>
      </c>
      <c r="AV108" s="66">
        <f t="shared" si="53"/>
        <v>65000000000103</v>
      </c>
      <c r="AW108" s="66">
        <f t="shared" si="54"/>
        <v>65000000000001</v>
      </c>
      <c r="AY108" s="66">
        <f t="shared" si="45"/>
        <v>65000000000001</v>
      </c>
    </row>
    <row r="109" spans="2:51" x14ac:dyDescent="0.2">
      <c r="B109" s="40"/>
      <c r="C109" s="41"/>
      <c r="D109" s="44"/>
      <c r="E109" s="43"/>
      <c r="F109" s="44" t="s">
        <v>1158</v>
      </c>
      <c r="G109" s="43" t="s">
        <v>850</v>
      </c>
      <c r="H109" s="52"/>
      <c r="I109" s="19"/>
      <c r="J109" s="52"/>
      <c r="K109" s="19"/>
      <c r="L109" s="52"/>
      <c r="M109" s="19"/>
      <c r="O109" s="59" t="str">
        <f t="shared" si="33"/>
        <v>1-0000</v>
      </c>
      <c r="P109" s="59" t="str">
        <f t="shared" si="34"/>
        <v>1-5000</v>
      </c>
      <c r="Q109" s="59" t="str">
        <f t="shared" si="35"/>
        <v>1-5100</v>
      </c>
      <c r="R109" s="59" t="str">
        <f t="shared" si="36"/>
        <v>1-3210</v>
      </c>
      <c r="S109" s="59" t="str">
        <f t="shared" si="37"/>
        <v>1-4000.01</v>
      </c>
      <c r="T109" s="59" t="str">
        <f t="shared" si="38"/>
        <v xml:space="preserve"> </v>
      </c>
      <c r="V109" s="82">
        <f t="shared" si="39"/>
        <v>65000000000104</v>
      </c>
      <c r="W109" s="61">
        <f t="shared" si="40"/>
        <v>65000000000001</v>
      </c>
      <c r="X109" s="61">
        <f t="shared" si="41"/>
        <v>65000000000103</v>
      </c>
      <c r="Y109" s="61">
        <f t="shared" si="42"/>
        <v>65000000000104</v>
      </c>
      <c r="Z109" s="61">
        <f t="shared" si="43"/>
        <v>65000000000099</v>
      </c>
      <c r="AA109" s="61">
        <f t="shared" si="32"/>
        <v>65000000000102</v>
      </c>
      <c r="AB109" s="61">
        <f t="shared" si="44"/>
        <v>65000000000000</v>
      </c>
      <c r="AD109" s="61">
        <f t="shared" si="46"/>
        <v>1</v>
      </c>
      <c r="AE109" s="61">
        <f t="shared" si="47"/>
        <v>6</v>
      </c>
      <c r="AF109" s="61">
        <f t="shared" si="48"/>
        <v>2</v>
      </c>
      <c r="AG109" s="61">
        <f t="shared" si="49"/>
        <v>1</v>
      </c>
      <c r="AH109" s="61">
        <f t="shared" si="50"/>
        <v>2</v>
      </c>
      <c r="AI109" s="61">
        <f t="shared" si="51"/>
        <v>1</v>
      </c>
      <c r="AK109" s="77" t="str">
        <f xml:space="preserve">
IF(AA109&lt;&gt;AA108,
     "L5",
     IF(Z109&lt;&gt;Z108,
          "L4",
          IF(Y109&lt;&gt;Y108,
               "L3",
               IF(X109&lt;&gt;X108,
                    "L2",
                     IF(W109&lt;&gt;W108,
                         "L1",
                         "L1"
                         )
                    )
               )
          )
     )</f>
        <v>L3</v>
      </c>
      <c r="AM109" s="65" t="s">
        <v>1756</v>
      </c>
      <c r="AN109" s="65">
        <f>IF(EXACT($AK108, "L1"), $W108, AN108)</f>
        <v>65000000000001</v>
      </c>
      <c r="AO109" s="65">
        <f>IF(EXACT($AK108, "L1"), $W108, IF(EXACT($AK108, "L2"), $X108, AO108))</f>
        <v>65000000000103</v>
      </c>
      <c r="AP109" s="65">
        <f>IF(EXACT($AK108, "L1"), $W108, IF(EXACT($AK108, "L2"), $X108, IF(EXACT($AK108, "L3"), $Y108, AP108)))</f>
        <v>65000000000103</v>
      </c>
      <c r="AQ109" s="65">
        <f>IF(EXACT($AK108, "L1"), $W108, IF(EXACT($AK108, "L2"), $X108, IF(EXACT($AK108, "L3"), $Y108, IF(EXACT($AK108, "L4"), $Z108, AQ108))))</f>
        <v>65000000000103</v>
      </c>
      <c r="AS109" s="65">
        <f>IF(EXACT($AK109, "L1"), AM109, IF(EXACT($AK109, "L2"), AN109, IF(EXACT($AK109, "L3"), AO109, IF(EXACT($AK109, "L4"), AP109, IF(EXACT($AK109, "L5"), AQ109, "")))))</f>
        <v>65000000000103</v>
      </c>
      <c r="AU109" s="60" t="str">
        <f t="shared" si="52"/>
        <v>PERFORM * FROM "SchData-OLTP-Accounting"."Func_TblChartOfAccount_SET"(varSystemLoginSession, null, null, null, varInstitutionBranchID, 62000000000001::bigint,'1-5100', 'Pre Ops Project', 62000000000001::bigint, '2016-01-01 00:00:00'::timestamp, null::timestamp, 65000000000103::bigint, 66000000000001::bigint);</v>
      </c>
      <c r="AV109" s="66">
        <f t="shared" si="53"/>
        <v>65000000000104</v>
      </c>
      <c r="AW109" s="66">
        <f t="shared" si="54"/>
        <v>65000000000103</v>
      </c>
      <c r="AY109" s="66">
        <f t="shared" si="45"/>
        <v>65000000000103</v>
      </c>
    </row>
    <row r="110" spans="2:51" ht="25.5" x14ac:dyDescent="0.2">
      <c r="B110" s="40"/>
      <c r="C110" s="41"/>
      <c r="D110" s="44"/>
      <c r="E110" s="43"/>
      <c r="F110" s="44"/>
      <c r="G110" s="43"/>
      <c r="H110" s="52" t="s">
        <v>184</v>
      </c>
      <c r="I110" s="19" t="s">
        <v>235</v>
      </c>
      <c r="J110" s="52"/>
      <c r="K110" s="19"/>
      <c r="L110" s="52"/>
      <c r="M110" s="19"/>
      <c r="O110" s="59" t="str">
        <f t="shared" si="33"/>
        <v>1-0000</v>
      </c>
      <c r="P110" s="59" t="str">
        <f t="shared" si="34"/>
        <v>1-5000</v>
      </c>
      <c r="Q110" s="59" t="str">
        <f t="shared" si="35"/>
        <v>1-5100</v>
      </c>
      <c r="R110" s="59" t="str">
        <f t="shared" si="36"/>
        <v>1-5101</v>
      </c>
      <c r="S110" s="59" t="str">
        <f t="shared" si="37"/>
        <v>1-4000.01</v>
      </c>
      <c r="T110" s="59" t="str">
        <f t="shared" si="38"/>
        <v xml:space="preserve"> </v>
      </c>
      <c r="V110" s="82">
        <f t="shared" si="39"/>
        <v>65000000000105</v>
      </c>
      <c r="W110" s="61">
        <f t="shared" si="40"/>
        <v>65000000000001</v>
      </c>
      <c r="X110" s="61">
        <f t="shared" si="41"/>
        <v>65000000000103</v>
      </c>
      <c r="Y110" s="61">
        <f t="shared" si="42"/>
        <v>65000000000104</v>
      </c>
      <c r="Z110" s="61">
        <f t="shared" si="43"/>
        <v>65000000000105</v>
      </c>
      <c r="AA110" s="61">
        <f t="shared" si="32"/>
        <v>65000000000102</v>
      </c>
      <c r="AB110" s="61">
        <f t="shared" si="44"/>
        <v>65000000000000</v>
      </c>
      <c r="AD110" s="61">
        <f t="shared" si="46"/>
        <v>1</v>
      </c>
      <c r="AE110" s="61">
        <f t="shared" si="47"/>
        <v>6</v>
      </c>
      <c r="AF110" s="61">
        <f t="shared" si="48"/>
        <v>2</v>
      </c>
      <c r="AG110" s="61">
        <f t="shared" si="49"/>
        <v>2</v>
      </c>
      <c r="AH110" s="61">
        <f t="shared" si="50"/>
        <v>1</v>
      </c>
      <c r="AI110" s="61">
        <f t="shared" si="51"/>
        <v>1</v>
      </c>
      <c r="AK110" s="77" t="str">
        <f xml:space="preserve">
IF(AA110&lt;&gt;AA109,
     "L5",
     IF(Z110&lt;&gt;Z109,
          "L4",
          IF(Y110&lt;&gt;Y109,
               "L3",
               IF(X110&lt;&gt;X109,
                    "L2",
                     IF(W110&lt;&gt;W109,
                         "L1",
                         "L1"
                         )
                    )
               )
          )
     )</f>
        <v>L4</v>
      </c>
      <c r="AM110" s="65" t="s">
        <v>1756</v>
      </c>
      <c r="AN110" s="65">
        <f>IF(EXACT($AK109, "L1"), $W109, AN109)</f>
        <v>65000000000001</v>
      </c>
      <c r="AO110" s="65">
        <f>IF(EXACT($AK109, "L1"), $W109, IF(EXACT($AK109, "L2"), $X109, AO109))</f>
        <v>65000000000103</v>
      </c>
      <c r="AP110" s="65">
        <f>IF(EXACT($AK109, "L1"), $W109, IF(EXACT($AK109, "L2"), $X109, IF(EXACT($AK109, "L3"), $Y109, AP109)))</f>
        <v>65000000000104</v>
      </c>
      <c r="AQ110" s="65">
        <f>IF(EXACT($AK109, "L1"), $W109, IF(EXACT($AK109, "L2"), $X109, IF(EXACT($AK109, "L3"), $Y109, IF(EXACT($AK109, "L4"), $Z109, AQ109))))</f>
        <v>65000000000104</v>
      </c>
      <c r="AS110" s="65">
        <f>IF(EXACT($AK110, "L1"), AM110, IF(EXACT($AK110, "L2"), AN110, IF(EXACT($AK110, "L3"), AO110, IF(EXACT($AK110, "L4"), AP110, IF(EXACT($AK110, "L5"), AQ110, "")))))</f>
        <v>65000000000104</v>
      </c>
      <c r="AU110" s="60" t="str">
        <f t="shared" si="52"/>
        <v>PERFORM * FROM "SchData-OLTP-Accounting"."Func_TblChartOfAccount_SET"(varSystemLoginSession, null, null, null, varInstitutionBranchID, 62000000000001::bigint,'1-5101', 'Pre Opr Costproject - Material', 62000000000001::bigint, '2016-01-01 00:00:00'::timestamp, null::timestamp, 65000000000104::bigint, 66000000000001::bigint);</v>
      </c>
      <c r="AV110" s="66">
        <f t="shared" si="53"/>
        <v>65000000000105</v>
      </c>
      <c r="AW110" s="66">
        <f t="shared" si="54"/>
        <v>65000000000104</v>
      </c>
      <c r="AY110" s="66">
        <f t="shared" si="45"/>
        <v>65000000000104</v>
      </c>
    </row>
    <row r="111" spans="2:51" ht="25.5" x14ac:dyDescent="0.2">
      <c r="B111" s="40"/>
      <c r="C111" s="41"/>
      <c r="D111" s="44"/>
      <c r="E111" s="43"/>
      <c r="F111" s="44"/>
      <c r="G111" s="43"/>
      <c r="H111" s="52"/>
      <c r="I111" s="19"/>
      <c r="J111" s="52" t="s">
        <v>1160</v>
      </c>
      <c r="K111" s="19" t="s">
        <v>1250</v>
      </c>
      <c r="L111" s="52"/>
      <c r="M111" s="19"/>
      <c r="O111" s="59" t="str">
        <f t="shared" si="33"/>
        <v>1-0000</v>
      </c>
      <c r="P111" s="59" t="str">
        <f t="shared" si="34"/>
        <v>1-5000</v>
      </c>
      <c r="Q111" s="59" t="str">
        <f t="shared" si="35"/>
        <v>1-5100</v>
      </c>
      <c r="R111" s="59" t="str">
        <f t="shared" si="36"/>
        <v>1-5101</v>
      </c>
      <c r="S111" s="59" t="str">
        <f t="shared" si="37"/>
        <v>1-5101.01</v>
      </c>
      <c r="T111" s="59" t="str">
        <f t="shared" si="38"/>
        <v xml:space="preserve"> </v>
      </c>
      <c r="V111" s="82">
        <f t="shared" si="39"/>
        <v>65000000000106</v>
      </c>
      <c r="W111" s="61">
        <f t="shared" si="40"/>
        <v>65000000000001</v>
      </c>
      <c r="X111" s="61">
        <f t="shared" si="41"/>
        <v>65000000000103</v>
      </c>
      <c r="Y111" s="61">
        <f t="shared" si="42"/>
        <v>65000000000104</v>
      </c>
      <c r="Z111" s="61">
        <f t="shared" si="43"/>
        <v>65000000000105</v>
      </c>
      <c r="AA111" s="61">
        <f t="shared" si="32"/>
        <v>65000000000106</v>
      </c>
      <c r="AB111" s="61">
        <f t="shared" si="44"/>
        <v>65000000000000</v>
      </c>
      <c r="AD111" s="61">
        <f t="shared" si="46"/>
        <v>1</v>
      </c>
      <c r="AE111" s="61">
        <f t="shared" si="47"/>
        <v>6</v>
      </c>
      <c r="AF111" s="61">
        <f t="shared" si="48"/>
        <v>2</v>
      </c>
      <c r="AG111" s="61">
        <f t="shared" si="49"/>
        <v>2</v>
      </c>
      <c r="AH111" s="61">
        <f t="shared" si="50"/>
        <v>2</v>
      </c>
      <c r="AI111" s="61">
        <f t="shared" si="51"/>
        <v>1</v>
      </c>
      <c r="AK111" s="77" t="str">
        <f xml:space="preserve">
IF(AA111&lt;&gt;AA110,
     "L5",
     IF(Z111&lt;&gt;Z110,
          "L4",
          IF(Y111&lt;&gt;Y110,
               "L3",
               IF(X111&lt;&gt;X110,
                    "L2",
                     IF(W111&lt;&gt;W110,
                         "L1",
                         "L1"
                         )
                    )
               )
          )
     )</f>
        <v>L5</v>
      </c>
      <c r="AM111" s="65" t="s">
        <v>1756</v>
      </c>
      <c r="AN111" s="65">
        <f>IF(EXACT($AK110, "L1"), $W110, AN110)</f>
        <v>65000000000001</v>
      </c>
      <c r="AO111" s="65">
        <f>IF(EXACT($AK110, "L1"), $W110, IF(EXACT($AK110, "L2"), $X110, AO110))</f>
        <v>65000000000103</v>
      </c>
      <c r="AP111" s="65">
        <f>IF(EXACT($AK110, "L1"), $W110, IF(EXACT($AK110, "L2"), $X110, IF(EXACT($AK110, "L3"), $Y110, AP110)))</f>
        <v>65000000000104</v>
      </c>
      <c r="AQ111" s="65">
        <f>IF(EXACT($AK110, "L1"), $W110, IF(EXACT($AK110, "L2"), $X110, IF(EXACT($AK110, "L3"), $Y110, IF(EXACT($AK110, "L4"), $Z110, AQ110))))</f>
        <v>65000000000105</v>
      </c>
      <c r="AS111" s="65">
        <f>IF(EXACT($AK111, "L1"), AM111, IF(EXACT($AK111, "L2"), AN111, IF(EXACT($AK111, "L3"), AO111, IF(EXACT($AK111, "L4"), AP111, IF(EXACT($AK111, "L5"), AQ111, "")))))</f>
        <v>65000000000105</v>
      </c>
      <c r="AU111" s="60" t="str">
        <f t="shared" si="52"/>
        <v>PERFORM * FROM "SchData-OLTP-Accounting"."Func_TblChartOfAccount_SET"(varSystemLoginSession, null, null, null, varInstitutionBranchID, 62000000000001::bigint,'1-5101.01', 'Pre Opr Costproject - Material (IDR)', 62000000000001::bigint, '2016-01-01 00:00:00'::timestamp, null::timestamp, 65000000000105::bigint, 66000000000001::bigint);</v>
      </c>
      <c r="AV111" s="66">
        <f t="shared" si="53"/>
        <v>65000000000106</v>
      </c>
      <c r="AW111" s="66">
        <f t="shared" si="54"/>
        <v>65000000000105</v>
      </c>
      <c r="AY111" s="66">
        <f t="shared" si="45"/>
        <v>65000000000105</v>
      </c>
    </row>
    <row r="112" spans="2:51" ht="25.5" x14ac:dyDescent="0.2">
      <c r="B112" s="40"/>
      <c r="C112" s="41"/>
      <c r="D112" s="44"/>
      <c r="E112" s="43"/>
      <c r="F112" s="44"/>
      <c r="G112" s="43"/>
      <c r="H112" s="52" t="s">
        <v>186</v>
      </c>
      <c r="I112" s="19" t="s">
        <v>1159</v>
      </c>
      <c r="J112" s="52"/>
      <c r="K112" s="19"/>
      <c r="L112" s="52"/>
      <c r="M112" s="19"/>
      <c r="O112" s="59" t="str">
        <f t="shared" si="33"/>
        <v>1-0000</v>
      </c>
      <c r="P112" s="59" t="str">
        <f t="shared" si="34"/>
        <v>1-5000</v>
      </c>
      <c r="Q112" s="59" t="str">
        <f t="shared" si="35"/>
        <v>1-5100</v>
      </c>
      <c r="R112" s="59" t="str">
        <f t="shared" si="36"/>
        <v>1-5102</v>
      </c>
      <c r="S112" s="59" t="str">
        <f t="shared" si="37"/>
        <v>1-5101.01</v>
      </c>
      <c r="T112" s="59" t="str">
        <f t="shared" si="38"/>
        <v xml:space="preserve"> </v>
      </c>
      <c r="V112" s="82">
        <f t="shared" si="39"/>
        <v>65000000000107</v>
      </c>
      <c r="W112" s="61">
        <f t="shared" si="40"/>
        <v>65000000000001</v>
      </c>
      <c r="X112" s="61">
        <f t="shared" si="41"/>
        <v>65000000000103</v>
      </c>
      <c r="Y112" s="61">
        <f t="shared" si="42"/>
        <v>65000000000104</v>
      </c>
      <c r="Z112" s="61">
        <f t="shared" si="43"/>
        <v>65000000000107</v>
      </c>
      <c r="AA112" s="61">
        <f t="shared" si="32"/>
        <v>65000000000106</v>
      </c>
      <c r="AB112" s="61">
        <f t="shared" si="44"/>
        <v>65000000000000</v>
      </c>
      <c r="AD112" s="61">
        <f t="shared" si="46"/>
        <v>1</v>
      </c>
      <c r="AE112" s="61">
        <f t="shared" si="47"/>
        <v>6</v>
      </c>
      <c r="AF112" s="61">
        <f t="shared" si="48"/>
        <v>2</v>
      </c>
      <c r="AG112" s="61">
        <f t="shared" si="49"/>
        <v>3</v>
      </c>
      <c r="AH112" s="61">
        <f t="shared" si="50"/>
        <v>1</v>
      </c>
      <c r="AI112" s="61">
        <f t="shared" si="51"/>
        <v>1</v>
      </c>
      <c r="AK112" s="77" t="str">
        <f xml:space="preserve">
IF(AA112&lt;&gt;AA111,
     "L5",
     IF(Z112&lt;&gt;Z111,
          "L4",
          IF(Y112&lt;&gt;Y111,
               "L3",
               IF(X112&lt;&gt;X111,
                    "L2",
                     IF(W112&lt;&gt;W111,
                         "L1",
                         "L1"
                         )
                    )
               )
          )
     )</f>
        <v>L4</v>
      </c>
      <c r="AM112" s="65" t="s">
        <v>1756</v>
      </c>
      <c r="AN112" s="65">
        <f>IF(EXACT($AK111, "L1"), $W111, AN111)</f>
        <v>65000000000001</v>
      </c>
      <c r="AO112" s="65">
        <f>IF(EXACT($AK111, "L1"), $W111, IF(EXACT($AK111, "L2"), $X111, AO111))</f>
        <v>65000000000103</v>
      </c>
      <c r="AP112" s="65">
        <f>IF(EXACT($AK111, "L1"), $W111, IF(EXACT($AK111, "L2"), $X111, IF(EXACT($AK111, "L3"), $Y111, AP111)))</f>
        <v>65000000000104</v>
      </c>
      <c r="AQ112" s="65">
        <f>IF(EXACT($AK111, "L1"), $W111, IF(EXACT($AK111, "L2"), $X111, IF(EXACT($AK111, "L3"), $Y111, IF(EXACT($AK111, "L4"), $Z111, AQ111))))</f>
        <v>65000000000105</v>
      </c>
      <c r="AS112" s="65">
        <f>IF(EXACT($AK112, "L1"), AM112, IF(EXACT($AK112, "L2"), AN112, IF(EXACT($AK112, "L3"), AO112, IF(EXACT($AK112, "L4"), AP112, IF(EXACT($AK112, "L5"), AQ112, "")))))</f>
        <v>65000000000104</v>
      </c>
      <c r="AU112" s="60" t="str">
        <f t="shared" si="52"/>
        <v>PERFORM * FROM "SchData-OLTP-Accounting"."Func_TblChartOfAccount_SET"(varSystemLoginSession, null, null, null, varInstitutionBranchID, 62000000000001::bigint,'1-5102', 'Pre Opr Costproject - Labor Cost', 62000000000001::bigint, '2016-01-01 00:00:00'::timestamp, null::timestamp, 65000000000104::bigint, 66000000000001::bigint);</v>
      </c>
      <c r="AV112" s="66">
        <f t="shared" si="53"/>
        <v>65000000000107</v>
      </c>
      <c r="AW112" s="66">
        <f t="shared" si="54"/>
        <v>65000000000104</v>
      </c>
      <c r="AY112" s="66">
        <f t="shared" si="45"/>
        <v>65000000000104</v>
      </c>
    </row>
    <row r="113" spans="2:51" ht="25.5" x14ac:dyDescent="0.2">
      <c r="B113" s="40"/>
      <c r="C113" s="41"/>
      <c r="D113" s="44"/>
      <c r="E113" s="43"/>
      <c r="F113" s="44"/>
      <c r="G113" s="43"/>
      <c r="H113" s="52"/>
      <c r="I113" s="19"/>
      <c r="J113" s="52" t="s">
        <v>1161</v>
      </c>
      <c r="K113" s="19" t="s">
        <v>1251</v>
      </c>
      <c r="L113" s="52"/>
      <c r="M113" s="19"/>
      <c r="O113" s="59" t="str">
        <f t="shared" si="33"/>
        <v>1-0000</v>
      </c>
      <c r="P113" s="59" t="str">
        <f t="shared" si="34"/>
        <v>1-5000</v>
      </c>
      <c r="Q113" s="59" t="str">
        <f t="shared" si="35"/>
        <v>1-5100</v>
      </c>
      <c r="R113" s="59" t="str">
        <f t="shared" si="36"/>
        <v>1-5102</v>
      </c>
      <c r="S113" s="59" t="str">
        <f t="shared" si="37"/>
        <v>1-5102.01</v>
      </c>
      <c r="T113" s="59" t="str">
        <f t="shared" si="38"/>
        <v xml:space="preserve"> </v>
      </c>
      <c r="V113" s="82">
        <f t="shared" si="39"/>
        <v>65000000000108</v>
      </c>
      <c r="W113" s="61">
        <f t="shared" si="40"/>
        <v>65000000000001</v>
      </c>
      <c r="X113" s="61">
        <f t="shared" si="41"/>
        <v>65000000000103</v>
      </c>
      <c r="Y113" s="61">
        <f t="shared" si="42"/>
        <v>65000000000104</v>
      </c>
      <c r="Z113" s="61">
        <f t="shared" si="43"/>
        <v>65000000000107</v>
      </c>
      <c r="AA113" s="61">
        <f t="shared" si="32"/>
        <v>65000000000108</v>
      </c>
      <c r="AB113" s="61">
        <f t="shared" si="44"/>
        <v>65000000000000</v>
      </c>
      <c r="AD113" s="61">
        <f t="shared" si="46"/>
        <v>1</v>
      </c>
      <c r="AE113" s="61">
        <f t="shared" si="47"/>
        <v>6</v>
      </c>
      <c r="AF113" s="61">
        <f t="shared" si="48"/>
        <v>2</v>
      </c>
      <c r="AG113" s="61">
        <f t="shared" si="49"/>
        <v>3</v>
      </c>
      <c r="AH113" s="61">
        <f t="shared" si="50"/>
        <v>2</v>
      </c>
      <c r="AI113" s="61">
        <f t="shared" si="51"/>
        <v>1</v>
      </c>
      <c r="AK113" s="77" t="str">
        <f xml:space="preserve">
IF(AA113&lt;&gt;AA112,
     "L5",
     IF(Z113&lt;&gt;Z112,
          "L4",
          IF(Y113&lt;&gt;Y112,
               "L3",
               IF(X113&lt;&gt;X112,
                    "L2",
                     IF(W113&lt;&gt;W112,
                         "L1",
                         "L1"
                         )
                    )
               )
          )
     )</f>
        <v>L5</v>
      </c>
      <c r="AM113" s="65" t="s">
        <v>1756</v>
      </c>
      <c r="AN113" s="65">
        <f>IF(EXACT($AK112, "L1"), $W112, AN112)</f>
        <v>65000000000001</v>
      </c>
      <c r="AO113" s="65">
        <f>IF(EXACT($AK112, "L1"), $W112, IF(EXACT($AK112, "L2"), $X112, AO112))</f>
        <v>65000000000103</v>
      </c>
      <c r="AP113" s="65">
        <f>IF(EXACT($AK112, "L1"), $W112, IF(EXACT($AK112, "L2"), $X112, IF(EXACT($AK112, "L3"), $Y112, AP112)))</f>
        <v>65000000000104</v>
      </c>
      <c r="AQ113" s="65">
        <f>IF(EXACT($AK112, "L1"), $W112, IF(EXACT($AK112, "L2"), $X112, IF(EXACT($AK112, "L3"), $Y112, IF(EXACT($AK112, "L4"), $Z112, AQ112))))</f>
        <v>65000000000107</v>
      </c>
      <c r="AS113" s="65">
        <f>IF(EXACT($AK113, "L1"), AM113, IF(EXACT($AK113, "L2"), AN113, IF(EXACT($AK113, "L3"), AO113, IF(EXACT($AK113, "L4"), AP113, IF(EXACT($AK113, "L5"), AQ113, "")))))</f>
        <v>65000000000107</v>
      </c>
      <c r="AU113" s="60" t="str">
        <f t="shared" si="52"/>
        <v>PERFORM * FROM "SchData-OLTP-Accounting"."Func_TblChartOfAccount_SET"(varSystemLoginSession, null, null, null, varInstitutionBranchID, 62000000000001::bigint,'1-5102.01', 'Pre Opr Costproject - Labor Cost (IDR)', 62000000000001::bigint, '2016-01-01 00:00:00'::timestamp, null::timestamp, 65000000000107::bigint, 66000000000001::bigint);</v>
      </c>
      <c r="AV113" s="66">
        <f t="shared" si="53"/>
        <v>65000000000108</v>
      </c>
      <c r="AW113" s="66">
        <f t="shared" si="54"/>
        <v>65000000000107</v>
      </c>
      <c r="AY113" s="66">
        <f t="shared" si="45"/>
        <v>65000000000107</v>
      </c>
    </row>
    <row r="114" spans="2:51" ht="25.5" x14ac:dyDescent="0.2">
      <c r="B114" s="40"/>
      <c r="C114" s="41"/>
      <c r="D114" s="44"/>
      <c r="E114" s="43"/>
      <c r="F114" s="44"/>
      <c r="G114" s="43"/>
      <c r="H114" s="52" t="s">
        <v>852</v>
      </c>
      <c r="I114" s="19" t="s">
        <v>239</v>
      </c>
      <c r="J114" s="52"/>
      <c r="K114" s="19"/>
      <c r="L114" s="52"/>
      <c r="M114" s="19"/>
      <c r="O114" s="59" t="str">
        <f t="shared" si="33"/>
        <v>1-0000</v>
      </c>
      <c r="P114" s="59" t="str">
        <f t="shared" si="34"/>
        <v>1-5000</v>
      </c>
      <c r="Q114" s="59" t="str">
        <f t="shared" si="35"/>
        <v>1-5100</v>
      </c>
      <c r="R114" s="59" t="str">
        <f t="shared" si="36"/>
        <v>1-5103</v>
      </c>
      <c r="S114" s="59" t="str">
        <f t="shared" si="37"/>
        <v>1-5102.01</v>
      </c>
      <c r="T114" s="59" t="str">
        <f t="shared" si="38"/>
        <v xml:space="preserve"> </v>
      </c>
      <c r="V114" s="82">
        <f t="shared" si="39"/>
        <v>65000000000109</v>
      </c>
      <c r="W114" s="61">
        <f t="shared" si="40"/>
        <v>65000000000001</v>
      </c>
      <c r="X114" s="61">
        <f t="shared" si="41"/>
        <v>65000000000103</v>
      </c>
      <c r="Y114" s="61">
        <f t="shared" si="42"/>
        <v>65000000000104</v>
      </c>
      <c r="Z114" s="61">
        <f t="shared" si="43"/>
        <v>65000000000109</v>
      </c>
      <c r="AA114" s="61">
        <f t="shared" si="32"/>
        <v>65000000000108</v>
      </c>
      <c r="AB114" s="61">
        <f t="shared" si="44"/>
        <v>65000000000000</v>
      </c>
      <c r="AD114" s="61">
        <f t="shared" si="46"/>
        <v>1</v>
      </c>
      <c r="AE114" s="61">
        <f t="shared" si="47"/>
        <v>6</v>
      </c>
      <c r="AF114" s="61">
        <f t="shared" si="48"/>
        <v>2</v>
      </c>
      <c r="AG114" s="61">
        <f t="shared" si="49"/>
        <v>4</v>
      </c>
      <c r="AH114" s="61">
        <f t="shared" si="50"/>
        <v>1</v>
      </c>
      <c r="AI114" s="61">
        <f t="shared" si="51"/>
        <v>1</v>
      </c>
      <c r="AK114" s="77" t="str">
        <f xml:space="preserve">
IF(AA114&lt;&gt;AA113,
     "L5",
     IF(Z114&lt;&gt;Z113,
          "L4",
          IF(Y114&lt;&gt;Y113,
               "L3",
               IF(X114&lt;&gt;X113,
                    "L2",
                     IF(W114&lt;&gt;W113,
                         "L1",
                         "L1"
                         )
                    )
               )
          )
     )</f>
        <v>L4</v>
      </c>
      <c r="AM114" s="65" t="s">
        <v>1756</v>
      </c>
      <c r="AN114" s="65">
        <f>IF(EXACT($AK113, "L1"), $W113, AN113)</f>
        <v>65000000000001</v>
      </c>
      <c r="AO114" s="65">
        <f>IF(EXACT($AK113, "L1"), $W113, IF(EXACT($AK113, "L2"), $X113, AO113))</f>
        <v>65000000000103</v>
      </c>
      <c r="AP114" s="65">
        <f>IF(EXACT($AK113, "L1"), $W113, IF(EXACT($AK113, "L2"), $X113, IF(EXACT($AK113, "L3"), $Y113, AP113)))</f>
        <v>65000000000104</v>
      </c>
      <c r="AQ114" s="65">
        <f>IF(EXACT($AK113, "L1"), $W113, IF(EXACT($AK113, "L2"), $X113, IF(EXACT($AK113, "L3"), $Y113, IF(EXACT($AK113, "L4"), $Z113, AQ113))))</f>
        <v>65000000000107</v>
      </c>
      <c r="AS114" s="65">
        <f>IF(EXACT($AK114, "L1"), AM114, IF(EXACT($AK114, "L2"), AN114, IF(EXACT($AK114, "L3"), AO114, IF(EXACT($AK114, "L4"), AP114, IF(EXACT($AK114, "L5"), AQ114, "")))))</f>
        <v>65000000000104</v>
      </c>
      <c r="AU114" s="60" t="str">
        <f t="shared" si="52"/>
        <v>PERFORM * FROM "SchData-OLTP-Accounting"."Func_TblChartOfAccount_SET"(varSystemLoginSession, null, null, null, varInstitutionBranchID, 62000000000001::bigint,'1-5103', 'Pre Opr Costproject - Overhead', 62000000000001::bigint, '2016-01-01 00:00:00'::timestamp, null::timestamp, 65000000000104::bigint, 66000000000001::bigint);</v>
      </c>
      <c r="AV114" s="66">
        <f t="shared" si="53"/>
        <v>65000000000109</v>
      </c>
      <c r="AW114" s="66">
        <f t="shared" si="54"/>
        <v>65000000000104</v>
      </c>
      <c r="AY114" s="66">
        <f t="shared" si="45"/>
        <v>65000000000104</v>
      </c>
    </row>
    <row r="115" spans="2:51" ht="25.5" x14ac:dyDescent="0.2">
      <c r="B115" s="40"/>
      <c r="C115" s="41"/>
      <c r="D115" s="40"/>
      <c r="E115" s="41"/>
      <c r="F115" s="40"/>
      <c r="G115" s="41"/>
      <c r="H115" s="51"/>
      <c r="I115" s="34"/>
      <c r="J115" s="52" t="s">
        <v>1162</v>
      </c>
      <c r="K115" s="19" t="s">
        <v>1252</v>
      </c>
      <c r="L115" s="51"/>
      <c r="M115" s="34"/>
      <c r="O115" s="59" t="str">
        <f t="shared" si="33"/>
        <v>1-0000</v>
      </c>
      <c r="P115" s="59" t="str">
        <f t="shared" si="34"/>
        <v>1-5000</v>
      </c>
      <c r="Q115" s="59" t="str">
        <f t="shared" si="35"/>
        <v>1-5100</v>
      </c>
      <c r="R115" s="59" t="str">
        <f t="shared" si="36"/>
        <v>1-5103</v>
      </c>
      <c r="S115" s="59" t="str">
        <f t="shared" si="37"/>
        <v>1-5103.01</v>
      </c>
      <c r="T115" s="59" t="str">
        <f t="shared" si="38"/>
        <v xml:space="preserve"> </v>
      </c>
      <c r="V115" s="82">
        <f t="shared" si="39"/>
        <v>65000000000110</v>
      </c>
      <c r="W115" s="61">
        <f t="shared" si="40"/>
        <v>65000000000001</v>
      </c>
      <c r="X115" s="61">
        <f t="shared" si="41"/>
        <v>65000000000103</v>
      </c>
      <c r="Y115" s="61">
        <f t="shared" si="42"/>
        <v>65000000000104</v>
      </c>
      <c r="Z115" s="61">
        <f t="shared" si="43"/>
        <v>65000000000109</v>
      </c>
      <c r="AA115" s="61">
        <f t="shared" si="32"/>
        <v>65000000000110</v>
      </c>
      <c r="AB115" s="61">
        <f t="shared" si="44"/>
        <v>65000000000000</v>
      </c>
      <c r="AD115" s="61">
        <f t="shared" si="46"/>
        <v>1</v>
      </c>
      <c r="AE115" s="61">
        <f t="shared" si="47"/>
        <v>6</v>
      </c>
      <c r="AF115" s="61">
        <f t="shared" si="48"/>
        <v>2</v>
      </c>
      <c r="AG115" s="61">
        <f t="shared" si="49"/>
        <v>4</v>
      </c>
      <c r="AH115" s="61">
        <f t="shared" si="50"/>
        <v>2</v>
      </c>
      <c r="AI115" s="61">
        <f t="shared" si="51"/>
        <v>1</v>
      </c>
      <c r="AK115" s="77" t="str">
        <f xml:space="preserve">
IF(AA115&lt;&gt;AA114,
     "L5",
     IF(Z115&lt;&gt;Z114,
          "L4",
          IF(Y115&lt;&gt;Y114,
               "L3",
               IF(X115&lt;&gt;X114,
                    "L2",
                     IF(W115&lt;&gt;W114,
                         "L1",
                         "L1"
                         )
                    )
               )
          )
     )</f>
        <v>L5</v>
      </c>
      <c r="AM115" s="65" t="s">
        <v>1756</v>
      </c>
      <c r="AN115" s="65">
        <f>IF(EXACT($AK114, "L1"), $W114, AN114)</f>
        <v>65000000000001</v>
      </c>
      <c r="AO115" s="65">
        <f>IF(EXACT($AK114, "L1"), $W114, IF(EXACT($AK114, "L2"), $X114, AO114))</f>
        <v>65000000000103</v>
      </c>
      <c r="AP115" s="65">
        <f>IF(EXACT($AK114, "L1"), $W114, IF(EXACT($AK114, "L2"), $X114, IF(EXACT($AK114, "L3"), $Y114, AP114)))</f>
        <v>65000000000104</v>
      </c>
      <c r="AQ115" s="65">
        <f>IF(EXACT($AK114, "L1"), $W114, IF(EXACT($AK114, "L2"), $X114, IF(EXACT($AK114, "L3"), $Y114, IF(EXACT($AK114, "L4"), $Z114, AQ114))))</f>
        <v>65000000000109</v>
      </c>
      <c r="AS115" s="65">
        <f>IF(EXACT($AK115, "L1"), AM115, IF(EXACT($AK115, "L2"), AN115, IF(EXACT($AK115, "L3"), AO115, IF(EXACT($AK115, "L4"), AP115, IF(EXACT($AK115, "L5"), AQ115, "")))))</f>
        <v>65000000000109</v>
      </c>
      <c r="AU115" s="60" t="str">
        <f t="shared" si="52"/>
        <v>PERFORM * FROM "SchData-OLTP-Accounting"."Func_TblChartOfAccount_SET"(varSystemLoginSession, null, null, null, varInstitutionBranchID, 62000000000001::bigint,'1-5103.01', 'Pre Opr Costproject - Overhead (IDR)', 62000000000001::bigint, '2016-01-01 00:00:00'::timestamp, null::timestamp, 65000000000109::bigint, 66000000000001::bigint);</v>
      </c>
      <c r="AV115" s="66">
        <f t="shared" si="53"/>
        <v>65000000000110</v>
      </c>
      <c r="AW115" s="66">
        <f t="shared" si="54"/>
        <v>65000000000109</v>
      </c>
      <c r="AY115" s="66">
        <f t="shared" si="45"/>
        <v>65000000000109</v>
      </c>
    </row>
    <row r="116" spans="2:51" x14ac:dyDescent="0.2">
      <c r="B116" s="45"/>
      <c r="C116" s="46"/>
      <c r="D116" s="45"/>
      <c r="E116" s="46"/>
      <c r="F116" s="45"/>
      <c r="G116" s="46"/>
      <c r="H116" s="53"/>
      <c r="I116" s="35"/>
      <c r="J116" s="55"/>
      <c r="K116" s="25"/>
      <c r="L116" s="53"/>
      <c r="M116" s="35"/>
      <c r="O116" s="59" t="str">
        <f t="shared" si="33"/>
        <v>1-0000</v>
      </c>
      <c r="P116" s="59" t="str">
        <f t="shared" si="34"/>
        <v>1-5000</v>
      </c>
      <c r="Q116" s="59" t="str">
        <f t="shared" si="35"/>
        <v>1-5100</v>
      </c>
      <c r="R116" s="59" t="str">
        <f t="shared" si="36"/>
        <v>1-5103</v>
      </c>
      <c r="S116" s="59" t="str">
        <f t="shared" si="37"/>
        <v>1-5103.01</v>
      </c>
      <c r="T116" s="59" t="str">
        <f t="shared" si="38"/>
        <v xml:space="preserve"> </v>
      </c>
      <c r="V116" s="82">
        <f t="shared" si="39"/>
        <v>65000000000110</v>
      </c>
      <c r="W116" s="61">
        <f t="shared" si="40"/>
        <v>65000000000001</v>
      </c>
      <c r="X116" s="61">
        <f t="shared" si="41"/>
        <v>65000000000103</v>
      </c>
      <c r="Y116" s="61">
        <f t="shared" si="42"/>
        <v>65000000000104</v>
      </c>
      <c r="Z116" s="61">
        <f t="shared" si="43"/>
        <v>65000000000109</v>
      </c>
      <c r="AA116" s="61">
        <f t="shared" si="32"/>
        <v>65000000000110</v>
      </c>
      <c r="AB116" s="61">
        <f t="shared" si="44"/>
        <v>65000000000000</v>
      </c>
      <c r="AD116" s="61">
        <f t="shared" si="46"/>
        <v>1</v>
      </c>
      <c r="AE116" s="61">
        <f t="shared" si="47"/>
        <v>6</v>
      </c>
      <c r="AF116" s="61">
        <f t="shared" si="48"/>
        <v>2</v>
      </c>
      <c r="AG116" s="61">
        <f t="shared" si="49"/>
        <v>4</v>
      </c>
      <c r="AH116" s="61">
        <f t="shared" si="50"/>
        <v>2</v>
      </c>
      <c r="AI116" s="61">
        <f t="shared" si="51"/>
        <v>1</v>
      </c>
      <c r="AK116" s="77" t="str">
        <f xml:space="preserve">
IF(AA116&lt;&gt;AA115,
     "L5",
     IF(Z116&lt;&gt;Z115,
          "L4",
          IF(Y116&lt;&gt;Y115,
               "L3",
               IF(X116&lt;&gt;X115,
                    "L2",
                     IF(W116&lt;&gt;W115,
                         "L1",
                         "L1"
                         )
                    )
               )
          )
     )</f>
        <v>L1</v>
      </c>
      <c r="AM116" s="65" t="s">
        <v>1756</v>
      </c>
      <c r="AN116" s="65">
        <f>IF(EXACT($AK115, "L1"), $W115, AN115)</f>
        <v>65000000000001</v>
      </c>
      <c r="AO116" s="65">
        <f>IF(EXACT($AK115, "L1"), $W115, IF(EXACT($AK115, "L2"), $X115, AO115))</f>
        <v>65000000000103</v>
      </c>
      <c r="AP116" s="65">
        <f>IF(EXACT($AK115, "L1"), $W115, IF(EXACT($AK115, "L2"), $X115, IF(EXACT($AK115, "L3"), $Y115, AP115)))</f>
        <v>65000000000104</v>
      </c>
      <c r="AQ116" s="65">
        <f>IF(EXACT($AK115, "L1"), $W115, IF(EXACT($AK115, "L2"), $X115, IF(EXACT($AK115, "L3"), $Y115, IF(EXACT($AK115, "L4"), $Z115, AQ115))))</f>
        <v>65000000000109</v>
      </c>
      <c r="AS116" s="65" t="str">
        <f>IF(EXACT($AK116, "L1"), AM116, IF(EXACT($AK116, "L2"), AN116, IF(EXACT($AK116, "L3"), AO116, IF(EXACT($AK116, "L4"), AP116, IF(EXACT($AK116, "L5"), AQ116, "")))))</f>
        <v>null</v>
      </c>
      <c r="AU116" s="60" t="str">
        <f t="shared" si="52"/>
        <v/>
      </c>
      <c r="AV116" s="66" t="str">
        <f t="shared" si="53"/>
        <v/>
      </c>
      <c r="AW116" s="66" t="str">
        <f t="shared" si="54"/>
        <v>null</v>
      </c>
      <c r="AY116" s="66" t="str">
        <f t="shared" si="45"/>
        <v/>
      </c>
    </row>
    <row r="117" spans="2:51" x14ac:dyDescent="0.2">
      <c r="B117" s="44" t="s">
        <v>1075</v>
      </c>
      <c r="C117" s="43" t="s">
        <v>708</v>
      </c>
      <c r="D117" s="40"/>
      <c r="E117" s="41"/>
      <c r="F117" s="40"/>
      <c r="G117" s="41"/>
      <c r="H117" s="51"/>
      <c r="I117" s="34"/>
      <c r="J117" s="51"/>
      <c r="K117" s="34"/>
      <c r="L117" s="51"/>
      <c r="M117" s="34"/>
      <c r="O117" s="59" t="str">
        <f t="shared" si="33"/>
        <v>2-0000</v>
      </c>
      <c r="P117" s="59" t="str">
        <f t="shared" si="34"/>
        <v>1-5000</v>
      </c>
      <c r="Q117" s="59" t="str">
        <f t="shared" si="35"/>
        <v>1-5100</v>
      </c>
      <c r="R117" s="59" t="str">
        <f t="shared" si="36"/>
        <v>1-5103</v>
      </c>
      <c r="S117" s="59" t="str">
        <f t="shared" si="37"/>
        <v>1-5103.01</v>
      </c>
      <c r="T117" s="59" t="str">
        <f t="shared" si="38"/>
        <v xml:space="preserve"> </v>
      </c>
      <c r="V117" s="82">
        <f t="shared" si="39"/>
        <v>65000000000111</v>
      </c>
      <c r="W117" s="61">
        <f t="shared" si="40"/>
        <v>65000000000111</v>
      </c>
      <c r="X117" s="61">
        <f t="shared" si="41"/>
        <v>65000000000103</v>
      </c>
      <c r="Y117" s="61">
        <f t="shared" si="42"/>
        <v>65000000000104</v>
      </c>
      <c r="Z117" s="61">
        <f t="shared" si="43"/>
        <v>65000000000109</v>
      </c>
      <c r="AA117" s="61">
        <f t="shared" si="32"/>
        <v>65000000000110</v>
      </c>
      <c r="AB117" s="61">
        <f t="shared" si="44"/>
        <v>65000000000000</v>
      </c>
      <c r="AD117" s="61">
        <f t="shared" si="46"/>
        <v>2</v>
      </c>
      <c r="AE117" s="61">
        <f t="shared" si="47"/>
        <v>1</v>
      </c>
      <c r="AF117" s="61">
        <f t="shared" si="48"/>
        <v>1</v>
      </c>
      <c r="AG117" s="61">
        <f t="shared" si="49"/>
        <v>1</v>
      </c>
      <c r="AH117" s="61">
        <f t="shared" si="50"/>
        <v>1</v>
      </c>
      <c r="AI117" s="61">
        <f t="shared" si="51"/>
        <v>1</v>
      </c>
      <c r="AK117" s="77" t="str">
        <f xml:space="preserve">
IF(AA117&lt;&gt;AA116,
     "L5",
     IF(Z117&lt;&gt;Z116,
          "L4",
          IF(Y117&lt;&gt;Y116,
               "L3",
               IF(X117&lt;&gt;X116,
                    "L2",
                     IF(W117&lt;&gt;W116,
                         "L1",
                         "L1"
                         )
                    )
               )
          )
     )</f>
        <v>L1</v>
      </c>
      <c r="AM117" s="65" t="s">
        <v>1756</v>
      </c>
      <c r="AN117" s="65">
        <f>IF(EXACT($AK116, "L1"), $W116, AN116)</f>
        <v>65000000000001</v>
      </c>
      <c r="AO117" s="65">
        <f>IF(EXACT($AK116, "L1"), $W116, IF(EXACT($AK116, "L2"), $X116, AO116))</f>
        <v>65000000000001</v>
      </c>
      <c r="AP117" s="65">
        <f>IF(EXACT($AK116, "L1"), $W116, IF(EXACT($AK116, "L2"), $X116, IF(EXACT($AK116, "L3"), $Y116, AP116)))</f>
        <v>65000000000001</v>
      </c>
      <c r="AQ117" s="65">
        <f>IF(EXACT($AK116, "L1"), $W116, IF(EXACT($AK116, "L2"), $X116, IF(EXACT($AK116, "L3"), $Y116, IF(EXACT($AK116, "L4"), $Z116, AQ116))))</f>
        <v>65000000000001</v>
      </c>
      <c r="AS117" s="65" t="str">
        <f>IF(EXACT($AK117, "L1"), AM117, IF(EXACT($AK117, "L2"), AN117, IF(EXACT($AK117, "L3"), AO117, IF(EXACT($AK117, "L4"), AP117, IF(EXACT($AK117, "L5"), AQ117, "")))))</f>
        <v>null</v>
      </c>
      <c r="AU117" s="60" t="str">
        <f t="shared" si="52"/>
        <v>PERFORM * FROM "SchData-OLTP-Accounting"."Func_TblChartOfAccount_SET"(varSystemLoginSession, null, null, null, varInstitutionBranchID, 62000000000001::bigint,'2-0000', 'Hutang', 62000000000001::bigint, '2016-01-01 00:00:00'::timestamp, null::timestamp, null::bigint, 66000000000001::bigint);</v>
      </c>
      <c r="AV117" s="66">
        <f t="shared" si="53"/>
        <v>65000000000111</v>
      </c>
      <c r="AW117" s="66" t="str">
        <f t="shared" si="54"/>
        <v>null</v>
      </c>
      <c r="AY117" s="66" t="str">
        <f t="shared" si="45"/>
        <v>null</v>
      </c>
    </row>
    <row r="118" spans="2:51" x14ac:dyDescent="0.2">
      <c r="B118" s="40"/>
      <c r="C118" s="41"/>
      <c r="D118" s="44" t="s">
        <v>1086</v>
      </c>
      <c r="E118" s="43" t="s">
        <v>853</v>
      </c>
      <c r="F118" s="44"/>
      <c r="G118" s="43"/>
      <c r="H118" s="52"/>
      <c r="I118" s="19"/>
      <c r="J118" s="52"/>
      <c r="K118" s="19"/>
      <c r="L118" s="52"/>
      <c r="M118" s="19"/>
      <c r="O118" s="59" t="str">
        <f t="shared" si="33"/>
        <v>2-0000</v>
      </c>
      <c r="P118" s="59" t="str">
        <f t="shared" si="34"/>
        <v>2-1000</v>
      </c>
      <c r="Q118" s="59" t="str">
        <f t="shared" si="35"/>
        <v>1-5100</v>
      </c>
      <c r="R118" s="59" t="str">
        <f t="shared" si="36"/>
        <v>1-5103</v>
      </c>
      <c r="S118" s="59" t="str">
        <f t="shared" si="37"/>
        <v>1-5103.01</v>
      </c>
      <c r="T118" s="59" t="str">
        <f t="shared" si="38"/>
        <v xml:space="preserve"> </v>
      </c>
      <c r="V118" s="82">
        <f t="shared" si="39"/>
        <v>65000000000112</v>
      </c>
      <c r="W118" s="61">
        <f t="shared" si="40"/>
        <v>65000000000111</v>
      </c>
      <c r="X118" s="61">
        <f t="shared" si="41"/>
        <v>65000000000112</v>
      </c>
      <c r="Y118" s="61">
        <f t="shared" si="42"/>
        <v>65000000000104</v>
      </c>
      <c r="Z118" s="61">
        <f t="shared" si="43"/>
        <v>65000000000109</v>
      </c>
      <c r="AA118" s="61">
        <f t="shared" si="32"/>
        <v>65000000000110</v>
      </c>
      <c r="AB118" s="61">
        <f t="shared" si="44"/>
        <v>65000000000000</v>
      </c>
      <c r="AD118" s="61">
        <f t="shared" si="46"/>
        <v>2</v>
      </c>
      <c r="AE118" s="61">
        <f t="shared" si="47"/>
        <v>2</v>
      </c>
      <c r="AF118" s="61">
        <f t="shared" si="48"/>
        <v>1</v>
      </c>
      <c r="AG118" s="61">
        <f t="shared" si="49"/>
        <v>1</v>
      </c>
      <c r="AH118" s="61">
        <f t="shared" si="50"/>
        <v>1</v>
      </c>
      <c r="AI118" s="61">
        <f t="shared" si="51"/>
        <v>1</v>
      </c>
      <c r="AK118" s="77" t="str">
        <f xml:space="preserve">
IF(AA118&lt;&gt;AA117,
     "L5",
     IF(Z118&lt;&gt;Z117,
          "L4",
          IF(Y118&lt;&gt;Y117,
               "L3",
               IF(X118&lt;&gt;X117,
                    "L2",
                     IF(W118&lt;&gt;W117,
                         "L1",
                         "L1"
                         )
                    )
               )
          )
     )</f>
        <v>L2</v>
      </c>
      <c r="AM118" s="65" t="s">
        <v>1756</v>
      </c>
      <c r="AN118" s="65">
        <f>IF(EXACT($AK117, "L1"), $W117, AN117)</f>
        <v>65000000000111</v>
      </c>
      <c r="AO118" s="65">
        <f>IF(EXACT($AK117, "L1"), $W117, IF(EXACT($AK117, "L2"), $X117, AO117))</f>
        <v>65000000000111</v>
      </c>
      <c r="AP118" s="65">
        <f>IF(EXACT($AK117, "L1"), $W117, IF(EXACT($AK117, "L2"), $X117, IF(EXACT($AK117, "L3"), $Y117, AP117)))</f>
        <v>65000000000111</v>
      </c>
      <c r="AQ118" s="65">
        <f>IF(EXACT($AK117, "L1"), $W117, IF(EXACT($AK117, "L2"), $X117, IF(EXACT($AK117, "L3"), $Y117, IF(EXACT($AK117, "L4"), $Z117, AQ117))))</f>
        <v>65000000000111</v>
      </c>
      <c r="AS118" s="65">
        <f>IF(EXACT($AK118, "L1"), AM118, IF(EXACT($AK118, "L2"), AN118, IF(EXACT($AK118, "L3"), AO118, IF(EXACT($AK118, "L4"), AP118, IF(EXACT($AK118, "L5"), AQ118, "")))))</f>
        <v>65000000000111</v>
      </c>
      <c r="AU118" s="60" t="str">
        <f t="shared" si="52"/>
        <v>PERFORM * FROM "SchData-OLTP-Accounting"."Func_TblChartOfAccount_SET"(varSystemLoginSession, null, null, null, varInstitutionBranchID, 62000000000001::bigint,'2-1000', 'Hutang lancar', 62000000000001::bigint, '2016-01-01 00:00:00'::timestamp, null::timestamp, 65000000000111::bigint, 66000000000001::bigint);</v>
      </c>
      <c r="AV118" s="66">
        <f t="shared" si="53"/>
        <v>65000000000112</v>
      </c>
      <c r="AW118" s="66">
        <f t="shared" si="54"/>
        <v>65000000000111</v>
      </c>
      <c r="AY118" s="66">
        <f t="shared" si="45"/>
        <v>65000000000111</v>
      </c>
    </row>
    <row r="119" spans="2:51" x14ac:dyDescent="0.2">
      <c r="B119" s="40"/>
      <c r="C119" s="41"/>
      <c r="D119" s="44"/>
      <c r="E119" s="43"/>
      <c r="F119" s="44"/>
      <c r="G119" s="43"/>
      <c r="H119" s="52" t="s">
        <v>1688</v>
      </c>
      <c r="I119" s="43" t="s">
        <v>856</v>
      </c>
      <c r="J119" s="52"/>
      <c r="K119" s="19"/>
      <c r="L119" s="52"/>
      <c r="M119" s="19"/>
      <c r="O119" s="59" t="str">
        <f t="shared" si="33"/>
        <v>2-0000</v>
      </c>
      <c r="P119" s="59" t="str">
        <f t="shared" si="34"/>
        <v>2-1000</v>
      </c>
      <c r="Q119" s="59" t="str">
        <f t="shared" si="35"/>
        <v>1-5100</v>
      </c>
      <c r="R119" s="59" t="str">
        <f t="shared" si="36"/>
        <v>2-1001</v>
      </c>
      <c r="S119" s="59" t="str">
        <f t="shared" si="37"/>
        <v>1-5103.01</v>
      </c>
      <c r="T119" s="59" t="str">
        <f t="shared" si="38"/>
        <v xml:space="preserve"> </v>
      </c>
      <c r="V119" s="82">
        <f t="shared" si="39"/>
        <v>65000000000113</v>
      </c>
      <c r="W119" s="61">
        <f t="shared" si="40"/>
        <v>65000000000111</v>
      </c>
      <c r="X119" s="61">
        <f t="shared" si="41"/>
        <v>65000000000112</v>
      </c>
      <c r="Y119" s="61">
        <f t="shared" si="42"/>
        <v>65000000000104</v>
      </c>
      <c r="Z119" s="61">
        <f t="shared" si="43"/>
        <v>65000000000113</v>
      </c>
      <c r="AA119" s="61">
        <f t="shared" si="32"/>
        <v>65000000000110</v>
      </c>
      <c r="AB119" s="61">
        <f t="shared" si="44"/>
        <v>65000000000000</v>
      </c>
      <c r="AD119" s="61">
        <f t="shared" si="46"/>
        <v>2</v>
      </c>
      <c r="AE119" s="61">
        <f t="shared" si="47"/>
        <v>2</v>
      </c>
      <c r="AF119" s="61">
        <f t="shared" si="48"/>
        <v>1</v>
      </c>
      <c r="AG119" s="61">
        <f t="shared" si="49"/>
        <v>2</v>
      </c>
      <c r="AH119" s="61">
        <f t="shared" si="50"/>
        <v>1</v>
      </c>
      <c r="AI119" s="61">
        <f t="shared" si="51"/>
        <v>1</v>
      </c>
      <c r="AK119" s="77" t="str">
        <f xml:space="preserve">
IF(AA119&lt;&gt;AA118,
     "L5",
     IF(Z119&lt;&gt;Z118,
          "L4",
          IF(Y119&lt;&gt;Y118,
               "L3",
               IF(X119&lt;&gt;X118,
                    "L2",
                     IF(W119&lt;&gt;W118,
                         "L1",
                         "L1"
                         )
                    )
               )
          )
     )</f>
        <v>L4</v>
      </c>
      <c r="AM119" s="65" t="s">
        <v>1756</v>
      </c>
      <c r="AN119" s="65">
        <f>IF(EXACT($AK118, "L1"), $W118, AN118)</f>
        <v>65000000000111</v>
      </c>
      <c r="AO119" s="65">
        <f>IF(EXACT($AK118, "L1"), $W118, IF(EXACT($AK118, "L2"), $X118, AO118))</f>
        <v>65000000000112</v>
      </c>
      <c r="AP119" s="65">
        <f>IF(EXACT($AK118, "L1"), $W118, IF(EXACT($AK118, "L2"), $X118, IF(EXACT($AK118, "L3"), $Y118, AP118)))</f>
        <v>65000000000112</v>
      </c>
      <c r="AQ119" s="65">
        <f>IF(EXACT($AK118, "L1"), $W118, IF(EXACT($AK118, "L2"), $X118, IF(EXACT($AK118, "L3"), $Y118, IF(EXACT($AK118, "L4"), $Z118, AQ118))))</f>
        <v>65000000000112</v>
      </c>
      <c r="AS119" s="65">
        <f>IF(EXACT($AK119, "L1"), AM119, IF(EXACT($AK119, "L2"), AN119, IF(EXACT($AK119, "L3"), AO119, IF(EXACT($AK119, "L4"), AP119, IF(EXACT($AK119, "L5"), AQ119, "")))))</f>
        <v>65000000000112</v>
      </c>
      <c r="AU119" s="60" t="str">
        <f t="shared" si="52"/>
        <v>PERFORM * FROM "SchData-OLTP-Accounting"."Func_TblChartOfAccount_SET"(varSystemLoginSession, null, null, null, varInstitutionBranchID, 62000000000001::bigint,'2-1001', 'Hutang Dagang', 62000000000001::bigint, '2016-01-01 00:00:00'::timestamp, null::timestamp, 65000000000112::bigint, 66000000000001::bigint);</v>
      </c>
      <c r="AV119" s="66">
        <f t="shared" si="53"/>
        <v>65000000000113</v>
      </c>
      <c r="AW119" s="66">
        <f t="shared" si="54"/>
        <v>65000000000112</v>
      </c>
      <c r="AY119" s="66">
        <f t="shared" si="45"/>
        <v>65000000000112</v>
      </c>
    </row>
    <row r="120" spans="2:51" x14ac:dyDescent="0.2">
      <c r="B120" s="40"/>
      <c r="C120" s="41"/>
      <c r="D120" s="44"/>
      <c r="E120" s="43"/>
      <c r="F120" s="44"/>
      <c r="G120" s="43"/>
      <c r="H120" s="52"/>
      <c r="I120" s="43"/>
      <c r="J120" s="52" t="s">
        <v>1690</v>
      </c>
      <c r="K120" s="19" t="s">
        <v>1253</v>
      </c>
      <c r="L120" s="52"/>
      <c r="M120" s="19"/>
      <c r="O120" s="59" t="str">
        <f t="shared" si="33"/>
        <v>2-0000</v>
      </c>
      <c r="P120" s="59" t="str">
        <f t="shared" si="34"/>
        <v>2-1000</v>
      </c>
      <c r="Q120" s="59" t="str">
        <f t="shared" si="35"/>
        <v>1-5100</v>
      </c>
      <c r="R120" s="59" t="str">
        <f t="shared" si="36"/>
        <v>2-1001</v>
      </c>
      <c r="S120" s="59" t="str">
        <f t="shared" si="37"/>
        <v>2-1001.01</v>
      </c>
      <c r="T120" s="59" t="str">
        <f t="shared" si="38"/>
        <v xml:space="preserve"> </v>
      </c>
      <c r="V120" s="82">
        <f t="shared" si="39"/>
        <v>65000000000114</v>
      </c>
      <c r="W120" s="61">
        <f t="shared" si="40"/>
        <v>65000000000111</v>
      </c>
      <c r="X120" s="61">
        <f t="shared" si="41"/>
        <v>65000000000112</v>
      </c>
      <c r="Y120" s="61">
        <f t="shared" si="42"/>
        <v>65000000000104</v>
      </c>
      <c r="Z120" s="61">
        <f t="shared" si="43"/>
        <v>65000000000113</v>
      </c>
      <c r="AA120" s="61">
        <f t="shared" si="32"/>
        <v>65000000000114</v>
      </c>
      <c r="AB120" s="61">
        <f t="shared" si="44"/>
        <v>65000000000000</v>
      </c>
      <c r="AD120" s="61">
        <f t="shared" si="46"/>
        <v>2</v>
      </c>
      <c r="AE120" s="61">
        <f t="shared" si="47"/>
        <v>2</v>
      </c>
      <c r="AF120" s="61">
        <f t="shared" si="48"/>
        <v>1</v>
      </c>
      <c r="AG120" s="61">
        <f t="shared" si="49"/>
        <v>2</v>
      </c>
      <c r="AH120" s="61">
        <f t="shared" si="50"/>
        <v>2</v>
      </c>
      <c r="AI120" s="61">
        <f t="shared" si="51"/>
        <v>1</v>
      </c>
      <c r="AK120" s="77" t="str">
        <f xml:space="preserve">
IF(AA120&lt;&gt;AA119,
     "L5",
     IF(Z120&lt;&gt;Z119,
          "L4",
          IF(Y120&lt;&gt;Y119,
               "L3",
               IF(X120&lt;&gt;X119,
                    "L2",
                     IF(W120&lt;&gt;W119,
                         "L1",
                         "L1"
                         )
                    )
               )
          )
     )</f>
        <v>L5</v>
      </c>
      <c r="AM120" s="65" t="s">
        <v>1756</v>
      </c>
      <c r="AN120" s="65">
        <f>IF(EXACT($AK119, "L1"), $W119, AN119)</f>
        <v>65000000000111</v>
      </c>
      <c r="AO120" s="65">
        <f>IF(EXACT($AK119, "L1"), $W119, IF(EXACT($AK119, "L2"), $X119, AO119))</f>
        <v>65000000000112</v>
      </c>
      <c r="AP120" s="65">
        <f>IF(EXACT($AK119, "L1"), $W119, IF(EXACT($AK119, "L2"), $X119, IF(EXACT($AK119, "L3"), $Y119, AP119)))</f>
        <v>65000000000112</v>
      </c>
      <c r="AQ120" s="65">
        <f>IF(EXACT($AK119, "L1"), $W119, IF(EXACT($AK119, "L2"), $X119, IF(EXACT($AK119, "L3"), $Y119, IF(EXACT($AK119, "L4"), $Z119, AQ119))))</f>
        <v>65000000000113</v>
      </c>
      <c r="AS120" s="65">
        <f>IF(EXACT($AK120, "L1"), AM120, IF(EXACT($AK120, "L2"), AN120, IF(EXACT($AK120, "L3"), AO120, IF(EXACT($AK120, "L4"), AP120, IF(EXACT($AK120, "L5"), AQ120, "")))))</f>
        <v>65000000000113</v>
      </c>
      <c r="AU120" s="60" t="str">
        <f t="shared" si="52"/>
        <v>PERFORM * FROM "SchData-OLTP-Accounting"."Func_TblChartOfAccount_SET"(varSystemLoginSession, null, null, null, varInstitutionBranchID, 62000000000001::bigint,'2-1001.01', 'Hutang Dagang (IDR)', 62000000000001::bigint, '2016-01-01 00:00:00'::timestamp, null::timestamp, 65000000000113::bigint, 66000000000001::bigint);</v>
      </c>
      <c r="AV120" s="66">
        <f t="shared" si="53"/>
        <v>65000000000114</v>
      </c>
      <c r="AW120" s="66">
        <f t="shared" si="54"/>
        <v>65000000000113</v>
      </c>
      <c r="AY120" s="66">
        <f t="shared" si="45"/>
        <v>65000000000113</v>
      </c>
    </row>
    <row r="121" spans="2:51" x14ac:dyDescent="0.2">
      <c r="B121" s="40"/>
      <c r="C121" s="41"/>
      <c r="D121" s="44"/>
      <c r="E121" s="43"/>
      <c r="F121" s="44"/>
      <c r="G121" s="43"/>
      <c r="H121" s="52"/>
      <c r="I121" s="43"/>
      <c r="J121" s="52" t="s">
        <v>1691</v>
      </c>
      <c r="K121" s="19" t="s">
        <v>1712</v>
      </c>
      <c r="L121" s="52"/>
      <c r="M121" s="19"/>
      <c r="O121" s="59" t="str">
        <f t="shared" si="33"/>
        <v>2-0000</v>
      </c>
      <c r="P121" s="59" t="str">
        <f t="shared" si="34"/>
        <v>2-1000</v>
      </c>
      <c r="Q121" s="59" t="str">
        <f t="shared" si="35"/>
        <v>1-5100</v>
      </c>
      <c r="R121" s="59" t="str">
        <f t="shared" si="36"/>
        <v>2-1001</v>
      </c>
      <c r="S121" s="59" t="str">
        <f t="shared" si="37"/>
        <v>2-1001.02</v>
      </c>
      <c r="T121" s="59" t="str">
        <f t="shared" si="38"/>
        <v xml:space="preserve"> </v>
      </c>
      <c r="V121" s="82">
        <f t="shared" si="39"/>
        <v>65000000000115</v>
      </c>
      <c r="W121" s="61">
        <f t="shared" si="40"/>
        <v>65000000000111</v>
      </c>
      <c r="X121" s="61">
        <f t="shared" si="41"/>
        <v>65000000000112</v>
      </c>
      <c r="Y121" s="61">
        <f t="shared" si="42"/>
        <v>65000000000104</v>
      </c>
      <c r="Z121" s="61">
        <f t="shared" si="43"/>
        <v>65000000000113</v>
      </c>
      <c r="AA121" s="61">
        <f t="shared" si="32"/>
        <v>65000000000115</v>
      </c>
      <c r="AB121" s="61">
        <f t="shared" si="44"/>
        <v>65000000000000</v>
      </c>
      <c r="AD121" s="61">
        <f t="shared" si="46"/>
        <v>2</v>
      </c>
      <c r="AE121" s="61">
        <f t="shared" si="47"/>
        <v>2</v>
      </c>
      <c r="AF121" s="61">
        <f t="shared" si="48"/>
        <v>1</v>
      </c>
      <c r="AG121" s="61">
        <f t="shared" si="49"/>
        <v>2</v>
      </c>
      <c r="AH121" s="61">
        <f t="shared" si="50"/>
        <v>3</v>
      </c>
      <c r="AI121" s="61">
        <f t="shared" si="51"/>
        <v>1</v>
      </c>
      <c r="AK121" s="77" t="str">
        <f xml:space="preserve">
IF(AA121&lt;&gt;AA120,
     "L5",
     IF(Z121&lt;&gt;Z120,
          "L4",
          IF(Y121&lt;&gt;Y120,
               "L3",
               IF(X121&lt;&gt;X120,
                    "L2",
                     IF(W121&lt;&gt;W120,
                         "L1",
                         "L1"
                         )
                    )
               )
          )
     )</f>
        <v>L5</v>
      </c>
      <c r="AM121" s="65" t="s">
        <v>1756</v>
      </c>
      <c r="AN121" s="65">
        <f>IF(EXACT($AK120, "L1"), $W120, AN120)</f>
        <v>65000000000111</v>
      </c>
      <c r="AO121" s="65">
        <f>IF(EXACT($AK120, "L1"), $W120, IF(EXACT($AK120, "L2"), $X120, AO120))</f>
        <v>65000000000112</v>
      </c>
      <c r="AP121" s="65">
        <f>IF(EXACT($AK120, "L1"), $W120, IF(EXACT($AK120, "L2"), $X120, IF(EXACT($AK120, "L3"), $Y120, AP120)))</f>
        <v>65000000000112</v>
      </c>
      <c r="AQ121" s="65">
        <f>IF(EXACT($AK120, "L1"), $W120, IF(EXACT($AK120, "L2"), $X120, IF(EXACT($AK120, "L3"), $Y120, IF(EXACT($AK120, "L4"), $Z120, AQ120))))</f>
        <v>65000000000113</v>
      </c>
      <c r="AS121" s="65">
        <f>IF(EXACT($AK121, "L1"), AM121, IF(EXACT($AK121, "L2"), AN121, IF(EXACT($AK121, "L3"), AO121, IF(EXACT($AK121, "L4"), AP121, IF(EXACT($AK121, "L5"), AQ121, "")))))</f>
        <v>65000000000113</v>
      </c>
      <c r="AU121" s="60" t="str">
        <f t="shared" si="52"/>
        <v>PERFORM * FROM "SchData-OLTP-Accounting"."Func_TblChartOfAccount_SET"(varSystemLoginSession, null, null, null, varInstitutionBranchID, 62000000000001::bigint,'2-1001.02', 'Hutang Dagang (USD)', 62000000000002::bigint, '2016-01-01 00:00:00'::timestamp, null::timestamp, 65000000000113::bigint, 66000000000001::bigint);</v>
      </c>
      <c r="AV121" s="66">
        <f t="shared" si="53"/>
        <v>65000000000115</v>
      </c>
      <c r="AW121" s="66">
        <f t="shared" si="54"/>
        <v>65000000000113</v>
      </c>
      <c r="AY121" s="66">
        <f t="shared" si="45"/>
        <v>65000000000113</v>
      </c>
    </row>
    <row r="122" spans="2:51" x14ac:dyDescent="0.2">
      <c r="B122" s="40"/>
      <c r="C122" s="41"/>
      <c r="D122" s="44"/>
      <c r="E122" s="43"/>
      <c r="F122" s="44"/>
      <c r="G122" s="43"/>
      <c r="H122" s="52"/>
      <c r="I122" s="19"/>
      <c r="J122" s="52" t="s">
        <v>1691</v>
      </c>
      <c r="K122" s="19" t="s">
        <v>1713</v>
      </c>
      <c r="L122" s="52"/>
      <c r="M122" s="19"/>
      <c r="O122" s="59" t="str">
        <f t="shared" si="33"/>
        <v>2-0000</v>
      </c>
      <c r="P122" s="59" t="str">
        <f t="shared" si="34"/>
        <v>2-1000</v>
      </c>
      <c r="Q122" s="59" t="str">
        <f t="shared" si="35"/>
        <v>1-5100</v>
      </c>
      <c r="R122" s="59" t="str">
        <f t="shared" si="36"/>
        <v>2-1001</v>
      </c>
      <c r="S122" s="59" t="str">
        <f t="shared" si="37"/>
        <v>2-1001.02</v>
      </c>
      <c r="T122" s="59" t="str">
        <f t="shared" si="38"/>
        <v xml:space="preserve"> </v>
      </c>
      <c r="V122" s="82">
        <f t="shared" si="39"/>
        <v>65000000000116</v>
      </c>
      <c r="W122" s="61">
        <f t="shared" si="40"/>
        <v>65000000000111</v>
      </c>
      <c r="X122" s="61">
        <f t="shared" si="41"/>
        <v>65000000000112</v>
      </c>
      <c r="Y122" s="61">
        <f t="shared" si="42"/>
        <v>65000000000104</v>
      </c>
      <c r="Z122" s="61">
        <f t="shared" si="43"/>
        <v>65000000000113</v>
      </c>
      <c r="AA122" s="61">
        <f t="shared" si="32"/>
        <v>65000000000116</v>
      </c>
      <c r="AB122" s="61">
        <f t="shared" si="44"/>
        <v>65000000000000</v>
      </c>
      <c r="AD122" s="61">
        <f t="shared" si="46"/>
        <v>2</v>
      </c>
      <c r="AE122" s="61">
        <f t="shared" si="47"/>
        <v>2</v>
      </c>
      <c r="AF122" s="61">
        <f t="shared" si="48"/>
        <v>1</v>
      </c>
      <c r="AG122" s="61">
        <f t="shared" si="49"/>
        <v>2</v>
      </c>
      <c r="AH122" s="61">
        <f t="shared" si="50"/>
        <v>4</v>
      </c>
      <c r="AI122" s="61">
        <f t="shared" si="51"/>
        <v>1</v>
      </c>
      <c r="AK122" s="77" t="str">
        <f xml:space="preserve">
IF(AA122&lt;&gt;AA121,
     "L5",
     IF(Z122&lt;&gt;Z121,
          "L4",
          IF(Y122&lt;&gt;Y121,
               "L3",
               IF(X122&lt;&gt;X121,
                    "L2",
                     IF(W122&lt;&gt;W121,
                         "L1",
                         "L1"
                         )
                    )
               )
          )
     )</f>
        <v>L5</v>
      </c>
      <c r="AM122" s="65" t="s">
        <v>1756</v>
      </c>
      <c r="AN122" s="65">
        <f>IF(EXACT($AK121, "L1"), $W121, AN121)</f>
        <v>65000000000111</v>
      </c>
      <c r="AO122" s="65">
        <f>IF(EXACT($AK121, "L1"), $W121, IF(EXACT($AK121, "L2"), $X121, AO121))</f>
        <v>65000000000112</v>
      </c>
      <c r="AP122" s="65">
        <f>IF(EXACT($AK121, "L1"), $W121, IF(EXACT($AK121, "L2"), $X121, IF(EXACT($AK121, "L3"), $Y121, AP121)))</f>
        <v>65000000000112</v>
      </c>
      <c r="AQ122" s="65">
        <f>IF(EXACT($AK121, "L1"), $W121, IF(EXACT($AK121, "L2"), $X121, IF(EXACT($AK121, "L3"), $Y121, IF(EXACT($AK121, "L4"), $Z121, AQ121))))</f>
        <v>65000000000113</v>
      </c>
      <c r="AS122" s="65">
        <f>IF(EXACT($AK122, "L1"), AM122, IF(EXACT($AK122, "L2"), AN122, IF(EXACT($AK122, "L3"), AO122, IF(EXACT($AK122, "L4"), AP122, IF(EXACT($AK122, "L5"), AQ122, "")))))</f>
        <v>65000000000113</v>
      </c>
      <c r="AU122" s="60" t="str">
        <f t="shared" si="52"/>
        <v>PERFORM * FROM "SchData-OLTP-Accounting"."Func_TblChartOfAccount_SET"(varSystemLoginSession, null, null, null, varInstitutionBranchID, 62000000000001::bigint,'2-1001.02', 'Hutang Dagang (AUD)', 62000000000002::bigint, '2016-01-01 00:00:00'::timestamp, null::timestamp, 65000000000113::bigint, 66000000000001::bigint);</v>
      </c>
      <c r="AV122" s="66">
        <f t="shared" si="53"/>
        <v>65000000000116</v>
      </c>
      <c r="AW122" s="66">
        <f t="shared" si="54"/>
        <v>65000000000113</v>
      </c>
      <c r="AY122" s="66">
        <f t="shared" si="45"/>
        <v>65000000000113</v>
      </c>
    </row>
    <row r="123" spans="2:51" x14ac:dyDescent="0.2">
      <c r="B123" s="40"/>
      <c r="C123" s="41"/>
      <c r="D123" s="44"/>
      <c r="E123" s="43"/>
      <c r="F123" s="44"/>
      <c r="G123" s="43"/>
      <c r="H123" s="44" t="s">
        <v>1689</v>
      </c>
      <c r="I123" s="43" t="s">
        <v>857</v>
      </c>
      <c r="J123" s="52"/>
      <c r="K123" s="19"/>
      <c r="L123" s="52"/>
      <c r="M123" s="19"/>
      <c r="O123" s="59" t="str">
        <f t="shared" si="33"/>
        <v>2-0000</v>
      </c>
      <c r="P123" s="59" t="str">
        <f t="shared" si="34"/>
        <v>2-1000</v>
      </c>
      <c r="Q123" s="59" t="str">
        <f t="shared" si="35"/>
        <v>1-5100</v>
      </c>
      <c r="R123" s="59" t="str">
        <f t="shared" si="36"/>
        <v>2-1002</v>
      </c>
      <c r="S123" s="59" t="str">
        <f t="shared" si="37"/>
        <v>2-1001.02</v>
      </c>
      <c r="T123" s="59" t="str">
        <f t="shared" si="38"/>
        <v xml:space="preserve"> </v>
      </c>
      <c r="V123" s="82">
        <f t="shared" si="39"/>
        <v>65000000000117</v>
      </c>
      <c r="W123" s="61">
        <f t="shared" si="40"/>
        <v>65000000000111</v>
      </c>
      <c r="X123" s="61">
        <f t="shared" si="41"/>
        <v>65000000000112</v>
      </c>
      <c r="Y123" s="61">
        <f t="shared" si="42"/>
        <v>65000000000104</v>
      </c>
      <c r="Z123" s="61">
        <f t="shared" si="43"/>
        <v>65000000000117</v>
      </c>
      <c r="AA123" s="61">
        <f t="shared" si="32"/>
        <v>65000000000116</v>
      </c>
      <c r="AB123" s="61">
        <f t="shared" si="44"/>
        <v>65000000000000</v>
      </c>
      <c r="AD123" s="61">
        <f t="shared" si="46"/>
        <v>2</v>
      </c>
      <c r="AE123" s="61">
        <f t="shared" si="47"/>
        <v>2</v>
      </c>
      <c r="AF123" s="61">
        <f t="shared" si="48"/>
        <v>1</v>
      </c>
      <c r="AG123" s="61">
        <f t="shared" si="49"/>
        <v>3</v>
      </c>
      <c r="AH123" s="61">
        <f t="shared" si="50"/>
        <v>1</v>
      </c>
      <c r="AI123" s="61">
        <f t="shared" si="51"/>
        <v>1</v>
      </c>
      <c r="AK123" s="77" t="str">
        <f xml:space="preserve">
IF(AA123&lt;&gt;AA122,
     "L5",
     IF(Z123&lt;&gt;Z122,
          "L4",
          IF(Y123&lt;&gt;Y122,
               "L3",
               IF(X123&lt;&gt;X122,
                    "L2",
                     IF(W123&lt;&gt;W122,
                         "L1",
                         "L1"
                         )
                    )
               )
          )
     )</f>
        <v>L4</v>
      </c>
      <c r="AM123" s="65" t="s">
        <v>1756</v>
      </c>
      <c r="AN123" s="65">
        <f>IF(EXACT($AK122, "L1"), $W122, AN122)</f>
        <v>65000000000111</v>
      </c>
      <c r="AO123" s="65">
        <f>IF(EXACT($AK122, "L1"), $W122, IF(EXACT($AK122, "L2"), $X122, AO122))</f>
        <v>65000000000112</v>
      </c>
      <c r="AP123" s="65">
        <f>IF(EXACT($AK122, "L1"), $W122, IF(EXACT($AK122, "L2"), $X122, IF(EXACT($AK122, "L3"), $Y122, AP122)))</f>
        <v>65000000000112</v>
      </c>
      <c r="AQ123" s="65">
        <f>IF(EXACT($AK122, "L1"), $W122, IF(EXACT($AK122, "L2"), $X122, IF(EXACT($AK122, "L3"), $Y122, IF(EXACT($AK122, "L4"), $Z122, AQ122))))</f>
        <v>65000000000113</v>
      </c>
      <c r="AS123" s="65">
        <f>IF(EXACT($AK123, "L1"), AM123, IF(EXACT($AK123, "L2"), AN123, IF(EXACT($AK123, "L3"), AO123, IF(EXACT($AK123, "L4"), AP123, IF(EXACT($AK123, "L5"), AQ123, "")))))</f>
        <v>65000000000112</v>
      </c>
      <c r="AU123" s="60" t="str">
        <f t="shared" si="52"/>
        <v>PERFORM * FROM "SchData-OLTP-Accounting"."Func_TblChartOfAccount_SET"(varSystemLoginSession, null, null, null, varInstitutionBranchID, 62000000000001::bigint,'2-1002', 'Biaya yang ditangguhkan', 62000000000001::bigint, '2016-01-01 00:00:00'::timestamp, null::timestamp, 65000000000112::bigint, 66000000000001::bigint);</v>
      </c>
      <c r="AV123" s="66">
        <f t="shared" si="53"/>
        <v>65000000000117</v>
      </c>
      <c r="AW123" s="66">
        <f t="shared" si="54"/>
        <v>65000000000112</v>
      </c>
      <c r="AY123" s="66">
        <f t="shared" si="45"/>
        <v>65000000000104</v>
      </c>
    </row>
    <row r="124" spans="2:51" x14ac:dyDescent="0.2">
      <c r="B124" s="40"/>
      <c r="C124" s="41"/>
      <c r="D124" s="44"/>
      <c r="E124" s="43"/>
      <c r="F124" s="44"/>
      <c r="G124" s="43"/>
      <c r="H124" s="52"/>
      <c r="I124" s="19"/>
      <c r="J124" s="44" t="s">
        <v>1692</v>
      </c>
      <c r="K124" s="43" t="s">
        <v>1254</v>
      </c>
      <c r="L124" s="52"/>
      <c r="M124" s="19"/>
      <c r="O124" s="59" t="str">
        <f t="shared" si="33"/>
        <v>2-0000</v>
      </c>
      <c r="P124" s="59" t="str">
        <f t="shared" si="34"/>
        <v>2-1000</v>
      </c>
      <c r="Q124" s="59" t="str">
        <f t="shared" si="35"/>
        <v>1-5100</v>
      </c>
      <c r="R124" s="59" t="str">
        <f t="shared" si="36"/>
        <v>2-1002</v>
      </c>
      <c r="S124" s="59" t="str">
        <f t="shared" si="37"/>
        <v>2-1002.01</v>
      </c>
      <c r="T124" s="59" t="str">
        <f t="shared" si="38"/>
        <v xml:space="preserve"> </v>
      </c>
      <c r="V124" s="82">
        <f t="shared" si="39"/>
        <v>65000000000118</v>
      </c>
      <c r="W124" s="61">
        <f t="shared" si="40"/>
        <v>65000000000111</v>
      </c>
      <c r="X124" s="61">
        <f t="shared" si="41"/>
        <v>65000000000112</v>
      </c>
      <c r="Y124" s="61">
        <f t="shared" si="42"/>
        <v>65000000000104</v>
      </c>
      <c r="Z124" s="61">
        <f t="shared" si="43"/>
        <v>65000000000117</v>
      </c>
      <c r="AA124" s="61">
        <f t="shared" si="32"/>
        <v>65000000000118</v>
      </c>
      <c r="AB124" s="61">
        <f t="shared" si="44"/>
        <v>65000000000000</v>
      </c>
      <c r="AD124" s="61">
        <f t="shared" si="46"/>
        <v>2</v>
      </c>
      <c r="AE124" s="61">
        <f t="shared" si="47"/>
        <v>2</v>
      </c>
      <c r="AF124" s="61">
        <f t="shared" si="48"/>
        <v>1</v>
      </c>
      <c r="AG124" s="61">
        <f t="shared" si="49"/>
        <v>3</v>
      </c>
      <c r="AH124" s="61">
        <f t="shared" si="50"/>
        <v>2</v>
      </c>
      <c r="AI124" s="61">
        <f t="shared" si="51"/>
        <v>1</v>
      </c>
      <c r="AK124" s="77" t="str">
        <f xml:space="preserve">
IF(AA124&lt;&gt;AA123,
     "L5",
     IF(Z124&lt;&gt;Z123,
          "L4",
          IF(Y124&lt;&gt;Y123,
               "L3",
               IF(X124&lt;&gt;X123,
                    "L2",
                     IF(W124&lt;&gt;W123,
                         "L1",
                         "L1"
                         )
                    )
               )
          )
     )</f>
        <v>L5</v>
      </c>
      <c r="AM124" s="65" t="s">
        <v>1756</v>
      </c>
      <c r="AN124" s="65">
        <f>IF(EXACT($AK123, "L1"), $W123, AN123)</f>
        <v>65000000000111</v>
      </c>
      <c r="AO124" s="65">
        <f>IF(EXACT($AK123, "L1"), $W123, IF(EXACT($AK123, "L2"), $X123, AO123))</f>
        <v>65000000000112</v>
      </c>
      <c r="AP124" s="65">
        <f>IF(EXACT($AK123, "L1"), $W123, IF(EXACT($AK123, "L2"), $X123, IF(EXACT($AK123, "L3"), $Y123, AP123)))</f>
        <v>65000000000112</v>
      </c>
      <c r="AQ124" s="65">
        <f>IF(EXACT($AK123, "L1"), $W123, IF(EXACT($AK123, "L2"), $X123, IF(EXACT($AK123, "L3"), $Y123, IF(EXACT($AK123, "L4"), $Z123, AQ123))))</f>
        <v>65000000000117</v>
      </c>
      <c r="AS124" s="65">
        <f>IF(EXACT($AK124, "L1"), AM124, IF(EXACT($AK124, "L2"), AN124, IF(EXACT($AK124, "L3"), AO124, IF(EXACT($AK124, "L4"), AP124, IF(EXACT($AK124, "L5"), AQ124, "")))))</f>
        <v>65000000000117</v>
      </c>
      <c r="AU124" s="60" t="str">
        <f t="shared" si="52"/>
        <v>PERFORM * FROM "SchData-OLTP-Accounting"."Func_TblChartOfAccount_SET"(varSystemLoginSession, null, null, null, varInstitutionBranchID, 62000000000001::bigint,'2-1002.01', 'Biaya yang ditangguhkan (IDR)', 62000000000001::bigint, '2016-01-01 00:00:00'::timestamp, null::timestamp, 65000000000117::bigint, 66000000000001::bigint);</v>
      </c>
      <c r="AV124" s="66">
        <f t="shared" si="53"/>
        <v>65000000000118</v>
      </c>
      <c r="AW124" s="66">
        <f t="shared" si="54"/>
        <v>65000000000117</v>
      </c>
      <c r="AY124" s="66">
        <f t="shared" si="45"/>
        <v>65000000000117</v>
      </c>
    </row>
    <row r="125" spans="2:51" x14ac:dyDescent="0.2">
      <c r="B125" s="40"/>
      <c r="C125" s="41"/>
      <c r="D125" s="44"/>
      <c r="E125" s="43"/>
      <c r="F125" s="44"/>
      <c r="G125" s="43"/>
      <c r="H125" s="52" t="s">
        <v>1709</v>
      </c>
      <c r="I125" s="43" t="s">
        <v>267</v>
      </c>
      <c r="J125" s="52"/>
      <c r="K125" s="19"/>
      <c r="L125" s="52"/>
      <c r="M125" s="19"/>
      <c r="O125" s="59" t="str">
        <f t="shared" si="33"/>
        <v>2-0000</v>
      </c>
      <c r="P125" s="59" t="str">
        <f t="shared" si="34"/>
        <v>2-1000</v>
      </c>
      <c r="Q125" s="59" t="str">
        <f t="shared" si="35"/>
        <v>1-5100</v>
      </c>
      <c r="R125" s="59" t="str">
        <f t="shared" si="36"/>
        <v>2-1003</v>
      </c>
      <c r="S125" s="59" t="str">
        <f t="shared" si="37"/>
        <v>2-1002.01</v>
      </c>
      <c r="T125" s="59" t="str">
        <f t="shared" si="38"/>
        <v xml:space="preserve"> </v>
      </c>
      <c r="V125" s="82">
        <f t="shared" si="39"/>
        <v>65000000000119</v>
      </c>
      <c r="W125" s="61">
        <f t="shared" si="40"/>
        <v>65000000000111</v>
      </c>
      <c r="X125" s="61">
        <f t="shared" si="41"/>
        <v>65000000000112</v>
      </c>
      <c r="Y125" s="61">
        <f t="shared" si="42"/>
        <v>65000000000104</v>
      </c>
      <c r="Z125" s="61">
        <f t="shared" si="43"/>
        <v>65000000000119</v>
      </c>
      <c r="AA125" s="61">
        <f t="shared" si="32"/>
        <v>65000000000118</v>
      </c>
      <c r="AB125" s="61">
        <f t="shared" si="44"/>
        <v>65000000000000</v>
      </c>
      <c r="AD125" s="61">
        <f t="shared" si="46"/>
        <v>2</v>
      </c>
      <c r="AE125" s="61">
        <f t="shared" si="47"/>
        <v>2</v>
      </c>
      <c r="AF125" s="61">
        <f t="shared" si="48"/>
        <v>1</v>
      </c>
      <c r="AG125" s="61">
        <f t="shared" si="49"/>
        <v>4</v>
      </c>
      <c r="AH125" s="61">
        <f t="shared" si="50"/>
        <v>1</v>
      </c>
      <c r="AI125" s="61">
        <f t="shared" si="51"/>
        <v>1</v>
      </c>
      <c r="AK125" s="77" t="str">
        <f xml:space="preserve">
IF(AA125&lt;&gt;AA124,
     "L5",
     IF(Z125&lt;&gt;Z124,
          "L4",
          IF(Y125&lt;&gt;Y124,
               "L3",
               IF(X125&lt;&gt;X124,
                    "L2",
                     IF(W125&lt;&gt;W124,
                         "L1",
                         "L1"
                         )
                    )
               )
          )
     )</f>
        <v>L4</v>
      </c>
      <c r="AM125" s="65" t="s">
        <v>1756</v>
      </c>
      <c r="AN125" s="65">
        <f>IF(EXACT($AK124, "L1"), $W124, AN124)</f>
        <v>65000000000111</v>
      </c>
      <c r="AO125" s="65">
        <f>IF(EXACT($AK124, "L1"), $W124, IF(EXACT($AK124, "L2"), $X124, AO124))</f>
        <v>65000000000112</v>
      </c>
      <c r="AP125" s="65">
        <f>IF(EXACT($AK124, "L1"), $W124, IF(EXACT($AK124, "L2"), $X124, IF(EXACT($AK124, "L3"), $Y124, AP124)))</f>
        <v>65000000000112</v>
      </c>
      <c r="AQ125" s="65">
        <f>IF(EXACT($AK124, "L1"), $W124, IF(EXACT($AK124, "L2"), $X124, IF(EXACT($AK124, "L3"), $Y124, IF(EXACT($AK124, "L4"), $Z124, AQ124))))</f>
        <v>65000000000117</v>
      </c>
      <c r="AS125" s="65">
        <f>IF(EXACT($AK125, "L1"), AM125, IF(EXACT($AK125, "L2"), AN125, IF(EXACT($AK125, "L3"), AO125, IF(EXACT($AK125, "L4"), AP125, IF(EXACT($AK125, "L5"), AQ125, "")))))</f>
        <v>65000000000112</v>
      </c>
      <c r="AU125" s="60" t="str">
        <f t="shared" si="52"/>
        <v>PERFORM * FROM "SchData-OLTP-Accounting"."Func_TblChartOfAccount_SET"(varSystemLoginSession, null, null, null, varInstitutionBranchID, 62000000000001::bigint,'2-1003', 'Unearned Revenue', 62000000000001::bigint, '2016-01-01 00:00:00'::timestamp, null::timestamp, 65000000000112::bigint, 66000000000001::bigint);</v>
      </c>
      <c r="AV125" s="66">
        <f t="shared" si="53"/>
        <v>65000000000119</v>
      </c>
      <c r="AW125" s="66">
        <f t="shared" si="54"/>
        <v>65000000000112</v>
      </c>
      <c r="AY125" s="66">
        <f t="shared" si="45"/>
        <v>65000000000104</v>
      </c>
    </row>
    <row r="126" spans="2:51" x14ac:dyDescent="0.2">
      <c r="B126" s="40"/>
      <c r="C126" s="41"/>
      <c r="D126" s="44"/>
      <c r="E126" s="43"/>
      <c r="F126" s="44"/>
      <c r="G126" s="43"/>
      <c r="H126" s="52"/>
      <c r="I126" s="19"/>
      <c r="J126" s="52" t="s">
        <v>1710</v>
      </c>
      <c r="K126" s="43" t="s">
        <v>1264</v>
      </c>
      <c r="L126" s="52"/>
      <c r="M126" s="19"/>
      <c r="O126" s="59" t="str">
        <f t="shared" si="33"/>
        <v>2-0000</v>
      </c>
      <c r="P126" s="59" t="str">
        <f t="shared" si="34"/>
        <v>2-1000</v>
      </c>
      <c r="Q126" s="59" t="str">
        <f t="shared" si="35"/>
        <v>1-5100</v>
      </c>
      <c r="R126" s="59" t="str">
        <f t="shared" si="36"/>
        <v>2-1003</v>
      </c>
      <c r="S126" s="59" t="str">
        <f t="shared" si="37"/>
        <v>2-1003.01</v>
      </c>
      <c r="T126" s="59" t="str">
        <f t="shared" si="38"/>
        <v xml:space="preserve"> </v>
      </c>
      <c r="V126" s="82">
        <f t="shared" si="39"/>
        <v>65000000000120</v>
      </c>
      <c r="W126" s="61">
        <f t="shared" si="40"/>
        <v>65000000000111</v>
      </c>
      <c r="X126" s="61">
        <f t="shared" si="41"/>
        <v>65000000000112</v>
      </c>
      <c r="Y126" s="61">
        <f t="shared" si="42"/>
        <v>65000000000104</v>
      </c>
      <c r="Z126" s="61">
        <f t="shared" si="43"/>
        <v>65000000000119</v>
      </c>
      <c r="AA126" s="61">
        <f t="shared" si="32"/>
        <v>65000000000120</v>
      </c>
      <c r="AB126" s="61">
        <f t="shared" si="44"/>
        <v>65000000000000</v>
      </c>
      <c r="AD126" s="61">
        <f t="shared" si="46"/>
        <v>2</v>
      </c>
      <c r="AE126" s="61">
        <f t="shared" si="47"/>
        <v>2</v>
      </c>
      <c r="AF126" s="61">
        <f t="shared" si="48"/>
        <v>1</v>
      </c>
      <c r="AG126" s="61">
        <f t="shared" si="49"/>
        <v>4</v>
      </c>
      <c r="AH126" s="61">
        <f t="shared" si="50"/>
        <v>2</v>
      </c>
      <c r="AI126" s="61">
        <f t="shared" si="51"/>
        <v>1</v>
      </c>
      <c r="AK126" s="77" t="str">
        <f xml:space="preserve">
IF(AA126&lt;&gt;AA125,
     "L5",
     IF(Z126&lt;&gt;Z125,
          "L4",
          IF(Y126&lt;&gt;Y125,
               "L3",
               IF(X126&lt;&gt;X125,
                    "L2",
                     IF(W126&lt;&gt;W125,
                         "L1",
                         "L1"
                         )
                    )
               )
          )
     )</f>
        <v>L5</v>
      </c>
      <c r="AM126" s="65" t="s">
        <v>1756</v>
      </c>
      <c r="AN126" s="65">
        <f>IF(EXACT($AK125, "L1"), $W125, AN125)</f>
        <v>65000000000111</v>
      </c>
      <c r="AO126" s="65">
        <f>IF(EXACT($AK125, "L1"), $W125, IF(EXACT($AK125, "L2"), $X125, AO125))</f>
        <v>65000000000112</v>
      </c>
      <c r="AP126" s="65">
        <f>IF(EXACT($AK125, "L1"), $W125, IF(EXACT($AK125, "L2"), $X125, IF(EXACT($AK125, "L3"), $Y125, AP125)))</f>
        <v>65000000000112</v>
      </c>
      <c r="AQ126" s="65">
        <f>IF(EXACT($AK125, "L1"), $W125, IF(EXACT($AK125, "L2"), $X125, IF(EXACT($AK125, "L3"), $Y125, IF(EXACT($AK125, "L4"), $Z125, AQ125))))</f>
        <v>65000000000119</v>
      </c>
      <c r="AS126" s="65">
        <f>IF(EXACT($AK126, "L1"), AM126, IF(EXACT($AK126, "L2"), AN126, IF(EXACT($AK126, "L3"), AO126, IF(EXACT($AK126, "L4"), AP126, IF(EXACT($AK126, "L5"), AQ126, "")))))</f>
        <v>65000000000119</v>
      </c>
      <c r="AU126" s="60" t="str">
        <f t="shared" si="52"/>
        <v>PERFORM * FROM "SchData-OLTP-Accounting"."Func_TblChartOfAccount_SET"(varSystemLoginSession, null, null, null, varInstitutionBranchID, 62000000000001::bigint,'2-1003.01', 'Unearned Revenue (IDR)', 62000000000001::bigint, '2016-01-01 00:00:00'::timestamp, null::timestamp, 65000000000119::bigint, 66000000000001::bigint);</v>
      </c>
      <c r="AV126" s="66">
        <f t="shared" si="53"/>
        <v>65000000000120</v>
      </c>
      <c r="AW126" s="66">
        <f t="shared" si="54"/>
        <v>65000000000119</v>
      </c>
      <c r="AY126" s="66">
        <f t="shared" si="45"/>
        <v>65000000000119</v>
      </c>
    </row>
    <row r="127" spans="2:51" x14ac:dyDescent="0.2">
      <c r="B127" s="40"/>
      <c r="C127" s="41"/>
      <c r="D127" s="44"/>
      <c r="E127" s="43"/>
      <c r="F127" s="44"/>
      <c r="G127" s="43"/>
      <c r="H127" s="52"/>
      <c r="I127" s="19"/>
      <c r="J127" s="52" t="s">
        <v>1711</v>
      </c>
      <c r="K127" s="43" t="s">
        <v>1714</v>
      </c>
      <c r="L127" s="52"/>
      <c r="M127" s="19"/>
      <c r="O127" s="59" t="str">
        <f t="shared" si="33"/>
        <v>2-0000</v>
      </c>
      <c r="P127" s="59" t="str">
        <f t="shared" si="34"/>
        <v>2-1000</v>
      </c>
      <c r="Q127" s="59" t="str">
        <f t="shared" si="35"/>
        <v>1-5100</v>
      </c>
      <c r="R127" s="59" t="str">
        <f t="shared" si="36"/>
        <v>2-1003</v>
      </c>
      <c r="S127" s="59" t="str">
        <f t="shared" si="37"/>
        <v>2-1003.02</v>
      </c>
      <c r="T127" s="59" t="str">
        <f t="shared" si="38"/>
        <v xml:space="preserve"> </v>
      </c>
      <c r="V127" s="82">
        <f t="shared" si="39"/>
        <v>65000000000121</v>
      </c>
      <c r="W127" s="61">
        <f t="shared" si="40"/>
        <v>65000000000111</v>
      </c>
      <c r="X127" s="61">
        <f t="shared" si="41"/>
        <v>65000000000112</v>
      </c>
      <c r="Y127" s="61">
        <f t="shared" si="42"/>
        <v>65000000000104</v>
      </c>
      <c r="Z127" s="61">
        <f t="shared" si="43"/>
        <v>65000000000119</v>
      </c>
      <c r="AA127" s="61">
        <f t="shared" si="32"/>
        <v>65000000000121</v>
      </c>
      <c r="AB127" s="61">
        <f t="shared" si="44"/>
        <v>65000000000000</v>
      </c>
      <c r="AD127" s="61">
        <f t="shared" si="46"/>
        <v>2</v>
      </c>
      <c r="AE127" s="61">
        <f t="shared" si="47"/>
        <v>2</v>
      </c>
      <c r="AF127" s="61">
        <f t="shared" si="48"/>
        <v>1</v>
      </c>
      <c r="AG127" s="61">
        <f t="shared" si="49"/>
        <v>4</v>
      </c>
      <c r="AH127" s="61">
        <f t="shared" si="50"/>
        <v>3</v>
      </c>
      <c r="AI127" s="61">
        <f t="shared" si="51"/>
        <v>1</v>
      </c>
      <c r="AK127" s="77" t="str">
        <f xml:space="preserve">
IF(AA127&lt;&gt;AA126,
     "L5",
     IF(Z127&lt;&gt;Z126,
          "L4",
          IF(Y127&lt;&gt;Y126,
               "L3",
               IF(X127&lt;&gt;X126,
                    "L2",
                     IF(W127&lt;&gt;W126,
                         "L1",
                         "L1"
                         )
                    )
               )
          )
     )</f>
        <v>L5</v>
      </c>
      <c r="AM127" s="65" t="s">
        <v>1756</v>
      </c>
      <c r="AN127" s="65">
        <f>IF(EXACT($AK126, "L1"), $W126, AN126)</f>
        <v>65000000000111</v>
      </c>
      <c r="AO127" s="65">
        <f>IF(EXACT($AK126, "L1"), $W126, IF(EXACT($AK126, "L2"), $X126, AO126))</f>
        <v>65000000000112</v>
      </c>
      <c r="AP127" s="65">
        <f>IF(EXACT($AK126, "L1"), $W126, IF(EXACT($AK126, "L2"), $X126, IF(EXACT($AK126, "L3"), $Y126, AP126)))</f>
        <v>65000000000112</v>
      </c>
      <c r="AQ127" s="65">
        <f>IF(EXACT($AK126, "L1"), $W126, IF(EXACT($AK126, "L2"), $X126, IF(EXACT($AK126, "L3"), $Y126, IF(EXACT($AK126, "L4"), $Z126, AQ126))))</f>
        <v>65000000000119</v>
      </c>
      <c r="AS127" s="65">
        <f>IF(EXACT($AK127, "L1"), AM127, IF(EXACT($AK127, "L2"), AN127, IF(EXACT($AK127, "L3"), AO127, IF(EXACT($AK127, "L4"), AP127, IF(EXACT($AK127, "L5"), AQ127, "")))))</f>
        <v>65000000000119</v>
      </c>
      <c r="AU127" s="60" t="str">
        <f t="shared" si="52"/>
        <v>PERFORM * FROM "SchData-OLTP-Accounting"."Func_TblChartOfAccount_SET"(varSystemLoginSession, null, null, null, varInstitutionBranchID, 62000000000001::bigint,'2-1003.02', 'Unearned Revenue (USD)', 62000000000002::bigint, '2016-01-01 00:00:00'::timestamp, null::timestamp, 65000000000119::bigint, 66000000000001::bigint);</v>
      </c>
      <c r="AV127" s="66">
        <f t="shared" si="53"/>
        <v>65000000000121</v>
      </c>
      <c r="AW127" s="66">
        <f t="shared" si="54"/>
        <v>65000000000119</v>
      </c>
      <c r="AY127" s="66">
        <f t="shared" si="45"/>
        <v>65000000000119</v>
      </c>
    </row>
    <row r="128" spans="2:51" x14ac:dyDescent="0.2">
      <c r="B128" s="40"/>
      <c r="C128" s="41"/>
      <c r="D128" s="44"/>
      <c r="E128" s="43"/>
      <c r="F128" s="44"/>
      <c r="G128" s="43"/>
      <c r="H128" s="52" t="s">
        <v>1715</v>
      </c>
      <c r="I128" s="43" t="s">
        <v>265</v>
      </c>
      <c r="J128" s="52"/>
      <c r="K128" s="43"/>
      <c r="L128" s="52"/>
      <c r="M128" s="19"/>
      <c r="O128" s="59" t="str">
        <f t="shared" si="33"/>
        <v>2-0000</v>
      </c>
      <c r="P128" s="59" t="str">
        <f t="shared" si="34"/>
        <v>2-1000</v>
      </c>
      <c r="Q128" s="59" t="str">
        <f t="shared" si="35"/>
        <v>1-5100</v>
      </c>
      <c r="R128" s="59" t="str">
        <f t="shared" si="36"/>
        <v>2-1004</v>
      </c>
      <c r="S128" s="59" t="str">
        <f t="shared" si="37"/>
        <v>2-1003.02</v>
      </c>
      <c r="T128" s="59" t="str">
        <f t="shared" si="38"/>
        <v xml:space="preserve"> </v>
      </c>
      <c r="V128" s="82">
        <f t="shared" si="39"/>
        <v>65000000000122</v>
      </c>
      <c r="W128" s="61">
        <f t="shared" si="40"/>
        <v>65000000000111</v>
      </c>
      <c r="X128" s="61">
        <f t="shared" si="41"/>
        <v>65000000000112</v>
      </c>
      <c r="Y128" s="61">
        <f t="shared" si="42"/>
        <v>65000000000104</v>
      </c>
      <c r="Z128" s="61">
        <f t="shared" si="43"/>
        <v>65000000000122</v>
      </c>
      <c r="AA128" s="61">
        <f t="shared" si="32"/>
        <v>65000000000121</v>
      </c>
      <c r="AB128" s="61">
        <f t="shared" si="44"/>
        <v>65000000000000</v>
      </c>
      <c r="AD128" s="61">
        <f t="shared" si="46"/>
        <v>2</v>
      </c>
      <c r="AE128" s="61">
        <f t="shared" si="47"/>
        <v>2</v>
      </c>
      <c r="AF128" s="61">
        <f t="shared" si="48"/>
        <v>1</v>
      </c>
      <c r="AG128" s="61">
        <f t="shared" si="49"/>
        <v>5</v>
      </c>
      <c r="AH128" s="61">
        <f t="shared" si="50"/>
        <v>1</v>
      </c>
      <c r="AI128" s="61">
        <f t="shared" si="51"/>
        <v>1</v>
      </c>
      <c r="AK128" s="77" t="str">
        <f xml:space="preserve">
IF(AA128&lt;&gt;AA127,
     "L5",
     IF(Z128&lt;&gt;Z127,
          "L4",
          IF(Y128&lt;&gt;Y127,
               "L3",
               IF(X128&lt;&gt;X127,
                    "L2",
                     IF(W128&lt;&gt;W127,
                         "L1",
                         "L1"
                         )
                    )
               )
          )
     )</f>
        <v>L4</v>
      </c>
      <c r="AM128" s="65" t="s">
        <v>1756</v>
      </c>
      <c r="AN128" s="65">
        <f>IF(EXACT($AK127, "L1"), $W127, AN127)</f>
        <v>65000000000111</v>
      </c>
      <c r="AO128" s="65">
        <f>IF(EXACT($AK127, "L1"), $W127, IF(EXACT($AK127, "L2"), $X127, AO127))</f>
        <v>65000000000112</v>
      </c>
      <c r="AP128" s="65">
        <f>IF(EXACT($AK127, "L1"), $W127, IF(EXACT($AK127, "L2"), $X127, IF(EXACT($AK127, "L3"), $Y127, AP127)))</f>
        <v>65000000000112</v>
      </c>
      <c r="AQ128" s="65">
        <f>IF(EXACT($AK127, "L1"), $W127, IF(EXACT($AK127, "L2"), $X127, IF(EXACT($AK127, "L3"), $Y127, IF(EXACT($AK127, "L4"), $Z127, AQ127))))</f>
        <v>65000000000119</v>
      </c>
      <c r="AS128" s="65">
        <f>IF(EXACT($AK128, "L1"), AM128, IF(EXACT($AK128, "L2"), AN128, IF(EXACT($AK128, "L3"), AO128, IF(EXACT($AK128, "L4"), AP128, IF(EXACT($AK128, "L5"), AQ128, "")))))</f>
        <v>65000000000112</v>
      </c>
      <c r="AU128" s="60" t="str">
        <f t="shared" si="52"/>
        <v>PERFORM * FROM "SchData-OLTP-Accounting"."Func_TblChartOfAccount_SET"(varSystemLoginSession, null, null, null, varInstitutionBranchID, 62000000000001::bigint,'2-1004', 'Month end CFS Accrual', 62000000000001::bigint, '2016-01-01 00:00:00'::timestamp, null::timestamp, 65000000000112::bigint, 66000000000001::bigint);</v>
      </c>
      <c r="AV128" s="66">
        <f t="shared" si="53"/>
        <v>65000000000122</v>
      </c>
      <c r="AW128" s="66">
        <f t="shared" si="54"/>
        <v>65000000000112</v>
      </c>
      <c r="AY128" s="66">
        <f t="shared" si="45"/>
        <v>65000000000104</v>
      </c>
    </row>
    <row r="129" spans="2:51" x14ac:dyDescent="0.2">
      <c r="B129" s="40"/>
      <c r="C129" s="41"/>
      <c r="D129" s="44"/>
      <c r="E129" s="43"/>
      <c r="F129" s="44"/>
      <c r="G129" s="43"/>
      <c r="H129" s="52"/>
      <c r="I129" s="19"/>
      <c r="J129" s="52" t="s">
        <v>1716</v>
      </c>
      <c r="K129" s="43" t="s">
        <v>1265</v>
      </c>
      <c r="L129" s="52"/>
      <c r="M129" s="19"/>
      <c r="O129" s="59" t="str">
        <f t="shared" si="33"/>
        <v>2-0000</v>
      </c>
      <c r="P129" s="59" t="str">
        <f t="shared" si="34"/>
        <v>2-1000</v>
      </c>
      <c r="Q129" s="59" t="str">
        <f t="shared" si="35"/>
        <v>1-5100</v>
      </c>
      <c r="R129" s="59" t="str">
        <f t="shared" si="36"/>
        <v>2-1004</v>
      </c>
      <c r="S129" s="59" t="str">
        <f t="shared" si="37"/>
        <v>2-1004.01</v>
      </c>
      <c r="T129" s="59" t="str">
        <f t="shared" si="38"/>
        <v xml:space="preserve"> </v>
      </c>
      <c r="V129" s="82">
        <f t="shared" si="39"/>
        <v>65000000000123</v>
      </c>
      <c r="W129" s="61">
        <f t="shared" si="40"/>
        <v>65000000000111</v>
      </c>
      <c r="X129" s="61">
        <f t="shared" si="41"/>
        <v>65000000000112</v>
      </c>
      <c r="Y129" s="61">
        <f t="shared" si="42"/>
        <v>65000000000104</v>
      </c>
      <c r="Z129" s="61">
        <f t="shared" si="43"/>
        <v>65000000000122</v>
      </c>
      <c r="AA129" s="61">
        <f t="shared" si="32"/>
        <v>65000000000123</v>
      </c>
      <c r="AB129" s="61">
        <f t="shared" si="44"/>
        <v>65000000000000</v>
      </c>
      <c r="AD129" s="61">
        <f t="shared" si="46"/>
        <v>2</v>
      </c>
      <c r="AE129" s="61">
        <f t="shared" si="47"/>
        <v>2</v>
      </c>
      <c r="AF129" s="61">
        <f t="shared" si="48"/>
        <v>1</v>
      </c>
      <c r="AG129" s="61">
        <f t="shared" si="49"/>
        <v>5</v>
      </c>
      <c r="AH129" s="61">
        <f t="shared" si="50"/>
        <v>2</v>
      </c>
      <c r="AI129" s="61">
        <f t="shared" si="51"/>
        <v>1</v>
      </c>
      <c r="AK129" s="77" t="str">
        <f xml:space="preserve">
IF(AA129&lt;&gt;AA128,
     "L5",
     IF(Z129&lt;&gt;Z128,
          "L4",
          IF(Y129&lt;&gt;Y128,
               "L3",
               IF(X129&lt;&gt;X128,
                    "L2",
                     IF(W129&lt;&gt;W128,
                         "L1",
                         "L1"
                         )
                    )
               )
          )
     )</f>
        <v>L5</v>
      </c>
      <c r="AM129" s="65" t="s">
        <v>1756</v>
      </c>
      <c r="AN129" s="65">
        <f>IF(EXACT($AK128, "L1"), $W128, AN128)</f>
        <v>65000000000111</v>
      </c>
      <c r="AO129" s="65">
        <f>IF(EXACT($AK128, "L1"), $W128, IF(EXACT($AK128, "L2"), $X128, AO128))</f>
        <v>65000000000112</v>
      </c>
      <c r="AP129" s="65">
        <f>IF(EXACT($AK128, "L1"), $W128, IF(EXACT($AK128, "L2"), $X128, IF(EXACT($AK128, "L3"), $Y128, AP128)))</f>
        <v>65000000000112</v>
      </c>
      <c r="AQ129" s="65">
        <f>IF(EXACT($AK128, "L1"), $W128, IF(EXACT($AK128, "L2"), $X128, IF(EXACT($AK128, "L3"), $Y128, IF(EXACT($AK128, "L4"), $Z128, AQ128))))</f>
        <v>65000000000122</v>
      </c>
      <c r="AS129" s="65">
        <f>IF(EXACT($AK129, "L1"), AM129, IF(EXACT($AK129, "L2"), AN129, IF(EXACT($AK129, "L3"), AO129, IF(EXACT($AK129, "L4"), AP129, IF(EXACT($AK129, "L5"), AQ129, "")))))</f>
        <v>65000000000122</v>
      </c>
      <c r="AU129" s="60" t="str">
        <f t="shared" si="52"/>
        <v>PERFORM * FROM "SchData-OLTP-Accounting"."Func_TblChartOfAccount_SET"(varSystemLoginSession, null, null, null, varInstitutionBranchID, 62000000000001::bigint,'2-1004.01', 'Month end CFS Accrual (IDR)', 62000000000001::bigint, '2016-01-01 00:00:00'::timestamp, null::timestamp, 65000000000122::bigint, 66000000000001::bigint);</v>
      </c>
      <c r="AV129" s="66">
        <f t="shared" si="53"/>
        <v>65000000000123</v>
      </c>
      <c r="AW129" s="66">
        <f t="shared" si="54"/>
        <v>65000000000122</v>
      </c>
      <c r="AY129" s="66">
        <f t="shared" si="45"/>
        <v>65000000000122</v>
      </c>
    </row>
    <row r="130" spans="2:51" x14ac:dyDescent="0.2">
      <c r="B130" s="40"/>
      <c r="C130" s="41"/>
      <c r="D130" s="44"/>
      <c r="E130" s="43"/>
      <c r="F130" s="44"/>
      <c r="G130" s="43"/>
      <c r="H130" s="52" t="s">
        <v>1717</v>
      </c>
      <c r="I130" s="43" t="s">
        <v>883</v>
      </c>
      <c r="J130" s="52"/>
      <c r="K130" s="19"/>
      <c r="L130" s="52"/>
      <c r="M130" s="19"/>
      <c r="O130" s="59" t="str">
        <f t="shared" si="33"/>
        <v>2-0000</v>
      </c>
      <c r="P130" s="59" t="str">
        <f t="shared" si="34"/>
        <v>2-1000</v>
      </c>
      <c r="Q130" s="59" t="str">
        <f t="shared" si="35"/>
        <v>1-5100</v>
      </c>
      <c r="R130" s="59" t="str">
        <f t="shared" si="36"/>
        <v>2-1005</v>
      </c>
      <c r="S130" s="59" t="str">
        <f t="shared" si="37"/>
        <v>2-1004.01</v>
      </c>
      <c r="T130" s="59" t="str">
        <f t="shared" si="38"/>
        <v xml:space="preserve"> </v>
      </c>
      <c r="V130" s="82">
        <f t="shared" si="39"/>
        <v>65000000000124</v>
      </c>
      <c r="W130" s="61">
        <f t="shared" si="40"/>
        <v>65000000000111</v>
      </c>
      <c r="X130" s="61">
        <f t="shared" si="41"/>
        <v>65000000000112</v>
      </c>
      <c r="Y130" s="61">
        <f t="shared" si="42"/>
        <v>65000000000104</v>
      </c>
      <c r="Z130" s="61">
        <f t="shared" si="43"/>
        <v>65000000000124</v>
      </c>
      <c r="AA130" s="61">
        <f t="shared" si="32"/>
        <v>65000000000123</v>
      </c>
      <c r="AB130" s="61">
        <f t="shared" si="44"/>
        <v>65000000000000</v>
      </c>
      <c r="AD130" s="61">
        <f t="shared" si="46"/>
        <v>2</v>
      </c>
      <c r="AE130" s="61">
        <f t="shared" si="47"/>
        <v>2</v>
      </c>
      <c r="AF130" s="61">
        <f t="shared" si="48"/>
        <v>1</v>
      </c>
      <c r="AG130" s="61">
        <f t="shared" si="49"/>
        <v>6</v>
      </c>
      <c r="AH130" s="61">
        <f t="shared" si="50"/>
        <v>1</v>
      </c>
      <c r="AI130" s="61">
        <f t="shared" si="51"/>
        <v>1</v>
      </c>
      <c r="AK130" s="77" t="str">
        <f xml:space="preserve">
IF(AA130&lt;&gt;AA129,
     "L5",
     IF(Z130&lt;&gt;Z129,
          "L4",
          IF(Y130&lt;&gt;Y129,
               "L3",
               IF(X130&lt;&gt;X129,
                    "L2",
                     IF(W130&lt;&gt;W129,
                         "L1",
                         "L1"
                         )
                    )
               )
          )
     )</f>
        <v>L4</v>
      </c>
      <c r="AM130" s="65" t="s">
        <v>1756</v>
      </c>
      <c r="AN130" s="65">
        <f>IF(EXACT($AK129, "L1"), $W129, AN129)</f>
        <v>65000000000111</v>
      </c>
      <c r="AO130" s="65">
        <f>IF(EXACT($AK129, "L1"), $W129, IF(EXACT($AK129, "L2"), $X129, AO129))</f>
        <v>65000000000112</v>
      </c>
      <c r="AP130" s="65">
        <f>IF(EXACT($AK129, "L1"), $W129, IF(EXACT($AK129, "L2"), $X129, IF(EXACT($AK129, "L3"), $Y129, AP129)))</f>
        <v>65000000000112</v>
      </c>
      <c r="AQ130" s="65">
        <f>IF(EXACT($AK129, "L1"), $W129, IF(EXACT($AK129, "L2"), $X129, IF(EXACT($AK129, "L3"), $Y129, IF(EXACT($AK129, "L4"), $Z129, AQ129))))</f>
        <v>65000000000122</v>
      </c>
      <c r="AS130" s="65">
        <f>IF(EXACT($AK130, "L1"), AM130, IF(EXACT($AK130, "L2"), AN130, IF(EXACT($AK130, "L3"), AO130, IF(EXACT($AK130, "L4"), AP130, IF(EXACT($AK130, "L5"), AQ130, "")))))</f>
        <v>65000000000112</v>
      </c>
      <c r="AU130" s="60" t="str">
        <f t="shared" si="52"/>
        <v>PERFORM * FROM "SchData-OLTP-Accounting"."Func_TblChartOfAccount_SET"(varSystemLoginSession, null, null, null, varInstitutionBranchID, 62000000000001::bigint,'2-1005', 'Hutang Karyawan', 62000000000001::bigint, '2016-01-01 00:00:00'::timestamp, null::timestamp, 65000000000112::bigint, 66000000000001::bigint);</v>
      </c>
      <c r="AV130" s="66">
        <f t="shared" si="53"/>
        <v>65000000000124</v>
      </c>
      <c r="AW130" s="66">
        <f t="shared" si="54"/>
        <v>65000000000112</v>
      </c>
      <c r="AY130" s="66">
        <f t="shared" si="45"/>
        <v>65000000000104</v>
      </c>
    </row>
    <row r="131" spans="2:51" x14ac:dyDescent="0.2">
      <c r="B131" s="40"/>
      <c r="C131" s="41"/>
      <c r="D131" s="44"/>
      <c r="E131" s="43"/>
      <c r="F131" s="44"/>
      <c r="G131" s="43"/>
      <c r="H131" s="52"/>
      <c r="I131" s="19"/>
      <c r="J131" s="52" t="s">
        <v>1718</v>
      </c>
      <c r="K131" s="43" t="s">
        <v>1266</v>
      </c>
      <c r="L131" s="52"/>
      <c r="M131" s="19"/>
      <c r="O131" s="59" t="str">
        <f t="shared" si="33"/>
        <v>2-0000</v>
      </c>
      <c r="P131" s="59" t="str">
        <f t="shared" si="34"/>
        <v>2-1000</v>
      </c>
      <c r="Q131" s="59" t="str">
        <f t="shared" si="35"/>
        <v>1-5100</v>
      </c>
      <c r="R131" s="59" t="str">
        <f t="shared" si="36"/>
        <v>2-1005</v>
      </c>
      <c r="S131" s="59" t="str">
        <f t="shared" si="37"/>
        <v>2-1005.01</v>
      </c>
      <c r="T131" s="59" t="str">
        <f t="shared" si="38"/>
        <v xml:space="preserve"> </v>
      </c>
      <c r="V131" s="82">
        <f t="shared" si="39"/>
        <v>65000000000125</v>
      </c>
      <c r="W131" s="61">
        <f t="shared" si="40"/>
        <v>65000000000111</v>
      </c>
      <c r="X131" s="61">
        <f t="shared" si="41"/>
        <v>65000000000112</v>
      </c>
      <c r="Y131" s="61">
        <f t="shared" si="42"/>
        <v>65000000000104</v>
      </c>
      <c r="Z131" s="61">
        <f t="shared" si="43"/>
        <v>65000000000124</v>
      </c>
      <c r="AA131" s="61">
        <f t="shared" si="32"/>
        <v>65000000000125</v>
      </c>
      <c r="AB131" s="61">
        <f t="shared" si="44"/>
        <v>65000000000000</v>
      </c>
      <c r="AD131" s="61">
        <f t="shared" si="46"/>
        <v>2</v>
      </c>
      <c r="AE131" s="61">
        <f t="shared" si="47"/>
        <v>2</v>
      </c>
      <c r="AF131" s="61">
        <f t="shared" si="48"/>
        <v>1</v>
      </c>
      <c r="AG131" s="61">
        <f t="shared" si="49"/>
        <v>6</v>
      </c>
      <c r="AH131" s="61">
        <f t="shared" si="50"/>
        <v>2</v>
      </c>
      <c r="AI131" s="61">
        <f t="shared" si="51"/>
        <v>1</v>
      </c>
      <c r="AK131" s="77" t="str">
        <f xml:space="preserve">
IF(AA131&lt;&gt;AA130,
     "L5",
     IF(Z131&lt;&gt;Z130,
          "L4",
          IF(Y131&lt;&gt;Y130,
               "L3",
               IF(X131&lt;&gt;X130,
                    "L2",
                     IF(W131&lt;&gt;W130,
                         "L1",
                         "L1"
                         )
                    )
               )
          )
     )</f>
        <v>L5</v>
      </c>
      <c r="AM131" s="65" t="s">
        <v>1756</v>
      </c>
      <c r="AN131" s="65">
        <f>IF(EXACT($AK130, "L1"), $W130, AN130)</f>
        <v>65000000000111</v>
      </c>
      <c r="AO131" s="65">
        <f>IF(EXACT($AK130, "L1"), $W130, IF(EXACT($AK130, "L2"), $X130, AO130))</f>
        <v>65000000000112</v>
      </c>
      <c r="AP131" s="65">
        <f>IF(EXACT($AK130, "L1"), $W130, IF(EXACT($AK130, "L2"), $X130, IF(EXACT($AK130, "L3"), $Y130, AP130)))</f>
        <v>65000000000112</v>
      </c>
      <c r="AQ131" s="65">
        <f>IF(EXACT($AK130, "L1"), $W130, IF(EXACT($AK130, "L2"), $X130, IF(EXACT($AK130, "L3"), $Y130, IF(EXACT($AK130, "L4"), $Z130, AQ130))))</f>
        <v>65000000000124</v>
      </c>
      <c r="AS131" s="65">
        <f>IF(EXACT($AK131, "L1"), AM131, IF(EXACT($AK131, "L2"), AN131, IF(EXACT($AK131, "L3"), AO131, IF(EXACT($AK131, "L4"), AP131, IF(EXACT($AK131, "L5"), AQ131, "")))))</f>
        <v>65000000000124</v>
      </c>
      <c r="AU131" s="60" t="str">
        <f t="shared" si="52"/>
        <v>PERFORM * FROM "SchData-OLTP-Accounting"."Func_TblChartOfAccount_SET"(varSystemLoginSession, null, null, null, varInstitutionBranchID, 62000000000001::bigint,'2-1005.01', 'Hutang Karyawan (IDR)', 62000000000001::bigint, '2016-01-01 00:00:00'::timestamp, null::timestamp, 65000000000124::bigint, 66000000000001::bigint);</v>
      </c>
      <c r="AV131" s="66">
        <f t="shared" si="53"/>
        <v>65000000000125</v>
      </c>
      <c r="AW131" s="66">
        <f t="shared" si="54"/>
        <v>65000000000124</v>
      </c>
      <c r="AY131" s="66">
        <f t="shared" si="45"/>
        <v>65000000000124</v>
      </c>
    </row>
    <row r="132" spans="2:51" x14ac:dyDescent="0.2">
      <c r="B132" s="40"/>
      <c r="C132" s="41"/>
      <c r="D132" s="44"/>
      <c r="E132" s="43"/>
      <c r="F132" s="44"/>
      <c r="G132" s="43"/>
      <c r="H132" s="52" t="s">
        <v>1719</v>
      </c>
      <c r="I132" s="43" t="s">
        <v>1166</v>
      </c>
      <c r="J132" s="52"/>
      <c r="K132" s="43"/>
      <c r="L132" s="52"/>
      <c r="M132" s="19"/>
      <c r="O132" s="59" t="str">
        <f t="shared" si="33"/>
        <v>2-0000</v>
      </c>
      <c r="P132" s="59" t="str">
        <f t="shared" si="34"/>
        <v>2-1000</v>
      </c>
      <c r="Q132" s="59" t="str">
        <f t="shared" si="35"/>
        <v>1-5100</v>
      </c>
      <c r="R132" s="59" t="str">
        <f t="shared" si="36"/>
        <v>2-1006</v>
      </c>
      <c r="S132" s="59" t="str">
        <f t="shared" si="37"/>
        <v>2-1005.01</v>
      </c>
      <c r="T132" s="59" t="str">
        <f t="shared" si="38"/>
        <v xml:space="preserve"> </v>
      </c>
      <c r="V132" s="82">
        <f t="shared" si="39"/>
        <v>65000000000126</v>
      </c>
      <c r="W132" s="61">
        <f t="shared" si="40"/>
        <v>65000000000111</v>
      </c>
      <c r="X132" s="61">
        <f t="shared" si="41"/>
        <v>65000000000112</v>
      </c>
      <c r="Y132" s="61">
        <f t="shared" si="42"/>
        <v>65000000000104</v>
      </c>
      <c r="Z132" s="61">
        <f t="shared" si="43"/>
        <v>65000000000126</v>
      </c>
      <c r="AA132" s="61">
        <f t="shared" si="32"/>
        <v>65000000000125</v>
      </c>
      <c r="AB132" s="61">
        <f t="shared" si="44"/>
        <v>65000000000000</v>
      </c>
      <c r="AD132" s="61">
        <f t="shared" si="46"/>
        <v>2</v>
      </c>
      <c r="AE132" s="61">
        <f t="shared" si="47"/>
        <v>2</v>
      </c>
      <c r="AF132" s="61">
        <f t="shared" si="48"/>
        <v>1</v>
      </c>
      <c r="AG132" s="61">
        <f t="shared" si="49"/>
        <v>7</v>
      </c>
      <c r="AH132" s="61">
        <f t="shared" si="50"/>
        <v>1</v>
      </c>
      <c r="AI132" s="61">
        <f t="shared" si="51"/>
        <v>1</v>
      </c>
      <c r="AK132" s="77" t="str">
        <f xml:space="preserve">
IF(AA132&lt;&gt;AA131,
     "L5",
     IF(Z132&lt;&gt;Z131,
          "L4",
          IF(Y132&lt;&gt;Y131,
               "L3",
               IF(X132&lt;&gt;X131,
                    "L2",
                     IF(W132&lt;&gt;W131,
                         "L1",
                         "L1"
                         )
                    )
               )
          )
     )</f>
        <v>L4</v>
      </c>
      <c r="AM132" s="65" t="s">
        <v>1756</v>
      </c>
      <c r="AN132" s="65">
        <f>IF(EXACT($AK131, "L1"), $W131, AN131)</f>
        <v>65000000000111</v>
      </c>
      <c r="AO132" s="65">
        <f>IF(EXACT($AK131, "L1"), $W131, IF(EXACT($AK131, "L2"), $X131, AO131))</f>
        <v>65000000000112</v>
      </c>
      <c r="AP132" s="65">
        <f>IF(EXACT($AK131, "L1"), $W131, IF(EXACT($AK131, "L2"), $X131, IF(EXACT($AK131, "L3"), $Y131, AP131)))</f>
        <v>65000000000112</v>
      </c>
      <c r="AQ132" s="65">
        <f>IF(EXACT($AK131, "L1"), $W131, IF(EXACT($AK131, "L2"), $X131, IF(EXACT($AK131, "L3"), $Y131, IF(EXACT($AK131, "L4"), $Z131, AQ131))))</f>
        <v>65000000000124</v>
      </c>
      <c r="AS132" s="65">
        <f>IF(EXACT($AK132, "L1"), AM132, IF(EXACT($AK132, "L2"), AN132, IF(EXACT($AK132, "L3"), AO132, IF(EXACT($AK132, "L4"), AP132, IF(EXACT($AK132, "L5"), AQ132, "")))))</f>
        <v>65000000000112</v>
      </c>
      <c r="AU132" s="60" t="str">
        <f t="shared" si="52"/>
        <v>PERFORM * FROM "SchData-OLTP-Accounting"."Func_TblChartOfAccount_SET"(varSystemLoginSession, null, null, null, varInstitutionBranchID, 62000000000001::bigint,'2-1006', 'Hutang Lancar Lainnya', 62000000000001::bigint, '2016-01-01 00:00:00'::timestamp, null::timestamp, 65000000000112::bigint, 66000000000001::bigint);</v>
      </c>
      <c r="AV132" s="66">
        <f t="shared" si="53"/>
        <v>65000000000126</v>
      </c>
      <c r="AW132" s="66">
        <f t="shared" si="54"/>
        <v>65000000000112</v>
      </c>
      <c r="AY132" s="66">
        <f t="shared" si="45"/>
        <v>65000000000104</v>
      </c>
    </row>
    <row r="133" spans="2:51" x14ac:dyDescent="0.2">
      <c r="B133" s="40"/>
      <c r="C133" s="41"/>
      <c r="D133" s="44"/>
      <c r="E133" s="43"/>
      <c r="F133" s="44"/>
      <c r="G133" s="43"/>
      <c r="H133" s="52"/>
      <c r="I133" s="19"/>
      <c r="J133" s="52" t="s">
        <v>1720</v>
      </c>
      <c r="K133" s="43" t="s">
        <v>1267</v>
      </c>
      <c r="L133" s="52"/>
      <c r="M133" s="19"/>
      <c r="O133" s="59" t="str">
        <f t="shared" si="33"/>
        <v>2-0000</v>
      </c>
      <c r="P133" s="59" t="str">
        <f t="shared" si="34"/>
        <v>2-1000</v>
      </c>
      <c r="Q133" s="59" t="str">
        <f t="shared" si="35"/>
        <v>1-5100</v>
      </c>
      <c r="R133" s="59" t="str">
        <f t="shared" si="36"/>
        <v>2-1006</v>
      </c>
      <c r="S133" s="59" t="str">
        <f t="shared" si="37"/>
        <v>2-1006.01</v>
      </c>
      <c r="T133" s="59" t="str">
        <f t="shared" si="38"/>
        <v xml:space="preserve"> </v>
      </c>
      <c r="V133" s="82">
        <f t="shared" si="39"/>
        <v>65000000000127</v>
      </c>
      <c r="W133" s="61">
        <f t="shared" si="40"/>
        <v>65000000000111</v>
      </c>
      <c r="X133" s="61">
        <f t="shared" si="41"/>
        <v>65000000000112</v>
      </c>
      <c r="Y133" s="61">
        <f t="shared" si="42"/>
        <v>65000000000104</v>
      </c>
      <c r="Z133" s="61">
        <f t="shared" si="43"/>
        <v>65000000000126</v>
      </c>
      <c r="AA133" s="61">
        <f t="shared" ref="AA133:AA196" si="55">IF(EXACT($J133, ""), $AA132, $V133)</f>
        <v>65000000000127</v>
      </c>
      <c r="AB133" s="61">
        <f t="shared" si="44"/>
        <v>65000000000000</v>
      </c>
      <c r="AD133" s="61">
        <f t="shared" si="46"/>
        <v>2</v>
      </c>
      <c r="AE133" s="61">
        <f t="shared" si="47"/>
        <v>2</v>
      </c>
      <c r="AF133" s="61">
        <f t="shared" si="48"/>
        <v>1</v>
      </c>
      <c r="AG133" s="61">
        <f t="shared" si="49"/>
        <v>7</v>
      </c>
      <c r="AH133" s="61">
        <f t="shared" si="50"/>
        <v>2</v>
      </c>
      <c r="AI133" s="61">
        <f t="shared" si="51"/>
        <v>1</v>
      </c>
      <c r="AK133" s="77" t="str">
        <f xml:space="preserve">
IF(AA133&lt;&gt;AA132,
     "L5",
     IF(Z133&lt;&gt;Z132,
          "L4",
          IF(Y133&lt;&gt;Y132,
               "L3",
               IF(X133&lt;&gt;X132,
                    "L2",
                     IF(W133&lt;&gt;W132,
                         "L1",
                         "L1"
                         )
                    )
               )
          )
     )</f>
        <v>L5</v>
      </c>
      <c r="AM133" s="65" t="s">
        <v>1756</v>
      </c>
      <c r="AN133" s="65">
        <f>IF(EXACT($AK132, "L1"), $W132, AN132)</f>
        <v>65000000000111</v>
      </c>
      <c r="AO133" s="65">
        <f>IF(EXACT($AK132, "L1"), $W132, IF(EXACT($AK132, "L2"), $X132, AO132))</f>
        <v>65000000000112</v>
      </c>
      <c r="AP133" s="65">
        <f>IF(EXACT($AK132, "L1"), $W132, IF(EXACT($AK132, "L2"), $X132, IF(EXACT($AK132, "L3"), $Y132, AP132)))</f>
        <v>65000000000112</v>
      </c>
      <c r="AQ133" s="65">
        <f>IF(EXACT($AK132, "L1"), $W132, IF(EXACT($AK132, "L2"), $X132, IF(EXACT($AK132, "L3"), $Y132, IF(EXACT($AK132, "L4"), $Z132, AQ132))))</f>
        <v>65000000000126</v>
      </c>
      <c r="AS133" s="65">
        <f>IF(EXACT($AK133, "L1"), AM133, IF(EXACT($AK133, "L2"), AN133, IF(EXACT($AK133, "L3"), AO133, IF(EXACT($AK133, "L4"), AP133, IF(EXACT($AK133, "L5"), AQ133, "")))))</f>
        <v>65000000000126</v>
      </c>
      <c r="AU133" s="60" t="str">
        <f t="shared" si="52"/>
        <v>PERFORM * FROM "SchData-OLTP-Accounting"."Func_TblChartOfAccount_SET"(varSystemLoginSession, null, null, null, varInstitutionBranchID, 62000000000001::bigint,'2-1006.01', 'Hutang Lancar Lainnya (IDR)', 62000000000001::bigint, '2016-01-01 00:00:00'::timestamp, null::timestamp, 65000000000126::bigint, 66000000000001::bigint);</v>
      </c>
      <c r="AV133" s="66">
        <f t="shared" si="53"/>
        <v>65000000000127</v>
      </c>
      <c r="AW133" s="66">
        <f t="shared" si="54"/>
        <v>65000000000126</v>
      </c>
      <c r="AY133" s="66">
        <f t="shared" si="45"/>
        <v>65000000000126</v>
      </c>
    </row>
    <row r="134" spans="2:51" x14ac:dyDescent="0.2">
      <c r="B134" s="40"/>
      <c r="C134" s="41"/>
      <c r="D134" s="44"/>
      <c r="E134" s="43"/>
      <c r="F134" s="44" t="s">
        <v>1163</v>
      </c>
      <c r="G134" s="43" t="s">
        <v>860</v>
      </c>
      <c r="H134" s="52"/>
      <c r="I134" s="19"/>
      <c r="J134" s="44"/>
      <c r="K134" s="43"/>
      <c r="L134" s="52"/>
      <c r="M134" s="19"/>
      <c r="O134" s="59" t="str">
        <f t="shared" ref="O134:O197" si="56">IF(EXACT($B134, ""), $O133, $B134)</f>
        <v>2-0000</v>
      </c>
      <c r="P134" s="59" t="str">
        <f t="shared" ref="P134:P197" si="57">IF(EXACT($D134, ""), $P133, $D134)</f>
        <v>2-1000</v>
      </c>
      <c r="Q134" s="59" t="str">
        <f t="shared" ref="Q134:Q197" si="58">IF(EXACT($F134, ""), $Q133, $F134)</f>
        <v>2-1100</v>
      </c>
      <c r="R134" s="59" t="str">
        <f t="shared" ref="R134:R197" si="59">IF(EXACT($H134, ""), $R133, $H134)</f>
        <v>2-1006</v>
      </c>
      <c r="S134" s="59" t="str">
        <f t="shared" ref="S134:S197" si="60">IF(EXACT($J134, ""), $S133, $J134)</f>
        <v>2-1006.01</v>
      </c>
      <c r="T134" s="59" t="str">
        <f t="shared" ref="T134:T197" si="61">IF(EXACT($L134, ""), $T133, $L134)</f>
        <v xml:space="preserve"> </v>
      </c>
      <c r="V134" s="82">
        <f t="shared" ref="V134:V197" si="62">V133+IF(AND(EXACT(B134, ""), EXACT(D134, ""), EXACT(F134, ""), EXACT(H134, ""), EXACT(J134, ""), EXACT(L134, "")), 0, 1)</f>
        <v>65000000000128</v>
      </c>
      <c r="W134" s="61">
        <f t="shared" ref="W134:W197" si="63">IF(EXACT($B134, ""), $W133, $V134)</f>
        <v>65000000000111</v>
      </c>
      <c r="X134" s="61">
        <f t="shared" ref="X134:X197" si="64">IF(EXACT($D134, ""), $X133, $V134)</f>
        <v>65000000000112</v>
      </c>
      <c r="Y134" s="61">
        <f t="shared" ref="Y134:Y197" si="65">IF(EXACT($F134, ""), $Y133, $V134)</f>
        <v>65000000000128</v>
      </c>
      <c r="Z134" s="61">
        <f t="shared" ref="Z134:Z197" si="66">IF(EXACT($H134, ""), $Z133, $V134)</f>
        <v>65000000000126</v>
      </c>
      <c r="AA134" s="61">
        <f t="shared" si="55"/>
        <v>65000000000127</v>
      </c>
      <c r="AB134" s="61">
        <f t="shared" ref="AB134:AB197" si="67">IF(EXACT($L134, ""), $AB133, $V134)</f>
        <v>65000000000000</v>
      </c>
      <c r="AD134" s="61">
        <f t="shared" si="46"/>
        <v>2</v>
      </c>
      <c r="AE134" s="61">
        <f t="shared" si="47"/>
        <v>2</v>
      </c>
      <c r="AF134" s="61">
        <f t="shared" si="48"/>
        <v>2</v>
      </c>
      <c r="AG134" s="61">
        <f t="shared" si="49"/>
        <v>1</v>
      </c>
      <c r="AH134" s="61">
        <f t="shared" si="50"/>
        <v>1</v>
      </c>
      <c r="AI134" s="61">
        <f t="shared" si="51"/>
        <v>1</v>
      </c>
      <c r="AK134" s="77" t="str">
        <f xml:space="preserve">
IF(AA134&lt;&gt;AA133,
     "L5",
     IF(Z134&lt;&gt;Z133,
          "L4",
          IF(Y134&lt;&gt;Y133,
               "L3",
               IF(X134&lt;&gt;X133,
                    "L2",
                     IF(W134&lt;&gt;W133,
                         "L1",
                         "L1"
                         )
                    )
               )
          )
     )</f>
        <v>L3</v>
      </c>
      <c r="AM134" s="65" t="s">
        <v>1756</v>
      </c>
      <c r="AN134" s="65">
        <f>IF(EXACT($AK133, "L1"), $W133, AN133)</f>
        <v>65000000000111</v>
      </c>
      <c r="AO134" s="65">
        <f>IF(EXACT($AK133, "L1"), $W133, IF(EXACT($AK133, "L2"), $X133, AO133))</f>
        <v>65000000000112</v>
      </c>
      <c r="AP134" s="65">
        <f>IF(EXACT($AK133, "L1"), $W133, IF(EXACT($AK133, "L2"), $X133, IF(EXACT($AK133, "L3"), $Y133, AP133)))</f>
        <v>65000000000112</v>
      </c>
      <c r="AQ134" s="65">
        <f>IF(EXACT($AK133, "L1"), $W133, IF(EXACT($AK133, "L2"), $X133, IF(EXACT($AK133, "L3"), $Y133, IF(EXACT($AK133, "L4"), $Z133, AQ133))))</f>
        <v>65000000000126</v>
      </c>
      <c r="AS134" s="65">
        <f>IF(EXACT($AK134, "L1"), AM134, IF(EXACT($AK134, "L2"), AN134, IF(EXACT($AK134, "L3"), AO134, IF(EXACT($AK134, "L4"), AP134, IF(EXACT($AK134, "L5"), AQ134, "")))))</f>
        <v>65000000000112</v>
      </c>
      <c r="AU134" s="60" t="str">
        <f t="shared" si="52"/>
        <v>PERFORM * FROM "SchData-OLTP-Accounting"."Func_TblChartOfAccount_SET"(varSystemLoginSession, null, null, null, varInstitutionBranchID, 62000000000001::bigint,'2-1100', 'Hutang Pajak', 62000000000001::bigint, '2016-01-01 00:00:00'::timestamp, null::timestamp, 65000000000112::bigint, 66000000000001::bigint);</v>
      </c>
      <c r="AV134" s="66">
        <f t="shared" si="53"/>
        <v>65000000000128</v>
      </c>
      <c r="AW134" s="66">
        <f t="shared" si="54"/>
        <v>65000000000112</v>
      </c>
      <c r="AY134" s="66">
        <f t="shared" ref="AW134:AY197" si="68">IF(AND(EXACT($B134, ""), EXACT($D134, ""), EXACT($F134, ""), EXACT($H134, ""), EXACT($J134, ""), EXACT($L134, "")), "",
IF(NOT(EXACT($B134, "")), "null",
IF(NOT(EXACT($D134, "")), IF($W133&lt;&gt;$W132, $W133, $W134),
IF(NOT(EXACT($F134, "")), IF($X133&lt;&gt;$X132, $X133, IF($W133&lt;&gt;$W132, $W133, $X134)),
IF(NOT(EXACT($H134, "")), IF($Y133&lt;&gt;$Y132, $Y133, IF($X133&lt;&gt;$X132, $X133, IF($W133&lt;&gt;$W132, $W133, $Y134))),
IF(NOT(EXACT($J134, "")), IF($Z133&lt;&gt;$Z132, $Z133, IF($Y133&lt;&gt;$Y132, $Y133, IF($X133&lt;&gt;$X132, $X133, IF($W133&lt;&gt;$W132, $W133, $Z134)))),
IF(NOT(EXACT($L134, "")), IF($AA133&lt;&gt;$AA132, $AA133, IF($Z133&lt;&gt;$Z132, $Z133, IF($Y133&lt;&gt;$Y132, $Y133, IF($X133&lt;&gt;$X132, $X133, IF($W133&lt;&gt;$W132, $W133, $AA134))))),
"others")))))))</f>
        <v>65000000000112</v>
      </c>
    </row>
    <row r="135" spans="2:51" x14ac:dyDescent="0.2">
      <c r="B135" s="40"/>
      <c r="C135" s="41"/>
      <c r="D135" s="44"/>
      <c r="E135" s="43"/>
      <c r="F135" s="44"/>
      <c r="G135" s="43"/>
      <c r="H135" s="52" t="s">
        <v>1164</v>
      </c>
      <c r="I135" s="19" t="s">
        <v>271</v>
      </c>
      <c r="J135" s="44"/>
      <c r="K135" s="43"/>
      <c r="L135" s="52"/>
      <c r="M135" s="19"/>
      <c r="O135" s="59" t="str">
        <f t="shared" si="56"/>
        <v>2-0000</v>
      </c>
      <c r="P135" s="59" t="str">
        <f t="shared" si="57"/>
        <v>2-1000</v>
      </c>
      <c r="Q135" s="59" t="str">
        <f t="shared" si="58"/>
        <v>2-1100</v>
      </c>
      <c r="R135" s="59" t="str">
        <f t="shared" si="59"/>
        <v>2-1101</v>
      </c>
      <c r="S135" s="59" t="str">
        <f t="shared" si="60"/>
        <v>2-1006.01</v>
      </c>
      <c r="T135" s="59" t="str">
        <f t="shared" si="61"/>
        <v xml:space="preserve"> </v>
      </c>
      <c r="V135" s="82">
        <f t="shared" si="62"/>
        <v>65000000000129</v>
      </c>
      <c r="W135" s="61">
        <f t="shared" si="63"/>
        <v>65000000000111</v>
      </c>
      <c r="X135" s="61">
        <f t="shared" si="64"/>
        <v>65000000000112</v>
      </c>
      <c r="Y135" s="61">
        <f t="shared" si="65"/>
        <v>65000000000128</v>
      </c>
      <c r="Z135" s="61">
        <f t="shared" si="66"/>
        <v>65000000000129</v>
      </c>
      <c r="AA135" s="61">
        <f t="shared" si="55"/>
        <v>65000000000127</v>
      </c>
      <c r="AB135" s="61">
        <f t="shared" si="67"/>
        <v>65000000000000</v>
      </c>
      <c r="AD135" s="61">
        <f t="shared" ref="AD135:AD198" si="69">AD134 + IF(W135&lt;&gt;W134, 1, 0)</f>
        <v>2</v>
      </c>
      <c r="AE135" s="61">
        <f t="shared" ref="AE135:AE198" si="70">IF(AD134&lt;&gt;AD135, 1, AE134) + IF(X135&lt;&gt;X134, 1, 0)</f>
        <v>2</v>
      </c>
      <c r="AF135" s="61">
        <f t="shared" ref="AF135:AF198" si="71">IF(AE134&lt;&gt;AE135, 1, AF134) + IF(Y135&lt;&gt;Y134, 1, 0)</f>
        <v>2</v>
      </c>
      <c r="AG135" s="61">
        <f t="shared" ref="AG135:AG198" si="72">IF(AF134&lt;&gt;AF135, 1, AG134) + IF(Z135&lt;&gt;Z134, 1, 0)</f>
        <v>2</v>
      </c>
      <c r="AH135" s="61">
        <f t="shared" ref="AH135:AH198" si="73">IF(AG134&lt;&gt;AG135, 1, AH134) + IF(AA135&lt;&gt;AA134, 1, 0)</f>
        <v>1</v>
      </c>
      <c r="AI135" s="61">
        <f t="shared" ref="AI135:AI198" si="74">IF(AH134&lt;&gt;AH135, 1, AI134) + IF(AB135&lt;&gt;AB134, 1, 0)</f>
        <v>1</v>
      </c>
      <c r="AK135" s="77" t="str">
        <f xml:space="preserve">
IF(AA135&lt;&gt;AA134,
     "L5",
     IF(Z135&lt;&gt;Z134,
          "L4",
          IF(Y135&lt;&gt;Y134,
               "L3",
               IF(X135&lt;&gt;X134,
                    "L2",
                     IF(W135&lt;&gt;W134,
                         "L1",
                         "L1"
                         )
                    )
               )
          )
     )</f>
        <v>L4</v>
      </c>
      <c r="AM135" s="65" t="s">
        <v>1756</v>
      </c>
      <c r="AN135" s="65">
        <f>IF(EXACT($AK134, "L1"), $W134, AN134)</f>
        <v>65000000000111</v>
      </c>
      <c r="AO135" s="65">
        <f>IF(EXACT($AK134, "L1"), $W134, IF(EXACT($AK134, "L2"), $X134, AO134))</f>
        <v>65000000000112</v>
      </c>
      <c r="AP135" s="65">
        <f>IF(EXACT($AK134, "L1"), $W134, IF(EXACT($AK134, "L2"), $X134, IF(EXACT($AK134, "L3"), $Y134, AP134)))</f>
        <v>65000000000128</v>
      </c>
      <c r="AQ135" s="65">
        <f>IF(EXACT($AK134, "L1"), $W134, IF(EXACT($AK134, "L2"), $X134, IF(EXACT($AK134, "L3"), $Y134, IF(EXACT($AK134, "L4"), $Z134, AQ134))))</f>
        <v>65000000000128</v>
      </c>
      <c r="AS135" s="65">
        <f>IF(EXACT($AK135, "L1"), AM135, IF(EXACT($AK135, "L2"), AN135, IF(EXACT($AK135, "L3"), AO135, IF(EXACT($AK135, "L4"), AP135, IF(EXACT($AK135, "L5"), AQ135, "")))))</f>
        <v>65000000000128</v>
      </c>
      <c r="AU135" s="60" t="str">
        <f t="shared" ref="AU135:AU198" si="75">IF(AND(EXACT(B135, ""), EXACT(D135, ""), EXACT(F135, ""), EXACT(H135, ""), EXACT(J135, ""), EXACT(L135, "")), "", CONCATENATE(
"PERFORM * FROM ""SchData-OLTP-Accounting"".""Func_TblChartOfAccount_SET""(varSystemLoginSession, null, null, null, varInstitutionBranchID, 62000000000001::bigint,'",
IF(EXACT(B135, ""), IF(EXACT(D135, ""), IF(EXACT(F135, ""), IF(EXACT(H135, ""), IF(EXACT(J135, ""), IF(EXACT(L135, ""), "", L135), J135), H135), F135), D135), B135),
"', '",
IF(EXACT(B135, ""), IF(EXACT(D135, ""), IF(EXACT(F135, ""), IF(EXACT(H135, ""), IF(EXACT(J135, ""), IF(EXACT(L135, ""), "", M135), K135), I135), G135), E135), C135),
"', ",
IF(EXACT(J135, ""), "62000000000001::bigint", IF((RIGHT(J135, 2)*1 = 1), "62000000000001::bigint", IF((RIGHT(J135, 2)*1 = 2), "62000000000002::bigint", "null"))),
", '2016-01-01 00:00:00'::timestamp, null::timestamp, ", AW135, "::bigint, 66000000000001::bigint);"))</f>
        <v>PERFORM * FROM "SchData-OLTP-Accounting"."Func_TblChartOfAccount_SET"(varSystemLoginSession, null, null, null, varInstitutionBranchID, 62000000000001::bigint,'2-1101', 'GST - Output Tax', 62000000000001::bigint, '2016-01-01 00:00:00'::timestamp, null::timestamp, 65000000000128::bigint, 66000000000001::bigint);</v>
      </c>
      <c r="AV135" s="66">
        <f t="shared" ref="AV135:AV198" si="76">IF(AND(EXACT($B135, ""), EXACT($D135, ""), EXACT($F135, ""), EXACT($H135, ""), EXACT($J135, ""), EXACT($L135, "")), "", V135)</f>
        <v>65000000000129</v>
      </c>
      <c r="AW135" s="66">
        <f t="shared" ref="AW135:AW198" si="77">AS135</f>
        <v>65000000000128</v>
      </c>
      <c r="AY135" s="66">
        <f t="shared" si="68"/>
        <v>65000000000128</v>
      </c>
    </row>
    <row r="136" spans="2:51" x14ac:dyDescent="0.2">
      <c r="B136" s="40"/>
      <c r="C136" s="41"/>
      <c r="D136" s="44"/>
      <c r="E136" s="43"/>
      <c r="F136" s="44"/>
      <c r="G136" s="43"/>
      <c r="H136" s="52"/>
      <c r="I136" s="19"/>
      <c r="J136" s="52" t="s">
        <v>1429</v>
      </c>
      <c r="K136" s="19" t="s">
        <v>1255</v>
      </c>
      <c r="L136" s="52"/>
      <c r="M136" s="19"/>
      <c r="O136" s="59" t="str">
        <f t="shared" si="56"/>
        <v>2-0000</v>
      </c>
      <c r="P136" s="59" t="str">
        <f t="shared" si="57"/>
        <v>2-1000</v>
      </c>
      <c r="Q136" s="59" t="str">
        <f t="shared" si="58"/>
        <v>2-1100</v>
      </c>
      <c r="R136" s="59" t="str">
        <f t="shared" si="59"/>
        <v>2-1101</v>
      </c>
      <c r="S136" s="59" t="str">
        <f t="shared" si="60"/>
        <v>2-1101.01</v>
      </c>
      <c r="T136" s="59" t="str">
        <f t="shared" si="61"/>
        <v xml:space="preserve"> </v>
      </c>
      <c r="V136" s="82">
        <f t="shared" si="62"/>
        <v>65000000000130</v>
      </c>
      <c r="W136" s="61">
        <f t="shared" si="63"/>
        <v>65000000000111</v>
      </c>
      <c r="X136" s="61">
        <f t="shared" si="64"/>
        <v>65000000000112</v>
      </c>
      <c r="Y136" s="61">
        <f t="shared" si="65"/>
        <v>65000000000128</v>
      </c>
      <c r="Z136" s="61">
        <f t="shared" si="66"/>
        <v>65000000000129</v>
      </c>
      <c r="AA136" s="61">
        <f t="shared" si="55"/>
        <v>65000000000130</v>
      </c>
      <c r="AB136" s="61">
        <f t="shared" si="67"/>
        <v>65000000000000</v>
      </c>
      <c r="AD136" s="61">
        <f t="shared" si="69"/>
        <v>2</v>
      </c>
      <c r="AE136" s="61">
        <f t="shared" si="70"/>
        <v>2</v>
      </c>
      <c r="AF136" s="61">
        <f t="shared" si="71"/>
        <v>2</v>
      </c>
      <c r="AG136" s="61">
        <f t="shared" si="72"/>
        <v>2</v>
      </c>
      <c r="AH136" s="61">
        <f t="shared" si="73"/>
        <v>2</v>
      </c>
      <c r="AI136" s="61">
        <f t="shared" si="74"/>
        <v>1</v>
      </c>
      <c r="AK136" s="77" t="str">
        <f xml:space="preserve">
IF(AA136&lt;&gt;AA135,
     "L5",
     IF(Z136&lt;&gt;Z135,
          "L4",
          IF(Y136&lt;&gt;Y135,
               "L3",
               IF(X136&lt;&gt;X135,
                    "L2",
                     IF(W136&lt;&gt;W135,
                         "L1",
                         "L1"
                         )
                    )
               )
          )
     )</f>
        <v>L5</v>
      </c>
      <c r="AM136" s="65" t="s">
        <v>1756</v>
      </c>
      <c r="AN136" s="65">
        <f>IF(EXACT($AK135, "L1"), $W135, AN135)</f>
        <v>65000000000111</v>
      </c>
      <c r="AO136" s="65">
        <f>IF(EXACT($AK135, "L1"), $W135, IF(EXACT($AK135, "L2"), $X135, AO135))</f>
        <v>65000000000112</v>
      </c>
      <c r="AP136" s="65">
        <f>IF(EXACT($AK135, "L1"), $W135, IF(EXACT($AK135, "L2"), $X135, IF(EXACT($AK135, "L3"), $Y135, AP135)))</f>
        <v>65000000000128</v>
      </c>
      <c r="AQ136" s="65">
        <f>IF(EXACT($AK135, "L1"), $W135, IF(EXACT($AK135, "L2"), $X135, IF(EXACT($AK135, "L3"), $Y135, IF(EXACT($AK135, "L4"), $Z135, AQ135))))</f>
        <v>65000000000129</v>
      </c>
      <c r="AS136" s="65">
        <f>IF(EXACT($AK136, "L1"), AM136, IF(EXACT($AK136, "L2"), AN136, IF(EXACT($AK136, "L3"), AO136, IF(EXACT($AK136, "L4"), AP136, IF(EXACT($AK136, "L5"), AQ136, "")))))</f>
        <v>65000000000129</v>
      </c>
      <c r="AU136" s="60" t="str">
        <f t="shared" si="75"/>
        <v>PERFORM * FROM "SchData-OLTP-Accounting"."Func_TblChartOfAccount_SET"(varSystemLoginSession, null, null, null, varInstitutionBranchID, 62000000000001::bigint,'2-1101.01', 'GST - Output Tax (IDR)', 62000000000001::bigint, '2016-01-01 00:00:00'::timestamp, null::timestamp, 65000000000129::bigint, 66000000000001::bigint);</v>
      </c>
      <c r="AV136" s="66">
        <f t="shared" si="76"/>
        <v>65000000000130</v>
      </c>
      <c r="AW136" s="66">
        <f t="shared" si="77"/>
        <v>65000000000129</v>
      </c>
      <c r="AY136" s="66">
        <f t="shared" si="68"/>
        <v>65000000000129</v>
      </c>
    </row>
    <row r="137" spans="2:51" x14ac:dyDescent="0.2">
      <c r="B137" s="40"/>
      <c r="C137" s="41"/>
      <c r="D137" s="44"/>
      <c r="E137" s="43"/>
      <c r="F137" s="44"/>
      <c r="G137" s="43"/>
      <c r="H137" s="52" t="s">
        <v>1693</v>
      </c>
      <c r="I137" s="19" t="s">
        <v>873</v>
      </c>
      <c r="J137" s="52"/>
      <c r="K137" s="19"/>
      <c r="L137" s="52"/>
      <c r="M137" s="19"/>
      <c r="O137" s="59" t="str">
        <f t="shared" si="56"/>
        <v>2-0000</v>
      </c>
      <c r="P137" s="59" t="str">
        <f t="shared" si="57"/>
        <v>2-1000</v>
      </c>
      <c r="Q137" s="59" t="str">
        <f t="shared" si="58"/>
        <v>2-1100</v>
      </c>
      <c r="R137" s="59" t="str">
        <f t="shared" si="59"/>
        <v>2-1102</v>
      </c>
      <c r="S137" s="59" t="str">
        <f t="shared" si="60"/>
        <v>2-1101.01</v>
      </c>
      <c r="T137" s="59" t="str">
        <f t="shared" si="61"/>
        <v xml:space="preserve"> </v>
      </c>
      <c r="V137" s="82">
        <f t="shared" si="62"/>
        <v>65000000000131</v>
      </c>
      <c r="W137" s="61">
        <f t="shared" si="63"/>
        <v>65000000000111</v>
      </c>
      <c r="X137" s="61">
        <f t="shared" si="64"/>
        <v>65000000000112</v>
      </c>
      <c r="Y137" s="61">
        <f t="shared" si="65"/>
        <v>65000000000128</v>
      </c>
      <c r="Z137" s="61">
        <f t="shared" si="66"/>
        <v>65000000000131</v>
      </c>
      <c r="AA137" s="61">
        <f t="shared" si="55"/>
        <v>65000000000130</v>
      </c>
      <c r="AB137" s="61">
        <f t="shared" si="67"/>
        <v>65000000000000</v>
      </c>
      <c r="AD137" s="61">
        <f t="shared" si="69"/>
        <v>2</v>
      </c>
      <c r="AE137" s="61">
        <f t="shared" si="70"/>
        <v>2</v>
      </c>
      <c r="AF137" s="61">
        <f t="shared" si="71"/>
        <v>2</v>
      </c>
      <c r="AG137" s="61">
        <f t="shared" si="72"/>
        <v>3</v>
      </c>
      <c r="AH137" s="61">
        <f t="shared" si="73"/>
        <v>1</v>
      </c>
      <c r="AI137" s="61">
        <f t="shared" si="74"/>
        <v>1</v>
      </c>
      <c r="AK137" s="77" t="str">
        <f xml:space="preserve">
IF(AA137&lt;&gt;AA136,
     "L5",
     IF(Z137&lt;&gt;Z136,
          "L4",
          IF(Y137&lt;&gt;Y136,
               "L3",
               IF(X137&lt;&gt;X136,
                    "L2",
                     IF(W137&lt;&gt;W136,
                         "L1",
                         "L1"
                         )
                    )
               )
          )
     )</f>
        <v>L4</v>
      </c>
      <c r="AM137" s="65" t="s">
        <v>1756</v>
      </c>
      <c r="AN137" s="65">
        <f>IF(EXACT($AK136, "L1"), $W136, AN136)</f>
        <v>65000000000111</v>
      </c>
      <c r="AO137" s="65">
        <f>IF(EXACT($AK136, "L1"), $W136, IF(EXACT($AK136, "L2"), $X136, AO136))</f>
        <v>65000000000112</v>
      </c>
      <c r="AP137" s="65">
        <f>IF(EXACT($AK136, "L1"), $W136, IF(EXACT($AK136, "L2"), $X136, IF(EXACT($AK136, "L3"), $Y136, AP136)))</f>
        <v>65000000000128</v>
      </c>
      <c r="AQ137" s="65">
        <f>IF(EXACT($AK136, "L1"), $W136, IF(EXACT($AK136, "L2"), $X136, IF(EXACT($AK136, "L3"), $Y136, IF(EXACT($AK136, "L4"), $Z136, AQ136))))</f>
        <v>65000000000129</v>
      </c>
      <c r="AS137" s="65">
        <f>IF(EXACT($AK137, "L1"), AM137, IF(EXACT($AK137, "L2"), AN137, IF(EXACT($AK137, "L3"), AO137, IF(EXACT($AK137, "L4"), AP137, IF(EXACT($AK137, "L5"), AQ137, "")))))</f>
        <v>65000000000128</v>
      </c>
      <c r="AU137" s="60" t="str">
        <f t="shared" si="75"/>
        <v>PERFORM * FROM "SchData-OLTP-Accounting"."Func_TblChartOfAccount_SET"(varSystemLoginSession, null, null, null, varInstitutionBranchID, 62000000000001::bigint,'2-1102', 'Witholding Tax 4(2)', 62000000000001::bigint, '2016-01-01 00:00:00'::timestamp, null::timestamp, 65000000000128::bigint, 66000000000001::bigint);</v>
      </c>
      <c r="AV137" s="66">
        <f t="shared" si="76"/>
        <v>65000000000131</v>
      </c>
      <c r="AW137" s="66">
        <f t="shared" si="77"/>
        <v>65000000000128</v>
      </c>
      <c r="AY137" s="66">
        <f t="shared" si="68"/>
        <v>65000000000128</v>
      </c>
    </row>
    <row r="138" spans="2:51" x14ac:dyDescent="0.2">
      <c r="B138" s="40"/>
      <c r="C138" s="41"/>
      <c r="D138" s="44"/>
      <c r="E138" s="43"/>
      <c r="F138" s="44"/>
      <c r="G138" s="43"/>
      <c r="H138" s="52"/>
      <c r="I138" s="19"/>
      <c r="J138" s="52" t="s">
        <v>1694</v>
      </c>
      <c r="K138" s="19" t="s">
        <v>1256</v>
      </c>
      <c r="L138" s="52"/>
      <c r="M138" s="19"/>
      <c r="O138" s="59" t="str">
        <f t="shared" si="56"/>
        <v>2-0000</v>
      </c>
      <c r="P138" s="59" t="str">
        <f t="shared" si="57"/>
        <v>2-1000</v>
      </c>
      <c r="Q138" s="59" t="str">
        <f t="shared" si="58"/>
        <v>2-1100</v>
      </c>
      <c r="R138" s="59" t="str">
        <f t="shared" si="59"/>
        <v>2-1102</v>
      </c>
      <c r="S138" s="59" t="str">
        <f t="shared" si="60"/>
        <v>2-1102.01</v>
      </c>
      <c r="T138" s="59" t="str">
        <f t="shared" si="61"/>
        <v xml:space="preserve"> </v>
      </c>
      <c r="V138" s="82">
        <f t="shared" si="62"/>
        <v>65000000000132</v>
      </c>
      <c r="W138" s="61">
        <f t="shared" si="63"/>
        <v>65000000000111</v>
      </c>
      <c r="X138" s="61">
        <f t="shared" si="64"/>
        <v>65000000000112</v>
      </c>
      <c r="Y138" s="61">
        <f t="shared" si="65"/>
        <v>65000000000128</v>
      </c>
      <c r="Z138" s="61">
        <f t="shared" si="66"/>
        <v>65000000000131</v>
      </c>
      <c r="AA138" s="61">
        <f t="shared" si="55"/>
        <v>65000000000132</v>
      </c>
      <c r="AB138" s="61">
        <f t="shared" si="67"/>
        <v>65000000000000</v>
      </c>
      <c r="AD138" s="61">
        <f t="shared" si="69"/>
        <v>2</v>
      </c>
      <c r="AE138" s="61">
        <f t="shared" si="70"/>
        <v>2</v>
      </c>
      <c r="AF138" s="61">
        <f t="shared" si="71"/>
        <v>2</v>
      </c>
      <c r="AG138" s="61">
        <f t="shared" si="72"/>
        <v>3</v>
      </c>
      <c r="AH138" s="61">
        <f t="shared" si="73"/>
        <v>2</v>
      </c>
      <c r="AI138" s="61">
        <f t="shared" si="74"/>
        <v>1</v>
      </c>
      <c r="AK138" s="77" t="str">
        <f xml:space="preserve">
IF(AA138&lt;&gt;AA137,
     "L5",
     IF(Z138&lt;&gt;Z137,
          "L4",
          IF(Y138&lt;&gt;Y137,
               "L3",
               IF(X138&lt;&gt;X137,
                    "L2",
                     IF(W138&lt;&gt;W137,
                         "L1",
                         "L1"
                         )
                    )
               )
          )
     )</f>
        <v>L5</v>
      </c>
      <c r="AM138" s="65" t="s">
        <v>1756</v>
      </c>
      <c r="AN138" s="65">
        <f>IF(EXACT($AK137, "L1"), $W137, AN137)</f>
        <v>65000000000111</v>
      </c>
      <c r="AO138" s="65">
        <f>IF(EXACT($AK137, "L1"), $W137, IF(EXACT($AK137, "L2"), $X137, AO137))</f>
        <v>65000000000112</v>
      </c>
      <c r="AP138" s="65">
        <f>IF(EXACT($AK137, "L1"), $W137, IF(EXACT($AK137, "L2"), $X137, IF(EXACT($AK137, "L3"), $Y137, AP137)))</f>
        <v>65000000000128</v>
      </c>
      <c r="AQ138" s="65">
        <f>IF(EXACT($AK137, "L1"), $W137, IF(EXACT($AK137, "L2"), $X137, IF(EXACT($AK137, "L3"), $Y137, IF(EXACT($AK137, "L4"), $Z137, AQ137))))</f>
        <v>65000000000131</v>
      </c>
      <c r="AS138" s="65">
        <f>IF(EXACT($AK138, "L1"), AM138, IF(EXACT($AK138, "L2"), AN138, IF(EXACT($AK138, "L3"), AO138, IF(EXACT($AK138, "L4"), AP138, IF(EXACT($AK138, "L5"), AQ138, "")))))</f>
        <v>65000000000131</v>
      </c>
      <c r="AU138" s="60" t="str">
        <f t="shared" si="75"/>
        <v>PERFORM * FROM "SchData-OLTP-Accounting"."Func_TblChartOfAccount_SET"(varSystemLoginSession, null, null, null, varInstitutionBranchID, 62000000000001::bigint,'2-1102.01', 'Witholding Tax 4(2) (IDR)', 62000000000001::bigint, '2016-01-01 00:00:00'::timestamp, null::timestamp, 65000000000131::bigint, 66000000000001::bigint);</v>
      </c>
      <c r="AV138" s="66">
        <f t="shared" si="76"/>
        <v>65000000000132</v>
      </c>
      <c r="AW138" s="66">
        <f t="shared" si="77"/>
        <v>65000000000131</v>
      </c>
      <c r="AY138" s="66">
        <f t="shared" si="68"/>
        <v>65000000000131</v>
      </c>
    </row>
    <row r="139" spans="2:51" x14ac:dyDescent="0.2">
      <c r="B139" s="40"/>
      <c r="C139" s="41"/>
      <c r="D139" s="44"/>
      <c r="E139" s="43"/>
      <c r="F139" s="44"/>
      <c r="G139" s="43"/>
      <c r="H139" s="52" t="s">
        <v>1695</v>
      </c>
      <c r="I139" s="19" t="s">
        <v>869</v>
      </c>
      <c r="J139" s="52"/>
      <c r="K139" s="19"/>
      <c r="L139" s="52"/>
      <c r="M139" s="19"/>
      <c r="O139" s="59" t="str">
        <f t="shared" si="56"/>
        <v>2-0000</v>
      </c>
      <c r="P139" s="59" t="str">
        <f t="shared" si="57"/>
        <v>2-1000</v>
      </c>
      <c r="Q139" s="59" t="str">
        <f t="shared" si="58"/>
        <v>2-1100</v>
      </c>
      <c r="R139" s="59" t="str">
        <f t="shared" si="59"/>
        <v>2-1103</v>
      </c>
      <c r="S139" s="59" t="str">
        <f t="shared" si="60"/>
        <v>2-1102.01</v>
      </c>
      <c r="T139" s="59" t="str">
        <f t="shared" si="61"/>
        <v xml:space="preserve"> </v>
      </c>
      <c r="V139" s="82">
        <f t="shared" si="62"/>
        <v>65000000000133</v>
      </c>
      <c r="W139" s="61">
        <f t="shared" si="63"/>
        <v>65000000000111</v>
      </c>
      <c r="X139" s="61">
        <f t="shared" si="64"/>
        <v>65000000000112</v>
      </c>
      <c r="Y139" s="61">
        <f t="shared" si="65"/>
        <v>65000000000128</v>
      </c>
      <c r="Z139" s="61">
        <f t="shared" si="66"/>
        <v>65000000000133</v>
      </c>
      <c r="AA139" s="61">
        <f t="shared" si="55"/>
        <v>65000000000132</v>
      </c>
      <c r="AB139" s="61">
        <f t="shared" si="67"/>
        <v>65000000000000</v>
      </c>
      <c r="AD139" s="61">
        <f t="shared" si="69"/>
        <v>2</v>
      </c>
      <c r="AE139" s="61">
        <f t="shared" si="70"/>
        <v>2</v>
      </c>
      <c r="AF139" s="61">
        <f t="shared" si="71"/>
        <v>2</v>
      </c>
      <c r="AG139" s="61">
        <f t="shared" si="72"/>
        <v>4</v>
      </c>
      <c r="AH139" s="61">
        <f t="shared" si="73"/>
        <v>1</v>
      </c>
      <c r="AI139" s="61">
        <f t="shared" si="74"/>
        <v>1</v>
      </c>
      <c r="AK139" s="77" t="str">
        <f xml:space="preserve">
IF(AA139&lt;&gt;AA138,
     "L5",
     IF(Z139&lt;&gt;Z138,
          "L4",
          IF(Y139&lt;&gt;Y138,
               "L3",
               IF(X139&lt;&gt;X138,
                    "L2",
                     IF(W139&lt;&gt;W138,
                         "L1",
                         "L1"
                         )
                    )
               )
          )
     )</f>
        <v>L4</v>
      </c>
      <c r="AM139" s="65" t="s">
        <v>1756</v>
      </c>
      <c r="AN139" s="65">
        <f>IF(EXACT($AK138, "L1"), $W138, AN138)</f>
        <v>65000000000111</v>
      </c>
      <c r="AO139" s="65">
        <f>IF(EXACT($AK138, "L1"), $W138, IF(EXACT($AK138, "L2"), $X138, AO138))</f>
        <v>65000000000112</v>
      </c>
      <c r="AP139" s="65">
        <f>IF(EXACT($AK138, "L1"), $W138, IF(EXACT($AK138, "L2"), $X138, IF(EXACT($AK138, "L3"), $Y138, AP138)))</f>
        <v>65000000000128</v>
      </c>
      <c r="AQ139" s="65">
        <f>IF(EXACT($AK138, "L1"), $W138, IF(EXACT($AK138, "L2"), $X138, IF(EXACT($AK138, "L3"), $Y138, IF(EXACT($AK138, "L4"), $Z138, AQ138))))</f>
        <v>65000000000131</v>
      </c>
      <c r="AS139" s="65">
        <f>IF(EXACT($AK139, "L1"), AM139, IF(EXACT($AK139, "L2"), AN139, IF(EXACT($AK139, "L3"), AO139, IF(EXACT($AK139, "L4"), AP139, IF(EXACT($AK139, "L5"), AQ139, "")))))</f>
        <v>65000000000128</v>
      </c>
      <c r="AU139" s="60" t="str">
        <f t="shared" si="75"/>
        <v>PERFORM * FROM "SchData-OLTP-Accounting"."Func_TblChartOfAccount_SET"(varSystemLoginSession, null, null, null, varInstitutionBranchID, 62000000000001::bigint,'2-1103', 'Witholding Tax 21', 62000000000001::bigint, '2016-01-01 00:00:00'::timestamp, null::timestamp, 65000000000128::bigint, 66000000000001::bigint);</v>
      </c>
      <c r="AV139" s="66">
        <f t="shared" si="76"/>
        <v>65000000000133</v>
      </c>
      <c r="AW139" s="66">
        <f t="shared" si="77"/>
        <v>65000000000128</v>
      </c>
      <c r="AY139" s="66">
        <f t="shared" si="68"/>
        <v>65000000000128</v>
      </c>
    </row>
    <row r="140" spans="2:51" x14ac:dyDescent="0.2">
      <c r="B140" s="40"/>
      <c r="C140" s="41"/>
      <c r="D140" s="44"/>
      <c r="E140" s="43"/>
      <c r="F140" s="44"/>
      <c r="G140" s="43"/>
      <c r="H140" s="52"/>
      <c r="I140" s="19"/>
      <c r="J140" s="52" t="s">
        <v>1696</v>
      </c>
      <c r="K140" s="19" t="s">
        <v>1257</v>
      </c>
      <c r="L140" s="52"/>
      <c r="M140" s="19"/>
      <c r="O140" s="59" t="str">
        <f t="shared" si="56"/>
        <v>2-0000</v>
      </c>
      <c r="P140" s="59" t="str">
        <f t="shared" si="57"/>
        <v>2-1000</v>
      </c>
      <c r="Q140" s="59" t="str">
        <f t="shared" si="58"/>
        <v>2-1100</v>
      </c>
      <c r="R140" s="59" t="str">
        <f t="shared" si="59"/>
        <v>2-1103</v>
      </c>
      <c r="S140" s="59" t="str">
        <f t="shared" si="60"/>
        <v>2-1103.01</v>
      </c>
      <c r="T140" s="59" t="str">
        <f t="shared" si="61"/>
        <v xml:space="preserve"> </v>
      </c>
      <c r="V140" s="82">
        <f t="shared" si="62"/>
        <v>65000000000134</v>
      </c>
      <c r="W140" s="61">
        <f t="shared" si="63"/>
        <v>65000000000111</v>
      </c>
      <c r="X140" s="61">
        <f t="shared" si="64"/>
        <v>65000000000112</v>
      </c>
      <c r="Y140" s="61">
        <f t="shared" si="65"/>
        <v>65000000000128</v>
      </c>
      <c r="Z140" s="61">
        <f t="shared" si="66"/>
        <v>65000000000133</v>
      </c>
      <c r="AA140" s="61">
        <f t="shared" si="55"/>
        <v>65000000000134</v>
      </c>
      <c r="AB140" s="61">
        <f t="shared" si="67"/>
        <v>65000000000000</v>
      </c>
      <c r="AD140" s="61">
        <f t="shared" si="69"/>
        <v>2</v>
      </c>
      <c r="AE140" s="61">
        <f t="shared" si="70"/>
        <v>2</v>
      </c>
      <c r="AF140" s="61">
        <f t="shared" si="71"/>
        <v>2</v>
      </c>
      <c r="AG140" s="61">
        <f t="shared" si="72"/>
        <v>4</v>
      </c>
      <c r="AH140" s="61">
        <f t="shared" si="73"/>
        <v>2</v>
      </c>
      <c r="AI140" s="61">
        <f t="shared" si="74"/>
        <v>1</v>
      </c>
      <c r="AK140" s="77" t="str">
        <f xml:space="preserve">
IF(AA140&lt;&gt;AA139,
     "L5",
     IF(Z140&lt;&gt;Z139,
          "L4",
          IF(Y140&lt;&gt;Y139,
               "L3",
               IF(X140&lt;&gt;X139,
                    "L2",
                     IF(W140&lt;&gt;W139,
                         "L1",
                         "L1"
                         )
                    )
               )
          )
     )</f>
        <v>L5</v>
      </c>
      <c r="AM140" s="65" t="s">
        <v>1756</v>
      </c>
      <c r="AN140" s="65">
        <f>IF(EXACT($AK139, "L1"), $W139, AN139)</f>
        <v>65000000000111</v>
      </c>
      <c r="AO140" s="65">
        <f>IF(EXACT($AK139, "L1"), $W139, IF(EXACT($AK139, "L2"), $X139, AO139))</f>
        <v>65000000000112</v>
      </c>
      <c r="AP140" s="65">
        <f>IF(EXACT($AK139, "L1"), $W139, IF(EXACT($AK139, "L2"), $X139, IF(EXACT($AK139, "L3"), $Y139, AP139)))</f>
        <v>65000000000128</v>
      </c>
      <c r="AQ140" s="65">
        <f>IF(EXACT($AK139, "L1"), $W139, IF(EXACT($AK139, "L2"), $X139, IF(EXACT($AK139, "L3"), $Y139, IF(EXACT($AK139, "L4"), $Z139, AQ139))))</f>
        <v>65000000000133</v>
      </c>
      <c r="AS140" s="65">
        <f>IF(EXACT($AK140, "L1"), AM140, IF(EXACT($AK140, "L2"), AN140, IF(EXACT($AK140, "L3"), AO140, IF(EXACT($AK140, "L4"), AP140, IF(EXACT($AK140, "L5"), AQ140, "")))))</f>
        <v>65000000000133</v>
      </c>
      <c r="AU140" s="60" t="str">
        <f t="shared" si="75"/>
        <v>PERFORM * FROM "SchData-OLTP-Accounting"."Func_TblChartOfAccount_SET"(varSystemLoginSession, null, null, null, varInstitutionBranchID, 62000000000001::bigint,'2-1103.01', 'Witholding Tax 21 (IDR)', 62000000000001::bigint, '2016-01-01 00:00:00'::timestamp, null::timestamp, 65000000000133::bigint, 66000000000001::bigint);</v>
      </c>
      <c r="AV140" s="66">
        <f t="shared" si="76"/>
        <v>65000000000134</v>
      </c>
      <c r="AW140" s="66">
        <f t="shared" si="77"/>
        <v>65000000000133</v>
      </c>
      <c r="AY140" s="66">
        <f t="shared" si="68"/>
        <v>65000000000133</v>
      </c>
    </row>
    <row r="141" spans="2:51" x14ac:dyDescent="0.2">
      <c r="B141" s="40"/>
      <c r="C141" s="41"/>
      <c r="D141" s="44"/>
      <c r="E141" s="43"/>
      <c r="F141" s="44"/>
      <c r="G141" s="43"/>
      <c r="H141" s="52" t="s">
        <v>1697</v>
      </c>
      <c r="I141" s="19" t="s">
        <v>870</v>
      </c>
      <c r="J141" s="52"/>
      <c r="K141" s="19"/>
      <c r="L141" s="52"/>
      <c r="M141" s="19"/>
      <c r="O141" s="59" t="str">
        <f t="shared" si="56"/>
        <v>2-0000</v>
      </c>
      <c r="P141" s="59" t="str">
        <f t="shared" si="57"/>
        <v>2-1000</v>
      </c>
      <c r="Q141" s="59" t="str">
        <f t="shared" si="58"/>
        <v>2-1100</v>
      </c>
      <c r="R141" s="59" t="str">
        <f t="shared" si="59"/>
        <v>2-1104</v>
      </c>
      <c r="S141" s="59" t="str">
        <f t="shared" si="60"/>
        <v>2-1103.01</v>
      </c>
      <c r="T141" s="59" t="str">
        <f t="shared" si="61"/>
        <v xml:space="preserve"> </v>
      </c>
      <c r="V141" s="82">
        <f t="shared" si="62"/>
        <v>65000000000135</v>
      </c>
      <c r="W141" s="61">
        <f t="shared" si="63"/>
        <v>65000000000111</v>
      </c>
      <c r="X141" s="61">
        <f t="shared" si="64"/>
        <v>65000000000112</v>
      </c>
      <c r="Y141" s="61">
        <f t="shared" si="65"/>
        <v>65000000000128</v>
      </c>
      <c r="Z141" s="61">
        <f t="shared" si="66"/>
        <v>65000000000135</v>
      </c>
      <c r="AA141" s="61">
        <f t="shared" si="55"/>
        <v>65000000000134</v>
      </c>
      <c r="AB141" s="61">
        <f t="shared" si="67"/>
        <v>65000000000000</v>
      </c>
      <c r="AD141" s="61">
        <f t="shared" si="69"/>
        <v>2</v>
      </c>
      <c r="AE141" s="61">
        <f t="shared" si="70"/>
        <v>2</v>
      </c>
      <c r="AF141" s="61">
        <f t="shared" si="71"/>
        <v>2</v>
      </c>
      <c r="AG141" s="61">
        <f t="shared" si="72"/>
        <v>5</v>
      </c>
      <c r="AH141" s="61">
        <f t="shared" si="73"/>
        <v>1</v>
      </c>
      <c r="AI141" s="61">
        <f t="shared" si="74"/>
        <v>1</v>
      </c>
      <c r="AK141" s="77" t="str">
        <f xml:space="preserve">
IF(AA141&lt;&gt;AA140,
     "L5",
     IF(Z141&lt;&gt;Z140,
          "L4",
          IF(Y141&lt;&gt;Y140,
               "L3",
               IF(X141&lt;&gt;X140,
                    "L2",
                     IF(W141&lt;&gt;W140,
                         "L1",
                         "L1"
                         )
                    )
               )
          )
     )</f>
        <v>L4</v>
      </c>
      <c r="AM141" s="65" t="s">
        <v>1756</v>
      </c>
      <c r="AN141" s="65">
        <f>IF(EXACT($AK140, "L1"), $W140, AN140)</f>
        <v>65000000000111</v>
      </c>
      <c r="AO141" s="65">
        <f>IF(EXACT($AK140, "L1"), $W140, IF(EXACT($AK140, "L2"), $X140, AO140))</f>
        <v>65000000000112</v>
      </c>
      <c r="AP141" s="65">
        <f>IF(EXACT($AK140, "L1"), $W140, IF(EXACT($AK140, "L2"), $X140, IF(EXACT($AK140, "L3"), $Y140, AP140)))</f>
        <v>65000000000128</v>
      </c>
      <c r="AQ141" s="65">
        <f>IF(EXACT($AK140, "L1"), $W140, IF(EXACT($AK140, "L2"), $X140, IF(EXACT($AK140, "L3"), $Y140, IF(EXACT($AK140, "L4"), $Z140, AQ140))))</f>
        <v>65000000000133</v>
      </c>
      <c r="AS141" s="65">
        <f>IF(EXACT($AK141, "L1"), AM141, IF(EXACT($AK141, "L2"), AN141, IF(EXACT($AK141, "L3"), AO141, IF(EXACT($AK141, "L4"), AP141, IF(EXACT($AK141, "L5"), AQ141, "")))))</f>
        <v>65000000000128</v>
      </c>
      <c r="AU141" s="60" t="str">
        <f t="shared" si="75"/>
        <v>PERFORM * FROM "SchData-OLTP-Accounting"."Func_TblChartOfAccount_SET"(varSystemLoginSession, null, null, null, varInstitutionBranchID, 62000000000001::bigint,'2-1104', 'Witholding Tax 22', 62000000000001::bigint, '2016-01-01 00:00:00'::timestamp, null::timestamp, 65000000000128::bigint, 66000000000001::bigint);</v>
      </c>
      <c r="AV141" s="66">
        <f t="shared" si="76"/>
        <v>65000000000135</v>
      </c>
      <c r="AW141" s="66">
        <f t="shared" si="77"/>
        <v>65000000000128</v>
      </c>
      <c r="AY141" s="66">
        <f t="shared" si="68"/>
        <v>65000000000128</v>
      </c>
    </row>
    <row r="142" spans="2:51" x14ac:dyDescent="0.2">
      <c r="B142" s="40"/>
      <c r="C142" s="41"/>
      <c r="D142" s="44"/>
      <c r="E142" s="43"/>
      <c r="F142" s="44"/>
      <c r="G142" s="43"/>
      <c r="H142" s="52"/>
      <c r="I142" s="19"/>
      <c r="J142" s="52" t="s">
        <v>1698</v>
      </c>
      <c r="K142" s="19" t="s">
        <v>1258</v>
      </c>
      <c r="L142" s="52"/>
      <c r="M142" s="19"/>
      <c r="O142" s="59" t="str">
        <f t="shared" si="56"/>
        <v>2-0000</v>
      </c>
      <c r="P142" s="59" t="str">
        <f t="shared" si="57"/>
        <v>2-1000</v>
      </c>
      <c r="Q142" s="59" t="str">
        <f t="shared" si="58"/>
        <v>2-1100</v>
      </c>
      <c r="R142" s="59" t="str">
        <f t="shared" si="59"/>
        <v>2-1104</v>
      </c>
      <c r="S142" s="59" t="str">
        <f t="shared" si="60"/>
        <v>2-1104.01</v>
      </c>
      <c r="T142" s="59" t="str">
        <f t="shared" si="61"/>
        <v xml:space="preserve"> </v>
      </c>
      <c r="V142" s="82">
        <f t="shared" si="62"/>
        <v>65000000000136</v>
      </c>
      <c r="W142" s="61">
        <f t="shared" si="63"/>
        <v>65000000000111</v>
      </c>
      <c r="X142" s="61">
        <f t="shared" si="64"/>
        <v>65000000000112</v>
      </c>
      <c r="Y142" s="61">
        <f t="shared" si="65"/>
        <v>65000000000128</v>
      </c>
      <c r="Z142" s="61">
        <f t="shared" si="66"/>
        <v>65000000000135</v>
      </c>
      <c r="AA142" s="61">
        <f t="shared" si="55"/>
        <v>65000000000136</v>
      </c>
      <c r="AB142" s="61">
        <f t="shared" si="67"/>
        <v>65000000000000</v>
      </c>
      <c r="AD142" s="61">
        <f t="shared" si="69"/>
        <v>2</v>
      </c>
      <c r="AE142" s="61">
        <f t="shared" si="70"/>
        <v>2</v>
      </c>
      <c r="AF142" s="61">
        <f t="shared" si="71"/>
        <v>2</v>
      </c>
      <c r="AG142" s="61">
        <f t="shared" si="72"/>
        <v>5</v>
      </c>
      <c r="AH142" s="61">
        <f t="shared" si="73"/>
        <v>2</v>
      </c>
      <c r="AI142" s="61">
        <f t="shared" si="74"/>
        <v>1</v>
      </c>
      <c r="AK142" s="77" t="str">
        <f xml:space="preserve">
IF(AA142&lt;&gt;AA141,
     "L5",
     IF(Z142&lt;&gt;Z141,
          "L4",
          IF(Y142&lt;&gt;Y141,
               "L3",
               IF(X142&lt;&gt;X141,
                    "L2",
                     IF(W142&lt;&gt;W141,
                         "L1",
                         "L1"
                         )
                    )
               )
          )
     )</f>
        <v>L5</v>
      </c>
      <c r="AM142" s="65" t="s">
        <v>1756</v>
      </c>
      <c r="AN142" s="65">
        <f>IF(EXACT($AK141, "L1"), $W141, AN141)</f>
        <v>65000000000111</v>
      </c>
      <c r="AO142" s="65">
        <f>IF(EXACT($AK141, "L1"), $W141, IF(EXACT($AK141, "L2"), $X141, AO141))</f>
        <v>65000000000112</v>
      </c>
      <c r="AP142" s="65">
        <f>IF(EXACT($AK141, "L1"), $W141, IF(EXACT($AK141, "L2"), $X141, IF(EXACT($AK141, "L3"), $Y141, AP141)))</f>
        <v>65000000000128</v>
      </c>
      <c r="AQ142" s="65">
        <f>IF(EXACT($AK141, "L1"), $W141, IF(EXACT($AK141, "L2"), $X141, IF(EXACT($AK141, "L3"), $Y141, IF(EXACT($AK141, "L4"), $Z141, AQ141))))</f>
        <v>65000000000135</v>
      </c>
      <c r="AS142" s="65">
        <f>IF(EXACT($AK142, "L1"), AM142, IF(EXACT($AK142, "L2"), AN142, IF(EXACT($AK142, "L3"), AO142, IF(EXACT($AK142, "L4"), AP142, IF(EXACT($AK142, "L5"), AQ142, "")))))</f>
        <v>65000000000135</v>
      </c>
      <c r="AU142" s="60" t="str">
        <f t="shared" si="75"/>
        <v>PERFORM * FROM "SchData-OLTP-Accounting"."Func_TblChartOfAccount_SET"(varSystemLoginSession, null, null, null, varInstitutionBranchID, 62000000000001::bigint,'2-1104.01', 'Witholding Tax 22 (IDR)', 62000000000001::bigint, '2016-01-01 00:00:00'::timestamp, null::timestamp, 65000000000135::bigint, 66000000000001::bigint);</v>
      </c>
      <c r="AV142" s="66">
        <f t="shared" si="76"/>
        <v>65000000000136</v>
      </c>
      <c r="AW142" s="66">
        <f t="shared" si="77"/>
        <v>65000000000135</v>
      </c>
      <c r="AY142" s="66">
        <f t="shared" si="68"/>
        <v>65000000000135</v>
      </c>
    </row>
    <row r="143" spans="2:51" x14ac:dyDescent="0.2">
      <c r="B143" s="40"/>
      <c r="C143" s="41"/>
      <c r="D143" s="44"/>
      <c r="E143" s="43"/>
      <c r="F143" s="44"/>
      <c r="G143" s="43"/>
      <c r="H143" s="52" t="s">
        <v>1699</v>
      </c>
      <c r="I143" s="19" t="s">
        <v>872</v>
      </c>
      <c r="J143" s="52"/>
      <c r="K143" s="19"/>
      <c r="L143" s="52"/>
      <c r="M143" s="19"/>
      <c r="O143" s="59" t="str">
        <f t="shared" si="56"/>
        <v>2-0000</v>
      </c>
      <c r="P143" s="59" t="str">
        <f t="shared" si="57"/>
        <v>2-1000</v>
      </c>
      <c r="Q143" s="59" t="str">
        <f t="shared" si="58"/>
        <v>2-1100</v>
      </c>
      <c r="R143" s="59" t="str">
        <f t="shared" si="59"/>
        <v>2-1105</v>
      </c>
      <c r="S143" s="59" t="str">
        <f t="shared" si="60"/>
        <v>2-1104.01</v>
      </c>
      <c r="T143" s="59" t="str">
        <f t="shared" si="61"/>
        <v xml:space="preserve"> </v>
      </c>
      <c r="V143" s="82">
        <f t="shared" si="62"/>
        <v>65000000000137</v>
      </c>
      <c r="W143" s="61">
        <f t="shared" si="63"/>
        <v>65000000000111</v>
      </c>
      <c r="X143" s="61">
        <f t="shared" si="64"/>
        <v>65000000000112</v>
      </c>
      <c r="Y143" s="61">
        <f t="shared" si="65"/>
        <v>65000000000128</v>
      </c>
      <c r="Z143" s="61">
        <f t="shared" si="66"/>
        <v>65000000000137</v>
      </c>
      <c r="AA143" s="61">
        <f t="shared" si="55"/>
        <v>65000000000136</v>
      </c>
      <c r="AB143" s="61">
        <f t="shared" si="67"/>
        <v>65000000000000</v>
      </c>
      <c r="AD143" s="61">
        <f t="shared" si="69"/>
        <v>2</v>
      </c>
      <c r="AE143" s="61">
        <f t="shared" si="70"/>
        <v>2</v>
      </c>
      <c r="AF143" s="61">
        <f t="shared" si="71"/>
        <v>2</v>
      </c>
      <c r="AG143" s="61">
        <f t="shared" si="72"/>
        <v>6</v>
      </c>
      <c r="AH143" s="61">
        <f t="shared" si="73"/>
        <v>1</v>
      </c>
      <c r="AI143" s="61">
        <f t="shared" si="74"/>
        <v>1</v>
      </c>
      <c r="AK143" s="77" t="str">
        <f xml:space="preserve">
IF(AA143&lt;&gt;AA142,
     "L5",
     IF(Z143&lt;&gt;Z142,
          "L4",
          IF(Y143&lt;&gt;Y142,
               "L3",
               IF(X143&lt;&gt;X142,
                    "L2",
                     IF(W143&lt;&gt;W142,
                         "L1",
                         "L1"
                         )
                    )
               )
          )
     )</f>
        <v>L4</v>
      </c>
      <c r="AM143" s="65" t="s">
        <v>1756</v>
      </c>
      <c r="AN143" s="65">
        <f>IF(EXACT($AK142, "L1"), $W142, AN142)</f>
        <v>65000000000111</v>
      </c>
      <c r="AO143" s="65">
        <f>IF(EXACT($AK142, "L1"), $W142, IF(EXACT($AK142, "L2"), $X142, AO142))</f>
        <v>65000000000112</v>
      </c>
      <c r="AP143" s="65">
        <f>IF(EXACT($AK142, "L1"), $W142, IF(EXACT($AK142, "L2"), $X142, IF(EXACT($AK142, "L3"), $Y142, AP142)))</f>
        <v>65000000000128</v>
      </c>
      <c r="AQ143" s="65">
        <f>IF(EXACT($AK142, "L1"), $W142, IF(EXACT($AK142, "L2"), $X142, IF(EXACT($AK142, "L3"), $Y142, IF(EXACT($AK142, "L4"), $Z142, AQ142))))</f>
        <v>65000000000135</v>
      </c>
      <c r="AS143" s="65">
        <f>IF(EXACT($AK143, "L1"), AM143, IF(EXACT($AK143, "L2"), AN143, IF(EXACT($AK143, "L3"), AO143, IF(EXACT($AK143, "L4"), AP143, IF(EXACT($AK143, "L5"), AQ143, "")))))</f>
        <v>65000000000128</v>
      </c>
      <c r="AU143" s="60" t="str">
        <f t="shared" si="75"/>
        <v>PERFORM * FROM "SchData-OLTP-Accounting"."Func_TblChartOfAccount_SET"(varSystemLoginSession, null, null, null, varInstitutionBranchID, 62000000000001::bigint,'2-1105', 'Witholding Tax 23', 62000000000001::bigint, '2016-01-01 00:00:00'::timestamp, null::timestamp, 65000000000128::bigint, 66000000000001::bigint);</v>
      </c>
      <c r="AV143" s="66">
        <f t="shared" si="76"/>
        <v>65000000000137</v>
      </c>
      <c r="AW143" s="66">
        <f t="shared" si="77"/>
        <v>65000000000128</v>
      </c>
      <c r="AY143" s="66">
        <f t="shared" si="68"/>
        <v>65000000000128</v>
      </c>
    </row>
    <row r="144" spans="2:51" x14ac:dyDescent="0.2">
      <c r="B144" s="40"/>
      <c r="C144" s="41"/>
      <c r="D144" s="44"/>
      <c r="E144" s="43"/>
      <c r="F144" s="44"/>
      <c r="G144" s="43"/>
      <c r="H144" s="52"/>
      <c r="I144" s="19"/>
      <c r="J144" s="52" t="s">
        <v>1700</v>
      </c>
      <c r="K144" s="19" t="s">
        <v>1259</v>
      </c>
      <c r="L144" s="52"/>
      <c r="M144" s="19"/>
      <c r="O144" s="59" t="str">
        <f t="shared" si="56"/>
        <v>2-0000</v>
      </c>
      <c r="P144" s="59" t="str">
        <f t="shared" si="57"/>
        <v>2-1000</v>
      </c>
      <c r="Q144" s="59" t="str">
        <f t="shared" si="58"/>
        <v>2-1100</v>
      </c>
      <c r="R144" s="59" t="str">
        <f t="shared" si="59"/>
        <v>2-1105</v>
      </c>
      <c r="S144" s="59" t="str">
        <f t="shared" si="60"/>
        <v>2-1105.01</v>
      </c>
      <c r="T144" s="59" t="str">
        <f t="shared" si="61"/>
        <v xml:space="preserve"> </v>
      </c>
      <c r="V144" s="82">
        <f t="shared" si="62"/>
        <v>65000000000138</v>
      </c>
      <c r="W144" s="61">
        <f t="shared" si="63"/>
        <v>65000000000111</v>
      </c>
      <c r="X144" s="61">
        <f t="shared" si="64"/>
        <v>65000000000112</v>
      </c>
      <c r="Y144" s="61">
        <f t="shared" si="65"/>
        <v>65000000000128</v>
      </c>
      <c r="Z144" s="61">
        <f t="shared" si="66"/>
        <v>65000000000137</v>
      </c>
      <c r="AA144" s="61">
        <f t="shared" si="55"/>
        <v>65000000000138</v>
      </c>
      <c r="AB144" s="61">
        <f t="shared" si="67"/>
        <v>65000000000000</v>
      </c>
      <c r="AD144" s="61">
        <f t="shared" si="69"/>
        <v>2</v>
      </c>
      <c r="AE144" s="61">
        <f t="shared" si="70"/>
        <v>2</v>
      </c>
      <c r="AF144" s="61">
        <f t="shared" si="71"/>
        <v>2</v>
      </c>
      <c r="AG144" s="61">
        <f t="shared" si="72"/>
        <v>6</v>
      </c>
      <c r="AH144" s="61">
        <f t="shared" si="73"/>
        <v>2</v>
      </c>
      <c r="AI144" s="61">
        <f t="shared" si="74"/>
        <v>1</v>
      </c>
      <c r="AK144" s="77" t="str">
        <f xml:space="preserve">
IF(AA144&lt;&gt;AA143,
     "L5",
     IF(Z144&lt;&gt;Z143,
          "L4",
          IF(Y144&lt;&gt;Y143,
               "L3",
               IF(X144&lt;&gt;X143,
                    "L2",
                     IF(W144&lt;&gt;W143,
                         "L1",
                         "L1"
                         )
                    )
               )
          )
     )</f>
        <v>L5</v>
      </c>
      <c r="AM144" s="65" t="s">
        <v>1756</v>
      </c>
      <c r="AN144" s="65">
        <f>IF(EXACT($AK143, "L1"), $W143, AN143)</f>
        <v>65000000000111</v>
      </c>
      <c r="AO144" s="65">
        <f>IF(EXACT($AK143, "L1"), $W143, IF(EXACT($AK143, "L2"), $X143, AO143))</f>
        <v>65000000000112</v>
      </c>
      <c r="AP144" s="65">
        <f>IF(EXACT($AK143, "L1"), $W143, IF(EXACT($AK143, "L2"), $X143, IF(EXACT($AK143, "L3"), $Y143, AP143)))</f>
        <v>65000000000128</v>
      </c>
      <c r="AQ144" s="65">
        <f>IF(EXACT($AK143, "L1"), $W143, IF(EXACT($AK143, "L2"), $X143, IF(EXACT($AK143, "L3"), $Y143, IF(EXACT($AK143, "L4"), $Z143, AQ143))))</f>
        <v>65000000000137</v>
      </c>
      <c r="AS144" s="65">
        <f>IF(EXACT($AK144, "L1"), AM144, IF(EXACT($AK144, "L2"), AN144, IF(EXACT($AK144, "L3"), AO144, IF(EXACT($AK144, "L4"), AP144, IF(EXACT($AK144, "L5"), AQ144, "")))))</f>
        <v>65000000000137</v>
      </c>
      <c r="AU144" s="60" t="str">
        <f t="shared" si="75"/>
        <v>PERFORM * FROM "SchData-OLTP-Accounting"."Func_TblChartOfAccount_SET"(varSystemLoginSession, null, null, null, varInstitutionBranchID, 62000000000001::bigint,'2-1105.01', 'Witholding Tax 23 (IDR)', 62000000000001::bigint, '2016-01-01 00:00:00'::timestamp, null::timestamp, 65000000000137::bigint, 66000000000001::bigint);</v>
      </c>
      <c r="AV144" s="66">
        <f t="shared" si="76"/>
        <v>65000000000138</v>
      </c>
      <c r="AW144" s="66">
        <f t="shared" si="77"/>
        <v>65000000000137</v>
      </c>
      <c r="AY144" s="66">
        <f t="shared" si="68"/>
        <v>65000000000137</v>
      </c>
    </row>
    <row r="145" spans="2:51" x14ac:dyDescent="0.2">
      <c r="B145" s="40"/>
      <c r="C145" s="41"/>
      <c r="D145" s="44"/>
      <c r="E145" s="43"/>
      <c r="F145" s="44"/>
      <c r="G145" s="43"/>
      <c r="H145" s="52" t="s">
        <v>1701</v>
      </c>
      <c r="I145" s="19" t="s">
        <v>871</v>
      </c>
      <c r="J145" s="52"/>
      <c r="K145" s="19"/>
      <c r="L145" s="52"/>
      <c r="M145" s="19"/>
      <c r="O145" s="59" t="str">
        <f t="shared" si="56"/>
        <v>2-0000</v>
      </c>
      <c r="P145" s="59" t="str">
        <f t="shared" si="57"/>
        <v>2-1000</v>
      </c>
      <c r="Q145" s="59" t="str">
        <f t="shared" si="58"/>
        <v>2-1100</v>
      </c>
      <c r="R145" s="59" t="str">
        <f t="shared" si="59"/>
        <v>2-1106</v>
      </c>
      <c r="S145" s="59" t="str">
        <f t="shared" si="60"/>
        <v>2-1105.01</v>
      </c>
      <c r="T145" s="59" t="str">
        <f t="shared" si="61"/>
        <v xml:space="preserve"> </v>
      </c>
      <c r="V145" s="82">
        <f t="shared" si="62"/>
        <v>65000000000139</v>
      </c>
      <c r="W145" s="61">
        <f t="shared" si="63"/>
        <v>65000000000111</v>
      </c>
      <c r="X145" s="61">
        <f t="shared" si="64"/>
        <v>65000000000112</v>
      </c>
      <c r="Y145" s="61">
        <f t="shared" si="65"/>
        <v>65000000000128</v>
      </c>
      <c r="Z145" s="61">
        <f t="shared" si="66"/>
        <v>65000000000139</v>
      </c>
      <c r="AA145" s="61">
        <f t="shared" si="55"/>
        <v>65000000000138</v>
      </c>
      <c r="AB145" s="61">
        <f t="shared" si="67"/>
        <v>65000000000000</v>
      </c>
      <c r="AD145" s="61">
        <f t="shared" si="69"/>
        <v>2</v>
      </c>
      <c r="AE145" s="61">
        <f t="shared" si="70"/>
        <v>2</v>
      </c>
      <c r="AF145" s="61">
        <f t="shared" si="71"/>
        <v>2</v>
      </c>
      <c r="AG145" s="61">
        <f t="shared" si="72"/>
        <v>7</v>
      </c>
      <c r="AH145" s="61">
        <f t="shared" si="73"/>
        <v>1</v>
      </c>
      <c r="AI145" s="61">
        <f t="shared" si="74"/>
        <v>1</v>
      </c>
      <c r="AK145" s="77" t="str">
        <f xml:space="preserve">
IF(AA145&lt;&gt;AA144,
     "L5",
     IF(Z145&lt;&gt;Z144,
          "L4",
          IF(Y145&lt;&gt;Y144,
               "L3",
               IF(X145&lt;&gt;X144,
                    "L2",
                     IF(W145&lt;&gt;W144,
                         "L1",
                         "L1"
                         )
                    )
               )
          )
     )</f>
        <v>L4</v>
      </c>
      <c r="AM145" s="65" t="s">
        <v>1756</v>
      </c>
      <c r="AN145" s="65">
        <f>IF(EXACT($AK144, "L1"), $W144, AN144)</f>
        <v>65000000000111</v>
      </c>
      <c r="AO145" s="65">
        <f>IF(EXACT($AK144, "L1"), $W144, IF(EXACT($AK144, "L2"), $X144, AO144))</f>
        <v>65000000000112</v>
      </c>
      <c r="AP145" s="65">
        <f>IF(EXACT($AK144, "L1"), $W144, IF(EXACT($AK144, "L2"), $X144, IF(EXACT($AK144, "L3"), $Y144, AP144)))</f>
        <v>65000000000128</v>
      </c>
      <c r="AQ145" s="65">
        <f>IF(EXACT($AK144, "L1"), $W144, IF(EXACT($AK144, "L2"), $X144, IF(EXACT($AK144, "L3"), $Y144, IF(EXACT($AK144, "L4"), $Z144, AQ144))))</f>
        <v>65000000000137</v>
      </c>
      <c r="AS145" s="65">
        <f>IF(EXACT($AK145, "L1"), AM145, IF(EXACT($AK145, "L2"), AN145, IF(EXACT($AK145, "L3"), AO145, IF(EXACT($AK145, "L4"), AP145, IF(EXACT($AK145, "L5"), AQ145, "")))))</f>
        <v>65000000000128</v>
      </c>
      <c r="AU145" s="60" t="str">
        <f t="shared" si="75"/>
        <v>PERFORM * FROM "SchData-OLTP-Accounting"."Func_TblChartOfAccount_SET"(varSystemLoginSession, null, null, null, varInstitutionBranchID, 62000000000001::bigint,'2-1106', 'Witholding Tax 25', 62000000000001::bigint, '2016-01-01 00:00:00'::timestamp, null::timestamp, 65000000000128::bigint, 66000000000001::bigint);</v>
      </c>
      <c r="AV145" s="66">
        <f t="shared" si="76"/>
        <v>65000000000139</v>
      </c>
      <c r="AW145" s="66">
        <f t="shared" si="77"/>
        <v>65000000000128</v>
      </c>
      <c r="AY145" s="66">
        <f t="shared" si="68"/>
        <v>65000000000128</v>
      </c>
    </row>
    <row r="146" spans="2:51" x14ac:dyDescent="0.2">
      <c r="B146" s="40"/>
      <c r="C146" s="41"/>
      <c r="D146" s="44"/>
      <c r="E146" s="43"/>
      <c r="F146" s="44"/>
      <c r="G146" s="43"/>
      <c r="H146" s="52"/>
      <c r="I146" s="19"/>
      <c r="J146" s="52" t="s">
        <v>1702</v>
      </c>
      <c r="K146" s="19" t="s">
        <v>1260</v>
      </c>
      <c r="L146" s="52"/>
      <c r="M146" s="19"/>
      <c r="O146" s="59" t="str">
        <f t="shared" si="56"/>
        <v>2-0000</v>
      </c>
      <c r="P146" s="59" t="str">
        <f t="shared" si="57"/>
        <v>2-1000</v>
      </c>
      <c r="Q146" s="59" t="str">
        <f t="shared" si="58"/>
        <v>2-1100</v>
      </c>
      <c r="R146" s="59" t="str">
        <f t="shared" si="59"/>
        <v>2-1106</v>
      </c>
      <c r="S146" s="59" t="str">
        <f t="shared" si="60"/>
        <v>2-1106.01</v>
      </c>
      <c r="T146" s="59" t="str">
        <f t="shared" si="61"/>
        <v xml:space="preserve"> </v>
      </c>
      <c r="V146" s="82">
        <f t="shared" si="62"/>
        <v>65000000000140</v>
      </c>
      <c r="W146" s="61">
        <f t="shared" si="63"/>
        <v>65000000000111</v>
      </c>
      <c r="X146" s="61">
        <f t="shared" si="64"/>
        <v>65000000000112</v>
      </c>
      <c r="Y146" s="61">
        <f t="shared" si="65"/>
        <v>65000000000128</v>
      </c>
      <c r="Z146" s="61">
        <f t="shared" si="66"/>
        <v>65000000000139</v>
      </c>
      <c r="AA146" s="61">
        <f t="shared" si="55"/>
        <v>65000000000140</v>
      </c>
      <c r="AB146" s="61">
        <f t="shared" si="67"/>
        <v>65000000000000</v>
      </c>
      <c r="AD146" s="61">
        <f t="shared" si="69"/>
        <v>2</v>
      </c>
      <c r="AE146" s="61">
        <f t="shared" si="70"/>
        <v>2</v>
      </c>
      <c r="AF146" s="61">
        <f t="shared" si="71"/>
        <v>2</v>
      </c>
      <c r="AG146" s="61">
        <f t="shared" si="72"/>
        <v>7</v>
      </c>
      <c r="AH146" s="61">
        <f t="shared" si="73"/>
        <v>2</v>
      </c>
      <c r="AI146" s="61">
        <f t="shared" si="74"/>
        <v>1</v>
      </c>
      <c r="AK146" s="77" t="str">
        <f xml:space="preserve">
IF(AA146&lt;&gt;AA145,
     "L5",
     IF(Z146&lt;&gt;Z145,
          "L4",
          IF(Y146&lt;&gt;Y145,
               "L3",
               IF(X146&lt;&gt;X145,
                    "L2",
                     IF(W146&lt;&gt;W145,
                         "L1",
                         "L1"
                         )
                    )
               )
          )
     )</f>
        <v>L5</v>
      </c>
      <c r="AM146" s="65" t="s">
        <v>1756</v>
      </c>
      <c r="AN146" s="65">
        <f>IF(EXACT($AK145, "L1"), $W145, AN145)</f>
        <v>65000000000111</v>
      </c>
      <c r="AO146" s="65">
        <f>IF(EXACT($AK145, "L1"), $W145, IF(EXACT($AK145, "L2"), $X145, AO145))</f>
        <v>65000000000112</v>
      </c>
      <c r="AP146" s="65">
        <f>IF(EXACT($AK145, "L1"), $W145, IF(EXACT($AK145, "L2"), $X145, IF(EXACT($AK145, "L3"), $Y145, AP145)))</f>
        <v>65000000000128</v>
      </c>
      <c r="AQ146" s="65">
        <f>IF(EXACT($AK145, "L1"), $W145, IF(EXACT($AK145, "L2"), $X145, IF(EXACT($AK145, "L3"), $Y145, IF(EXACT($AK145, "L4"), $Z145, AQ145))))</f>
        <v>65000000000139</v>
      </c>
      <c r="AS146" s="65">
        <f>IF(EXACT($AK146, "L1"), AM146, IF(EXACT($AK146, "L2"), AN146, IF(EXACT($AK146, "L3"), AO146, IF(EXACT($AK146, "L4"), AP146, IF(EXACT($AK146, "L5"), AQ146, "")))))</f>
        <v>65000000000139</v>
      </c>
      <c r="AU146" s="60" t="str">
        <f t="shared" si="75"/>
        <v>PERFORM * FROM "SchData-OLTP-Accounting"."Func_TblChartOfAccount_SET"(varSystemLoginSession, null, null, null, varInstitutionBranchID, 62000000000001::bigint,'2-1106.01', 'Witholding Tax 25 (IDR)', 62000000000001::bigint, '2016-01-01 00:00:00'::timestamp, null::timestamp, 65000000000139::bigint, 66000000000001::bigint);</v>
      </c>
      <c r="AV146" s="66">
        <f t="shared" si="76"/>
        <v>65000000000140</v>
      </c>
      <c r="AW146" s="66">
        <f t="shared" si="77"/>
        <v>65000000000139</v>
      </c>
      <c r="AY146" s="66">
        <f t="shared" si="68"/>
        <v>65000000000139</v>
      </c>
    </row>
    <row r="147" spans="2:51" x14ac:dyDescent="0.2">
      <c r="B147" s="40"/>
      <c r="C147" s="41"/>
      <c r="D147" s="44"/>
      <c r="E147" s="43"/>
      <c r="F147" s="44"/>
      <c r="G147" s="43"/>
      <c r="H147" s="52" t="s">
        <v>1703</v>
      </c>
      <c r="I147" s="19" t="s">
        <v>285</v>
      </c>
      <c r="J147" s="52"/>
      <c r="K147" s="19"/>
      <c r="L147" s="52"/>
      <c r="M147" s="19"/>
      <c r="O147" s="59" t="str">
        <f t="shared" si="56"/>
        <v>2-0000</v>
      </c>
      <c r="P147" s="59" t="str">
        <f t="shared" si="57"/>
        <v>2-1000</v>
      </c>
      <c r="Q147" s="59" t="str">
        <f t="shared" si="58"/>
        <v>2-1100</v>
      </c>
      <c r="R147" s="59" t="str">
        <f t="shared" si="59"/>
        <v>2-1107</v>
      </c>
      <c r="S147" s="59" t="str">
        <f t="shared" si="60"/>
        <v>2-1106.01</v>
      </c>
      <c r="T147" s="59" t="str">
        <f t="shared" si="61"/>
        <v xml:space="preserve"> </v>
      </c>
      <c r="V147" s="82">
        <f t="shared" si="62"/>
        <v>65000000000141</v>
      </c>
      <c r="W147" s="61">
        <f t="shared" si="63"/>
        <v>65000000000111</v>
      </c>
      <c r="X147" s="61">
        <f t="shared" si="64"/>
        <v>65000000000112</v>
      </c>
      <c r="Y147" s="61">
        <f t="shared" si="65"/>
        <v>65000000000128</v>
      </c>
      <c r="Z147" s="61">
        <f t="shared" si="66"/>
        <v>65000000000141</v>
      </c>
      <c r="AA147" s="61">
        <f t="shared" si="55"/>
        <v>65000000000140</v>
      </c>
      <c r="AB147" s="61">
        <f t="shared" si="67"/>
        <v>65000000000000</v>
      </c>
      <c r="AD147" s="61">
        <f t="shared" si="69"/>
        <v>2</v>
      </c>
      <c r="AE147" s="61">
        <f t="shared" si="70"/>
        <v>2</v>
      </c>
      <c r="AF147" s="61">
        <f t="shared" si="71"/>
        <v>2</v>
      </c>
      <c r="AG147" s="61">
        <f t="shared" si="72"/>
        <v>8</v>
      </c>
      <c r="AH147" s="61">
        <f t="shared" si="73"/>
        <v>1</v>
      </c>
      <c r="AI147" s="61">
        <f t="shared" si="74"/>
        <v>1</v>
      </c>
      <c r="AK147" s="77" t="str">
        <f xml:space="preserve">
IF(AA147&lt;&gt;AA146,
     "L5",
     IF(Z147&lt;&gt;Z146,
          "L4",
          IF(Y147&lt;&gt;Y146,
               "L3",
               IF(X147&lt;&gt;X146,
                    "L2",
                     IF(W147&lt;&gt;W146,
                         "L1",
                         "L1"
                         )
                    )
               )
          )
     )</f>
        <v>L4</v>
      </c>
      <c r="AM147" s="65" t="s">
        <v>1756</v>
      </c>
      <c r="AN147" s="65">
        <f>IF(EXACT($AK146, "L1"), $W146, AN146)</f>
        <v>65000000000111</v>
      </c>
      <c r="AO147" s="65">
        <f>IF(EXACT($AK146, "L1"), $W146, IF(EXACT($AK146, "L2"), $X146, AO146))</f>
        <v>65000000000112</v>
      </c>
      <c r="AP147" s="65">
        <f>IF(EXACT($AK146, "L1"), $W146, IF(EXACT($AK146, "L2"), $X146, IF(EXACT($AK146, "L3"), $Y146, AP146)))</f>
        <v>65000000000128</v>
      </c>
      <c r="AQ147" s="65">
        <f>IF(EXACT($AK146, "L1"), $W146, IF(EXACT($AK146, "L2"), $X146, IF(EXACT($AK146, "L3"), $Y146, IF(EXACT($AK146, "L4"), $Z146, AQ146))))</f>
        <v>65000000000139</v>
      </c>
      <c r="AS147" s="65">
        <f>IF(EXACT($AK147, "L1"), AM147, IF(EXACT($AK147, "L2"), AN147, IF(EXACT($AK147, "L3"), AO147, IF(EXACT($AK147, "L4"), AP147, IF(EXACT($AK147, "L5"), AQ147, "")))))</f>
        <v>65000000000128</v>
      </c>
      <c r="AU147" s="60" t="str">
        <f t="shared" si="75"/>
        <v>PERFORM * FROM "SchData-OLTP-Accounting"."Func_TblChartOfAccount_SET"(varSystemLoginSession, null, null, null, varInstitutionBranchID, 62000000000001::bigint,'2-1107', 'Tax Paid Current Year', 62000000000001::bigint, '2016-01-01 00:00:00'::timestamp, null::timestamp, 65000000000128::bigint, 66000000000001::bigint);</v>
      </c>
      <c r="AV147" s="66">
        <f t="shared" si="76"/>
        <v>65000000000141</v>
      </c>
      <c r="AW147" s="66">
        <f t="shared" si="77"/>
        <v>65000000000128</v>
      </c>
      <c r="AY147" s="66">
        <f t="shared" si="68"/>
        <v>65000000000128</v>
      </c>
    </row>
    <row r="148" spans="2:51" x14ac:dyDescent="0.2">
      <c r="B148" s="40"/>
      <c r="C148" s="41"/>
      <c r="D148" s="44"/>
      <c r="E148" s="43"/>
      <c r="F148" s="44"/>
      <c r="G148" s="43"/>
      <c r="H148" s="52"/>
      <c r="I148" s="19"/>
      <c r="J148" s="52" t="s">
        <v>1704</v>
      </c>
      <c r="K148" s="19" t="s">
        <v>1261</v>
      </c>
      <c r="L148" s="52"/>
      <c r="M148" s="19"/>
      <c r="O148" s="59" t="str">
        <f t="shared" si="56"/>
        <v>2-0000</v>
      </c>
      <c r="P148" s="59" t="str">
        <f t="shared" si="57"/>
        <v>2-1000</v>
      </c>
      <c r="Q148" s="59" t="str">
        <f t="shared" si="58"/>
        <v>2-1100</v>
      </c>
      <c r="R148" s="59" t="str">
        <f t="shared" si="59"/>
        <v>2-1107</v>
      </c>
      <c r="S148" s="59" t="str">
        <f t="shared" si="60"/>
        <v>2-1107.01</v>
      </c>
      <c r="T148" s="59" t="str">
        <f t="shared" si="61"/>
        <v xml:space="preserve"> </v>
      </c>
      <c r="V148" s="82">
        <f t="shared" si="62"/>
        <v>65000000000142</v>
      </c>
      <c r="W148" s="61">
        <f t="shared" si="63"/>
        <v>65000000000111</v>
      </c>
      <c r="X148" s="61">
        <f t="shared" si="64"/>
        <v>65000000000112</v>
      </c>
      <c r="Y148" s="61">
        <f t="shared" si="65"/>
        <v>65000000000128</v>
      </c>
      <c r="Z148" s="61">
        <f t="shared" si="66"/>
        <v>65000000000141</v>
      </c>
      <c r="AA148" s="61">
        <f t="shared" si="55"/>
        <v>65000000000142</v>
      </c>
      <c r="AB148" s="61">
        <f t="shared" si="67"/>
        <v>65000000000000</v>
      </c>
      <c r="AD148" s="61">
        <f t="shared" si="69"/>
        <v>2</v>
      </c>
      <c r="AE148" s="61">
        <f t="shared" si="70"/>
        <v>2</v>
      </c>
      <c r="AF148" s="61">
        <f t="shared" si="71"/>
        <v>2</v>
      </c>
      <c r="AG148" s="61">
        <f t="shared" si="72"/>
        <v>8</v>
      </c>
      <c r="AH148" s="61">
        <f t="shared" si="73"/>
        <v>2</v>
      </c>
      <c r="AI148" s="61">
        <f t="shared" si="74"/>
        <v>1</v>
      </c>
      <c r="AK148" s="77" t="str">
        <f xml:space="preserve">
IF(AA148&lt;&gt;AA147,
     "L5",
     IF(Z148&lt;&gt;Z147,
          "L4",
          IF(Y148&lt;&gt;Y147,
               "L3",
               IF(X148&lt;&gt;X147,
                    "L2",
                     IF(W148&lt;&gt;W147,
                         "L1",
                         "L1"
                         )
                    )
               )
          )
     )</f>
        <v>L5</v>
      </c>
      <c r="AM148" s="65" t="s">
        <v>1756</v>
      </c>
      <c r="AN148" s="65">
        <f>IF(EXACT($AK147, "L1"), $W147, AN147)</f>
        <v>65000000000111</v>
      </c>
      <c r="AO148" s="65">
        <f>IF(EXACT($AK147, "L1"), $W147, IF(EXACT($AK147, "L2"), $X147, AO147))</f>
        <v>65000000000112</v>
      </c>
      <c r="AP148" s="65">
        <f>IF(EXACT($AK147, "L1"), $W147, IF(EXACT($AK147, "L2"), $X147, IF(EXACT($AK147, "L3"), $Y147, AP147)))</f>
        <v>65000000000128</v>
      </c>
      <c r="AQ148" s="65">
        <f>IF(EXACT($AK147, "L1"), $W147, IF(EXACT($AK147, "L2"), $X147, IF(EXACT($AK147, "L3"), $Y147, IF(EXACT($AK147, "L4"), $Z147, AQ147))))</f>
        <v>65000000000141</v>
      </c>
      <c r="AS148" s="65">
        <f>IF(EXACT($AK148, "L1"), AM148, IF(EXACT($AK148, "L2"), AN148, IF(EXACT($AK148, "L3"), AO148, IF(EXACT($AK148, "L4"), AP148, IF(EXACT($AK148, "L5"), AQ148, "")))))</f>
        <v>65000000000141</v>
      </c>
      <c r="AU148" s="60" t="str">
        <f t="shared" si="75"/>
        <v>PERFORM * FROM "SchData-OLTP-Accounting"."Func_TblChartOfAccount_SET"(varSystemLoginSession, null, null, null, varInstitutionBranchID, 62000000000001::bigint,'2-1107.01', 'Tax Paid Current Year (IDR)', 62000000000001::bigint, '2016-01-01 00:00:00'::timestamp, null::timestamp, 65000000000141::bigint, 66000000000001::bigint);</v>
      </c>
      <c r="AV148" s="66">
        <f t="shared" si="76"/>
        <v>65000000000142</v>
      </c>
      <c r="AW148" s="66">
        <f t="shared" si="77"/>
        <v>65000000000141</v>
      </c>
      <c r="AY148" s="66">
        <f t="shared" si="68"/>
        <v>65000000000141</v>
      </c>
    </row>
    <row r="149" spans="2:51" ht="25.5" x14ac:dyDescent="0.2">
      <c r="B149" s="40"/>
      <c r="C149" s="41"/>
      <c r="D149" s="44"/>
      <c r="E149" s="43"/>
      <c r="F149" s="44"/>
      <c r="G149" s="43"/>
      <c r="H149" s="52" t="s">
        <v>1705</v>
      </c>
      <c r="I149" s="19" t="s">
        <v>287</v>
      </c>
      <c r="J149" s="52"/>
      <c r="K149" s="19"/>
      <c r="L149" s="52"/>
      <c r="M149" s="19"/>
      <c r="O149" s="59" t="str">
        <f t="shared" si="56"/>
        <v>2-0000</v>
      </c>
      <c r="P149" s="59" t="str">
        <f t="shared" si="57"/>
        <v>2-1000</v>
      </c>
      <c r="Q149" s="59" t="str">
        <f t="shared" si="58"/>
        <v>2-1100</v>
      </c>
      <c r="R149" s="59" t="str">
        <f t="shared" si="59"/>
        <v>2-1108</v>
      </c>
      <c r="S149" s="59" t="str">
        <f t="shared" si="60"/>
        <v>2-1107.01</v>
      </c>
      <c r="T149" s="59" t="str">
        <f t="shared" si="61"/>
        <v xml:space="preserve"> </v>
      </c>
      <c r="V149" s="82">
        <f t="shared" si="62"/>
        <v>65000000000143</v>
      </c>
      <c r="W149" s="61">
        <f t="shared" si="63"/>
        <v>65000000000111</v>
      </c>
      <c r="X149" s="61">
        <f t="shared" si="64"/>
        <v>65000000000112</v>
      </c>
      <c r="Y149" s="61">
        <f t="shared" si="65"/>
        <v>65000000000128</v>
      </c>
      <c r="Z149" s="61">
        <f t="shared" si="66"/>
        <v>65000000000143</v>
      </c>
      <c r="AA149" s="61">
        <f t="shared" si="55"/>
        <v>65000000000142</v>
      </c>
      <c r="AB149" s="61">
        <f t="shared" si="67"/>
        <v>65000000000000</v>
      </c>
      <c r="AD149" s="61">
        <f t="shared" si="69"/>
        <v>2</v>
      </c>
      <c r="AE149" s="61">
        <f t="shared" si="70"/>
        <v>2</v>
      </c>
      <c r="AF149" s="61">
        <f t="shared" si="71"/>
        <v>2</v>
      </c>
      <c r="AG149" s="61">
        <f t="shared" si="72"/>
        <v>9</v>
      </c>
      <c r="AH149" s="61">
        <f t="shared" si="73"/>
        <v>1</v>
      </c>
      <c r="AI149" s="61">
        <f t="shared" si="74"/>
        <v>1</v>
      </c>
      <c r="AK149" s="77" t="str">
        <f xml:space="preserve">
IF(AA149&lt;&gt;AA148,
     "L5",
     IF(Z149&lt;&gt;Z148,
          "L4",
          IF(Y149&lt;&gt;Y148,
               "L3",
               IF(X149&lt;&gt;X148,
                    "L2",
                     IF(W149&lt;&gt;W148,
                         "L1",
                         "L1"
                         )
                    )
               )
          )
     )</f>
        <v>L4</v>
      </c>
      <c r="AM149" s="65" t="s">
        <v>1756</v>
      </c>
      <c r="AN149" s="65">
        <f>IF(EXACT($AK148, "L1"), $W148, AN148)</f>
        <v>65000000000111</v>
      </c>
      <c r="AO149" s="65">
        <f>IF(EXACT($AK148, "L1"), $W148, IF(EXACT($AK148, "L2"), $X148, AO148))</f>
        <v>65000000000112</v>
      </c>
      <c r="AP149" s="65">
        <f>IF(EXACT($AK148, "L1"), $W148, IF(EXACT($AK148, "L2"), $X148, IF(EXACT($AK148, "L3"), $Y148, AP148)))</f>
        <v>65000000000128</v>
      </c>
      <c r="AQ149" s="65">
        <f>IF(EXACT($AK148, "L1"), $W148, IF(EXACT($AK148, "L2"), $X148, IF(EXACT($AK148, "L3"), $Y148, IF(EXACT($AK148, "L4"), $Z148, AQ148))))</f>
        <v>65000000000141</v>
      </c>
      <c r="AS149" s="65">
        <f>IF(EXACT($AK149, "L1"), AM149, IF(EXACT($AK149, "L2"), AN149, IF(EXACT($AK149, "L3"), AO149, IF(EXACT($AK149, "L4"), AP149, IF(EXACT($AK149, "L5"), AQ149, "")))))</f>
        <v>65000000000128</v>
      </c>
      <c r="AU149" s="60" t="str">
        <f t="shared" si="75"/>
        <v>PERFORM * FROM "SchData-OLTP-Accounting"."Func_TblChartOfAccount_SET"(varSystemLoginSession, null, null, null, varInstitutionBranchID, 62000000000001::bigint,'2-1108', 'Provision for Tax Current Year', 62000000000001::bigint, '2016-01-01 00:00:00'::timestamp, null::timestamp, 65000000000128::bigint, 66000000000001::bigint);</v>
      </c>
      <c r="AV149" s="66">
        <f t="shared" si="76"/>
        <v>65000000000143</v>
      </c>
      <c r="AW149" s="66">
        <f t="shared" si="77"/>
        <v>65000000000128</v>
      </c>
      <c r="AY149" s="66">
        <f t="shared" si="68"/>
        <v>65000000000128</v>
      </c>
    </row>
    <row r="150" spans="2:51" ht="25.5" x14ac:dyDescent="0.2">
      <c r="B150" s="40"/>
      <c r="C150" s="41"/>
      <c r="D150" s="44"/>
      <c r="E150" s="43"/>
      <c r="F150" s="44"/>
      <c r="G150" s="43"/>
      <c r="H150" s="52"/>
      <c r="I150" s="19"/>
      <c r="J150" s="52" t="s">
        <v>1706</v>
      </c>
      <c r="K150" s="19" t="s">
        <v>1262</v>
      </c>
      <c r="L150" s="52"/>
      <c r="M150" s="19"/>
      <c r="O150" s="59" t="str">
        <f t="shared" si="56"/>
        <v>2-0000</v>
      </c>
      <c r="P150" s="59" t="str">
        <f t="shared" si="57"/>
        <v>2-1000</v>
      </c>
      <c r="Q150" s="59" t="str">
        <f t="shared" si="58"/>
        <v>2-1100</v>
      </c>
      <c r="R150" s="59" t="str">
        <f t="shared" si="59"/>
        <v>2-1108</v>
      </c>
      <c r="S150" s="59" t="str">
        <f t="shared" si="60"/>
        <v>2-1108.01</v>
      </c>
      <c r="T150" s="59" t="str">
        <f t="shared" si="61"/>
        <v xml:space="preserve"> </v>
      </c>
      <c r="V150" s="82">
        <f t="shared" si="62"/>
        <v>65000000000144</v>
      </c>
      <c r="W150" s="61">
        <f t="shared" si="63"/>
        <v>65000000000111</v>
      </c>
      <c r="X150" s="61">
        <f t="shared" si="64"/>
        <v>65000000000112</v>
      </c>
      <c r="Y150" s="61">
        <f t="shared" si="65"/>
        <v>65000000000128</v>
      </c>
      <c r="Z150" s="61">
        <f t="shared" si="66"/>
        <v>65000000000143</v>
      </c>
      <c r="AA150" s="61">
        <f t="shared" si="55"/>
        <v>65000000000144</v>
      </c>
      <c r="AB150" s="61">
        <f t="shared" si="67"/>
        <v>65000000000000</v>
      </c>
      <c r="AD150" s="61">
        <f t="shared" si="69"/>
        <v>2</v>
      </c>
      <c r="AE150" s="61">
        <f t="shared" si="70"/>
        <v>2</v>
      </c>
      <c r="AF150" s="61">
        <f t="shared" si="71"/>
        <v>2</v>
      </c>
      <c r="AG150" s="61">
        <f t="shared" si="72"/>
        <v>9</v>
      </c>
      <c r="AH150" s="61">
        <f t="shared" si="73"/>
        <v>2</v>
      </c>
      <c r="AI150" s="61">
        <f t="shared" si="74"/>
        <v>1</v>
      </c>
      <c r="AK150" s="77" t="str">
        <f xml:space="preserve">
IF(AA150&lt;&gt;AA149,
     "L5",
     IF(Z150&lt;&gt;Z149,
          "L4",
          IF(Y150&lt;&gt;Y149,
               "L3",
               IF(X150&lt;&gt;X149,
                    "L2",
                     IF(W150&lt;&gt;W149,
                         "L1",
                         "L1"
                         )
                    )
               )
          )
     )</f>
        <v>L5</v>
      </c>
      <c r="AM150" s="65" t="s">
        <v>1756</v>
      </c>
      <c r="AN150" s="65">
        <f>IF(EXACT($AK149, "L1"), $W149, AN149)</f>
        <v>65000000000111</v>
      </c>
      <c r="AO150" s="65">
        <f>IF(EXACT($AK149, "L1"), $W149, IF(EXACT($AK149, "L2"), $X149, AO149))</f>
        <v>65000000000112</v>
      </c>
      <c r="AP150" s="65">
        <f>IF(EXACT($AK149, "L1"), $W149, IF(EXACT($AK149, "L2"), $X149, IF(EXACT($AK149, "L3"), $Y149, AP149)))</f>
        <v>65000000000128</v>
      </c>
      <c r="AQ150" s="65">
        <f>IF(EXACT($AK149, "L1"), $W149, IF(EXACT($AK149, "L2"), $X149, IF(EXACT($AK149, "L3"), $Y149, IF(EXACT($AK149, "L4"), $Z149, AQ149))))</f>
        <v>65000000000143</v>
      </c>
      <c r="AS150" s="65">
        <f>IF(EXACT($AK150, "L1"), AM150, IF(EXACT($AK150, "L2"), AN150, IF(EXACT($AK150, "L3"), AO150, IF(EXACT($AK150, "L4"), AP150, IF(EXACT($AK150, "L5"), AQ150, "")))))</f>
        <v>65000000000143</v>
      </c>
      <c r="AU150" s="60" t="str">
        <f t="shared" si="75"/>
        <v>PERFORM * FROM "SchData-OLTP-Accounting"."Func_TblChartOfAccount_SET"(varSystemLoginSession, null, null, null, varInstitutionBranchID, 62000000000001::bigint,'2-1108.01', 'Provision for Tax Current Year (IDR)', 62000000000001::bigint, '2016-01-01 00:00:00'::timestamp, null::timestamp, 65000000000143::bigint, 66000000000001::bigint);</v>
      </c>
      <c r="AV150" s="66">
        <f t="shared" si="76"/>
        <v>65000000000144</v>
      </c>
      <c r="AW150" s="66">
        <f t="shared" si="77"/>
        <v>65000000000143</v>
      </c>
      <c r="AY150" s="66">
        <f t="shared" si="68"/>
        <v>65000000000143</v>
      </c>
    </row>
    <row r="151" spans="2:51" x14ac:dyDescent="0.2">
      <c r="B151" s="40"/>
      <c r="C151" s="41"/>
      <c r="D151" s="44"/>
      <c r="E151" s="43"/>
      <c r="F151" s="44"/>
      <c r="G151" s="43"/>
      <c r="H151" s="52" t="s">
        <v>1707</v>
      </c>
      <c r="I151" s="19" t="s">
        <v>273</v>
      </c>
      <c r="J151" s="52"/>
      <c r="K151" s="19"/>
      <c r="L151" s="52"/>
      <c r="M151" s="19"/>
      <c r="O151" s="59" t="str">
        <f t="shared" si="56"/>
        <v>2-0000</v>
      </c>
      <c r="P151" s="59" t="str">
        <f t="shared" si="57"/>
        <v>2-1000</v>
      </c>
      <c r="Q151" s="59" t="str">
        <f t="shared" si="58"/>
        <v>2-1100</v>
      </c>
      <c r="R151" s="59" t="str">
        <f t="shared" si="59"/>
        <v>2-1109</v>
      </c>
      <c r="S151" s="59" t="str">
        <f t="shared" si="60"/>
        <v>2-1108.01</v>
      </c>
      <c r="T151" s="59" t="str">
        <f t="shared" si="61"/>
        <v xml:space="preserve"> </v>
      </c>
      <c r="V151" s="82">
        <f t="shared" si="62"/>
        <v>65000000000145</v>
      </c>
      <c r="W151" s="61">
        <f t="shared" si="63"/>
        <v>65000000000111</v>
      </c>
      <c r="X151" s="61">
        <f t="shared" si="64"/>
        <v>65000000000112</v>
      </c>
      <c r="Y151" s="61">
        <f t="shared" si="65"/>
        <v>65000000000128</v>
      </c>
      <c r="Z151" s="61">
        <f t="shared" si="66"/>
        <v>65000000000145</v>
      </c>
      <c r="AA151" s="61">
        <f t="shared" si="55"/>
        <v>65000000000144</v>
      </c>
      <c r="AB151" s="61">
        <f t="shared" si="67"/>
        <v>65000000000000</v>
      </c>
      <c r="AD151" s="61">
        <f t="shared" si="69"/>
        <v>2</v>
      </c>
      <c r="AE151" s="61">
        <f t="shared" si="70"/>
        <v>2</v>
      </c>
      <c r="AF151" s="61">
        <f t="shared" si="71"/>
        <v>2</v>
      </c>
      <c r="AG151" s="61">
        <f t="shared" si="72"/>
        <v>10</v>
      </c>
      <c r="AH151" s="61">
        <f t="shared" si="73"/>
        <v>1</v>
      </c>
      <c r="AI151" s="61">
        <f t="shared" si="74"/>
        <v>1</v>
      </c>
      <c r="AK151" s="77" t="str">
        <f xml:space="preserve">
IF(AA151&lt;&gt;AA150,
     "L5",
     IF(Z151&lt;&gt;Z150,
          "L4",
          IF(Y151&lt;&gt;Y150,
               "L3",
               IF(X151&lt;&gt;X150,
                    "L2",
                     IF(W151&lt;&gt;W150,
                         "L1",
                         "L1"
                         )
                    )
               )
          )
     )</f>
        <v>L4</v>
      </c>
      <c r="AM151" s="65" t="s">
        <v>1756</v>
      </c>
      <c r="AN151" s="65">
        <f>IF(EXACT($AK150, "L1"), $W150, AN150)</f>
        <v>65000000000111</v>
      </c>
      <c r="AO151" s="65">
        <f>IF(EXACT($AK150, "L1"), $W150, IF(EXACT($AK150, "L2"), $X150, AO150))</f>
        <v>65000000000112</v>
      </c>
      <c r="AP151" s="65">
        <f>IF(EXACT($AK150, "L1"), $W150, IF(EXACT($AK150, "L2"), $X150, IF(EXACT($AK150, "L3"), $Y150, AP150)))</f>
        <v>65000000000128</v>
      </c>
      <c r="AQ151" s="65">
        <f>IF(EXACT($AK150, "L1"), $W150, IF(EXACT($AK150, "L2"), $X150, IF(EXACT($AK150, "L3"), $Y150, IF(EXACT($AK150, "L4"), $Z150, AQ150))))</f>
        <v>65000000000143</v>
      </c>
      <c r="AS151" s="65">
        <f>IF(EXACT($AK151, "L1"), AM151, IF(EXACT($AK151, "L2"), AN151, IF(EXACT($AK151, "L3"), AO151, IF(EXACT($AK151, "L4"), AP151, IF(EXACT($AK151, "L5"), AQ151, "")))))</f>
        <v>65000000000128</v>
      </c>
      <c r="AU151" s="60" t="str">
        <f t="shared" si="75"/>
        <v>PERFORM * FROM "SchData-OLTP-Accounting"."Func_TblChartOfAccount_SET"(varSystemLoginSession, null, null, null, varInstitutionBranchID, 62000000000001::bigint,'2-1109', 'Defferred Tax Liability', 62000000000001::bigint, '2016-01-01 00:00:00'::timestamp, null::timestamp, 65000000000128::bigint, 66000000000001::bigint);</v>
      </c>
      <c r="AV151" s="66">
        <f t="shared" si="76"/>
        <v>65000000000145</v>
      </c>
      <c r="AW151" s="66">
        <f t="shared" si="77"/>
        <v>65000000000128</v>
      </c>
      <c r="AY151" s="66">
        <f t="shared" si="68"/>
        <v>65000000000128</v>
      </c>
    </row>
    <row r="152" spans="2:51" x14ac:dyDescent="0.2">
      <c r="B152" s="40"/>
      <c r="C152" s="41"/>
      <c r="D152" s="44"/>
      <c r="E152" s="43"/>
      <c r="F152" s="44"/>
      <c r="G152" s="43"/>
      <c r="H152" s="52"/>
      <c r="I152" s="19"/>
      <c r="J152" s="52" t="s">
        <v>1708</v>
      </c>
      <c r="K152" s="19" t="s">
        <v>1263</v>
      </c>
      <c r="L152" s="52"/>
      <c r="M152" s="19"/>
      <c r="O152" s="59" t="str">
        <f t="shared" si="56"/>
        <v>2-0000</v>
      </c>
      <c r="P152" s="59" t="str">
        <f t="shared" si="57"/>
        <v>2-1000</v>
      </c>
      <c r="Q152" s="59" t="str">
        <f t="shared" si="58"/>
        <v>2-1100</v>
      </c>
      <c r="R152" s="59" t="str">
        <f t="shared" si="59"/>
        <v>2-1109</v>
      </c>
      <c r="S152" s="59" t="str">
        <f t="shared" si="60"/>
        <v>2-1109.01</v>
      </c>
      <c r="T152" s="59" t="str">
        <f t="shared" si="61"/>
        <v xml:space="preserve"> </v>
      </c>
      <c r="V152" s="82">
        <f t="shared" si="62"/>
        <v>65000000000146</v>
      </c>
      <c r="W152" s="61">
        <f t="shared" si="63"/>
        <v>65000000000111</v>
      </c>
      <c r="X152" s="61">
        <f t="shared" si="64"/>
        <v>65000000000112</v>
      </c>
      <c r="Y152" s="61">
        <f t="shared" si="65"/>
        <v>65000000000128</v>
      </c>
      <c r="Z152" s="61">
        <f t="shared" si="66"/>
        <v>65000000000145</v>
      </c>
      <c r="AA152" s="61">
        <f t="shared" si="55"/>
        <v>65000000000146</v>
      </c>
      <c r="AB152" s="61">
        <f t="shared" si="67"/>
        <v>65000000000000</v>
      </c>
      <c r="AD152" s="61">
        <f t="shared" si="69"/>
        <v>2</v>
      </c>
      <c r="AE152" s="61">
        <f t="shared" si="70"/>
        <v>2</v>
      </c>
      <c r="AF152" s="61">
        <f t="shared" si="71"/>
        <v>2</v>
      </c>
      <c r="AG152" s="61">
        <f t="shared" si="72"/>
        <v>10</v>
      </c>
      <c r="AH152" s="61">
        <f t="shared" si="73"/>
        <v>2</v>
      </c>
      <c r="AI152" s="61">
        <f t="shared" si="74"/>
        <v>1</v>
      </c>
      <c r="AK152" s="77" t="str">
        <f xml:space="preserve">
IF(AA152&lt;&gt;AA151,
     "L5",
     IF(Z152&lt;&gt;Z151,
          "L4",
          IF(Y152&lt;&gt;Y151,
               "L3",
               IF(X152&lt;&gt;X151,
                    "L2",
                     IF(W152&lt;&gt;W151,
                         "L1",
                         "L1"
                         )
                    )
               )
          )
     )</f>
        <v>L5</v>
      </c>
      <c r="AM152" s="65" t="s">
        <v>1756</v>
      </c>
      <c r="AN152" s="65">
        <f>IF(EXACT($AK151, "L1"), $W151, AN151)</f>
        <v>65000000000111</v>
      </c>
      <c r="AO152" s="65">
        <f>IF(EXACT($AK151, "L1"), $W151, IF(EXACT($AK151, "L2"), $X151, AO151))</f>
        <v>65000000000112</v>
      </c>
      <c r="AP152" s="65">
        <f>IF(EXACT($AK151, "L1"), $W151, IF(EXACT($AK151, "L2"), $X151, IF(EXACT($AK151, "L3"), $Y151, AP151)))</f>
        <v>65000000000128</v>
      </c>
      <c r="AQ152" s="65">
        <f>IF(EXACT($AK151, "L1"), $W151, IF(EXACT($AK151, "L2"), $X151, IF(EXACT($AK151, "L3"), $Y151, IF(EXACT($AK151, "L4"), $Z151, AQ151))))</f>
        <v>65000000000145</v>
      </c>
      <c r="AS152" s="65">
        <f>IF(EXACT($AK152, "L1"), AM152, IF(EXACT($AK152, "L2"), AN152, IF(EXACT($AK152, "L3"), AO152, IF(EXACT($AK152, "L4"), AP152, IF(EXACT($AK152, "L5"), AQ152, "")))))</f>
        <v>65000000000145</v>
      </c>
      <c r="AU152" s="60" t="str">
        <f t="shared" si="75"/>
        <v>PERFORM * FROM "SchData-OLTP-Accounting"."Func_TblChartOfAccount_SET"(varSystemLoginSession, null, null, null, varInstitutionBranchID, 62000000000001::bigint,'2-1109.01', 'Defferred Tax Liability (IDR)', 62000000000001::bigint, '2016-01-01 00:00:00'::timestamp, null::timestamp, 65000000000145::bigint, 66000000000001::bigint);</v>
      </c>
      <c r="AV152" s="66">
        <f t="shared" si="76"/>
        <v>65000000000146</v>
      </c>
      <c r="AW152" s="66">
        <f t="shared" si="77"/>
        <v>65000000000145</v>
      </c>
      <c r="AY152" s="66">
        <f t="shared" si="68"/>
        <v>65000000000145</v>
      </c>
    </row>
    <row r="153" spans="2:51" ht="25.5" x14ac:dyDescent="0.2">
      <c r="B153" s="40"/>
      <c r="C153" s="41"/>
      <c r="D153" s="44"/>
      <c r="E153" s="43"/>
      <c r="F153" s="44" t="s">
        <v>1165</v>
      </c>
      <c r="G153" s="43" t="s">
        <v>887</v>
      </c>
      <c r="H153" s="52"/>
      <c r="I153" s="19"/>
      <c r="J153" s="52"/>
      <c r="K153" s="43"/>
      <c r="L153" s="52"/>
      <c r="M153" s="19"/>
      <c r="O153" s="59" t="str">
        <f t="shared" si="56"/>
        <v>2-0000</v>
      </c>
      <c r="P153" s="59" t="str">
        <f t="shared" si="57"/>
        <v>2-1000</v>
      </c>
      <c r="Q153" s="59" t="str">
        <f t="shared" si="58"/>
        <v>2-1200</v>
      </c>
      <c r="R153" s="59" t="str">
        <f t="shared" si="59"/>
        <v>2-1109</v>
      </c>
      <c r="S153" s="59" t="str">
        <f t="shared" si="60"/>
        <v>2-1109.01</v>
      </c>
      <c r="T153" s="59" t="str">
        <f t="shared" si="61"/>
        <v xml:space="preserve"> </v>
      </c>
      <c r="V153" s="82">
        <f t="shared" si="62"/>
        <v>65000000000147</v>
      </c>
      <c r="W153" s="61">
        <f t="shared" si="63"/>
        <v>65000000000111</v>
      </c>
      <c r="X153" s="61">
        <f t="shared" si="64"/>
        <v>65000000000112</v>
      </c>
      <c r="Y153" s="61">
        <f t="shared" si="65"/>
        <v>65000000000147</v>
      </c>
      <c r="Z153" s="61">
        <f t="shared" si="66"/>
        <v>65000000000145</v>
      </c>
      <c r="AA153" s="61">
        <f t="shared" si="55"/>
        <v>65000000000146</v>
      </c>
      <c r="AB153" s="61">
        <f t="shared" si="67"/>
        <v>65000000000000</v>
      </c>
      <c r="AD153" s="61">
        <f t="shared" si="69"/>
        <v>2</v>
      </c>
      <c r="AE153" s="61">
        <f t="shared" si="70"/>
        <v>2</v>
      </c>
      <c r="AF153" s="61">
        <f t="shared" si="71"/>
        <v>3</v>
      </c>
      <c r="AG153" s="61">
        <f t="shared" si="72"/>
        <v>1</v>
      </c>
      <c r="AH153" s="61">
        <f t="shared" si="73"/>
        <v>1</v>
      </c>
      <c r="AI153" s="61">
        <f t="shared" si="74"/>
        <v>1</v>
      </c>
      <c r="AK153" s="77" t="str">
        <f xml:space="preserve">
IF(AA153&lt;&gt;AA152,
     "L5",
     IF(Z153&lt;&gt;Z152,
          "L4",
          IF(Y153&lt;&gt;Y152,
               "L3",
               IF(X153&lt;&gt;X152,
                    "L2",
                     IF(W153&lt;&gt;W152,
                         "L1",
                         "L1"
                         )
                    )
               )
          )
     )</f>
        <v>L3</v>
      </c>
      <c r="AM153" s="65" t="s">
        <v>1756</v>
      </c>
      <c r="AN153" s="65">
        <f>IF(EXACT($AK152, "L1"), $W152, AN152)</f>
        <v>65000000000111</v>
      </c>
      <c r="AO153" s="65">
        <f>IF(EXACT($AK152, "L1"), $W152, IF(EXACT($AK152, "L2"), $X152, AO152))</f>
        <v>65000000000112</v>
      </c>
      <c r="AP153" s="65">
        <f>IF(EXACT($AK152, "L1"), $W152, IF(EXACT($AK152, "L2"), $X152, IF(EXACT($AK152, "L3"), $Y152, AP152)))</f>
        <v>65000000000128</v>
      </c>
      <c r="AQ153" s="65">
        <f>IF(EXACT($AK152, "L1"), $W152, IF(EXACT($AK152, "L2"), $X152, IF(EXACT($AK152, "L3"), $Y152, IF(EXACT($AK152, "L4"), $Z152, AQ152))))</f>
        <v>65000000000145</v>
      </c>
      <c r="AS153" s="65">
        <f>IF(EXACT($AK153, "L1"), AM153, IF(EXACT($AK153, "L2"), AN153, IF(EXACT($AK153, "L3"), AO153, IF(EXACT($AK153, "L4"), AP153, IF(EXACT($AK153, "L5"), AQ153, "")))))</f>
        <v>65000000000112</v>
      </c>
      <c r="AU153" s="60" t="str">
        <f t="shared" si="75"/>
        <v>PERFORM * FROM "SchData-OLTP-Accounting"."Func_TblChartOfAccount_SET"(varSystemLoginSession, null, null, null, varInstitutionBranchID, 62000000000001::bigint,'2-1200', 'Hutang Antar Perusahaan', 62000000000001::bigint, '2016-01-01 00:00:00'::timestamp, null::timestamp, 65000000000112::bigint, 66000000000001::bigint);</v>
      </c>
      <c r="AV153" s="66">
        <f t="shared" si="76"/>
        <v>65000000000147</v>
      </c>
      <c r="AW153" s="66">
        <f t="shared" si="77"/>
        <v>65000000000112</v>
      </c>
      <c r="AY153" s="66">
        <f t="shared" si="68"/>
        <v>65000000000112</v>
      </c>
    </row>
    <row r="154" spans="2:51" x14ac:dyDescent="0.2">
      <c r="B154" s="40"/>
      <c r="C154" s="41"/>
      <c r="D154" s="44"/>
      <c r="E154" s="43"/>
      <c r="F154" s="44"/>
      <c r="G154" s="43"/>
      <c r="H154" s="52"/>
      <c r="I154" s="43"/>
      <c r="J154" s="52" t="s">
        <v>1752</v>
      </c>
      <c r="K154" s="43" t="s">
        <v>1739</v>
      </c>
      <c r="L154" s="52"/>
      <c r="M154" s="34" t="s">
        <v>1737</v>
      </c>
      <c r="O154" s="59" t="str">
        <f t="shared" si="56"/>
        <v>2-0000</v>
      </c>
      <c r="P154" s="59" t="str">
        <f t="shared" si="57"/>
        <v>2-1000</v>
      </c>
      <c r="Q154" s="59" t="str">
        <f t="shared" si="58"/>
        <v>2-1200</v>
      </c>
      <c r="R154" s="59" t="str">
        <f t="shared" si="59"/>
        <v>2-1109</v>
      </c>
      <c r="S154" s="59" t="str">
        <f t="shared" si="60"/>
        <v>2-1200.01</v>
      </c>
      <c r="T154" s="59" t="str">
        <f t="shared" si="61"/>
        <v xml:space="preserve"> </v>
      </c>
      <c r="V154" s="82">
        <f t="shared" si="62"/>
        <v>65000000000148</v>
      </c>
      <c r="W154" s="61">
        <f t="shared" si="63"/>
        <v>65000000000111</v>
      </c>
      <c r="X154" s="61">
        <f t="shared" si="64"/>
        <v>65000000000112</v>
      </c>
      <c r="Y154" s="61">
        <f t="shared" si="65"/>
        <v>65000000000147</v>
      </c>
      <c r="Z154" s="61">
        <f t="shared" si="66"/>
        <v>65000000000145</v>
      </c>
      <c r="AA154" s="61">
        <f t="shared" si="55"/>
        <v>65000000000148</v>
      </c>
      <c r="AB154" s="61">
        <f t="shared" si="67"/>
        <v>65000000000000</v>
      </c>
      <c r="AD154" s="61">
        <f t="shared" si="69"/>
        <v>2</v>
      </c>
      <c r="AE154" s="61">
        <f t="shared" si="70"/>
        <v>2</v>
      </c>
      <c r="AF154" s="61">
        <f t="shared" si="71"/>
        <v>3</v>
      </c>
      <c r="AG154" s="61">
        <f t="shared" si="72"/>
        <v>1</v>
      </c>
      <c r="AH154" s="61">
        <f t="shared" si="73"/>
        <v>2</v>
      </c>
      <c r="AI154" s="61">
        <f t="shared" si="74"/>
        <v>1</v>
      </c>
      <c r="AK154" s="77" t="str">
        <f xml:space="preserve">
IF(AA154&lt;&gt;AA153,
     "L5",
     IF(Z154&lt;&gt;Z153,
          "L4",
          IF(Y154&lt;&gt;Y153,
               "L3",
               IF(X154&lt;&gt;X153,
                    "L2",
                     IF(W154&lt;&gt;W153,
                         "L1",
                         "L1"
                         )
                    )
               )
          )
     )</f>
        <v>L5</v>
      </c>
      <c r="AM154" s="65" t="s">
        <v>1756</v>
      </c>
      <c r="AN154" s="65">
        <f>IF(EXACT($AK153, "L1"), $W153, AN153)</f>
        <v>65000000000111</v>
      </c>
      <c r="AO154" s="65">
        <f>IF(EXACT($AK153, "L1"), $W153, IF(EXACT($AK153, "L2"), $X153, AO153))</f>
        <v>65000000000112</v>
      </c>
      <c r="AP154" s="65">
        <f>IF(EXACT($AK153, "L1"), $W153, IF(EXACT($AK153, "L2"), $X153, IF(EXACT($AK153, "L3"), $Y153, AP153)))</f>
        <v>65000000000147</v>
      </c>
      <c r="AQ154" s="65">
        <f>IF(EXACT($AK153, "L1"), $W153, IF(EXACT($AK153, "L2"), $X153, IF(EXACT($AK153, "L3"), $Y153, IF(EXACT($AK153, "L4"), $Z153, AQ153))))</f>
        <v>65000000000147</v>
      </c>
      <c r="AS154" s="65">
        <f>IF(EXACT($AK154, "L1"), AM154, IF(EXACT($AK154, "L2"), AN154, IF(EXACT($AK154, "L3"), AO154, IF(EXACT($AK154, "L4"), AP154, IF(EXACT($AK154, "L5"), AQ154, "")))))</f>
        <v>65000000000147</v>
      </c>
      <c r="AU154" s="60" t="str">
        <f t="shared" si="75"/>
        <v>PERFORM * FROM "SchData-OLTP-Accounting"."Func_TblChartOfAccount_SET"(varSystemLoginSession, null, null, null, varInstitutionBranchID, 62000000000001::bigint,'2-1200.01', 'Hutang Antar Perusahaan (IDR)', 62000000000001::bigint, '2016-01-01 00:00:00'::timestamp, null::timestamp, 65000000000147::bigint, 66000000000001::bigint);</v>
      </c>
      <c r="AV154" s="66">
        <f t="shared" si="76"/>
        <v>65000000000148</v>
      </c>
      <c r="AW154" s="66">
        <f t="shared" si="77"/>
        <v>65000000000147</v>
      </c>
      <c r="AY154" s="66">
        <f t="shared" si="68"/>
        <v>65000000000147</v>
      </c>
    </row>
    <row r="155" spans="2:51" x14ac:dyDescent="0.2">
      <c r="B155" s="40"/>
      <c r="C155" s="41"/>
      <c r="D155" s="44" t="s">
        <v>1087</v>
      </c>
      <c r="E155" s="43" t="s">
        <v>854</v>
      </c>
      <c r="F155" s="44"/>
      <c r="G155" s="43"/>
      <c r="H155" s="52"/>
      <c r="I155" s="19"/>
      <c r="J155" s="52"/>
      <c r="K155" s="19"/>
      <c r="L155" s="52"/>
      <c r="M155" s="19"/>
      <c r="O155" s="59" t="str">
        <f t="shared" si="56"/>
        <v>2-0000</v>
      </c>
      <c r="P155" s="59" t="str">
        <f t="shared" si="57"/>
        <v>2-2000</v>
      </c>
      <c r="Q155" s="59" t="str">
        <f t="shared" si="58"/>
        <v>2-1200</v>
      </c>
      <c r="R155" s="59" t="str">
        <f t="shared" si="59"/>
        <v>2-1109</v>
      </c>
      <c r="S155" s="59" t="str">
        <f t="shared" si="60"/>
        <v>2-1200.01</v>
      </c>
      <c r="T155" s="59" t="str">
        <f t="shared" si="61"/>
        <v xml:space="preserve"> </v>
      </c>
      <c r="V155" s="82">
        <f t="shared" si="62"/>
        <v>65000000000149</v>
      </c>
      <c r="W155" s="61">
        <f t="shared" si="63"/>
        <v>65000000000111</v>
      </c>
      <c r="X155" s="61">
        <f t="shared" si="64"/>
        <v>65000000000149</v>
      </c>
      <c r="Y155" s="61">
        <f t="shared" si="65"/>
        <v>65000000000147</v>
      </c>
      <c r="Z155" s="61">
        <f t="shared" si="66"/>
        <v>65000000000145</v>
      </c>
      <c r="AA155" s="61">
        <f t="shared" si="55"/>
        <v>65000000000148</v>
      </c>
      <c r="AB155" s="61">
        <f t="shared" si="67"/>
        <v>65000000000000</v>
      </c>
      <c r="AD155" s="61">
        <f t="shared" si="69"/>
        <v>2</v>
      </c>
      <c r="AE155" s="61">
        <f t="shared" si="70"/>
        <v>3</v>
      </c>
      <c r="AF155" s="61">
        <f t="shared" si="71"/>
        <v>1</v>
      </c>
      <c r="AG155" s="61">
        <f t="shared" si="72"/>
        <v>1</v>
      </c>
      <c r="AH155" s="61">
        <f t="shared" si="73"/>
        <v>2</v>
      </c>
      <c r="AI155" s="61">
        <f t="shared" si="74"/>
        <v>1</v>
      </c>
      <c r="AK155" s="77" t="str">
        <f xml:space="preserve">
IF(AA155&lt;&gt;AA154,
     "L5",
     IF(Z155&lt;&gt;Z154,
          "L4",
          IF(Y155&lt;&gt;Y154,
               "L3",
               IF(X155&lt;&gt;X154,
                    "L2",
                     IF(W155&lt;&gt;W154,
                         "L1",
                         "L1"
                         )
                    )
               )
          )
     )</f>
        <v>L2</v>
      </c>
      <c r="AM155" s="65" t="s">
        <v>1756</v>
      </c>
      <c r="AN155" s="65">
        <f>IF(EXACT($AK154, "L1"), $W154, AN154)</f>
        <v>65000000000111</v>
      </c>
      <c r="AO155" s="65">
        <f>IF(EXACT($AK154, "L1"), $W154, IF(EXACT($AK154, "L2"), $X154, AO154))</f>
        <v>65000000000112</v>
      </c>
      <c r="AP155" s="65">
        <f>IF(EXACT($AK154, "L1"), $W154, IF(EXACT($AK154, "L2"), $X154, IF(EXACT($AK154, "L3"), $Y154, AP154)))</f>
        <v>65000000000147</v>
      </c>
      <c r="AQ155" s="65">
        <f>IF(EXACT($AK154, "L1"), $W154, IF(EXACT($AK154, "L2"), $X154, IF(EXACT($AK154, "L3"), $Y154, IF(EXACT($AK154, "L4"), $Z154, AQ154))))</f>
        <v>65000000000147</v>
      </c>
      <c r="AS155" s="65">
        <f>IF(EXACT($AK155, "L1"), AM155, IF(EXACT($AK155, "L2"), AN155, IF(EXACT($AK155, "L3"), AO155, IF(EXACT($AK155, "L4"), AP155, IF(EXACT($AK155, "L5"), AQ155, "")))))</f>
        <v>65000000000111</v>
      </c>
      <c r="AU155" s="60" t="str">
        <f t="shared" si="75"/>
        <v>PERFORM * FROM "SchData-OLTP-Accounting"."Func_TblChartOfAccount_SET"(varSystemLoginSession, null, null, null, varInstitutionBranchID, 62000000000001::bigint,'2-2000', 'Hutang Jangka Panjang', 62000000000001::bigint, '2016-01-01 00:00:00'::timestamp, null::timestamp, 65000000000111::bigint, 66000000000001::bigint);</v>
      </c>
      <c r="AV155" s="66">
        <f t="shared" si="76"/>
        <v>65000000000149</v>
      </c>
      <c r="AW155" s="66">
        <f t="shared" si="77"/>
        <v>65000000000111</v>
      </c>
      <c r="AY155" s="66">
        <f t="shared" si="68"/>
        <v>65000000000111</v>
      </c>
    </row>
    <row r="156" spans="2:51" x14ac:dyDescent="0.2">
      <c r="B156" s="40"/>
      <c r="C156" s="41"/>
      <c r="D156" s="44"/>
      <c r="E156" s="43"/>
      <c r="F156" s="44"/>
      <c r="G156" s="43"/>
      <c r="H156" s="52" t="s">
        <v>881</v>
      </c>
      <c r="I156" s="43" t="s">
        <v>299</v>
      </c>
      <c r="J156" s="52"/>
      <c r="K156" s="19"/>
      <c r="L156" s="52"/>
      <c r="M156" s="19"/>
      <c r="O156" s="59" t="str">
        <f t="shared" si="56"/>
        <v>2-0000</v>
      </c>
      <c r="P156" s="59" t="str">
        <f t="shared" si="57"/>
        <v>2-2000</v>
      </c>
      <c r="Q156" s="59" t="str">
        <f t="shared" si="58"/>
        <v>2-1200</v>
      </c>
      <c r="R156" s="59" t="str">
        <f t="shared" si="59"/>
        <v>2-2001</v>
      </c>
      <c r="S156" s="59" t="str">
        <f t="shared" si="60"/>
        <v>2-1200.01</v>
      </c>
      <c r="T156" s="59" t="str">
        <f t="shared" si="61"/>
        <v xml:space="preserve"> </v>
      </c>
      <c r="V156" s="82">
        <f t="shared" si="62"/>
        <v>65000000000150</v>
      </c>
      <c r="W156" s="61">
        <f t="shared" si="63"/>
        <v>65000000000111</v>
      </c>
      <c r="X156" s="61">
        <f t="shared" si="64"/>
        <v>65000000000149</v>
      </c>
      <c r="Y156" s="61">
        <f t="shared" si="65"/>
        <v>65000000000147</v>
      </c>
      <c r="Z156" s="61">
        <f t="shared" si="66"/>
        <v>65000000000150</v>
      </c>
      <c r="AA156" s="61">
        <f t="shared" si="55"/>
        <v>65000000000148</v>
      </c>
      <c r="AB156" s="61">
        <f t="shared" si="67"/>
        <v>65000000000000</v>
      </c>
      <c r="AD156" s="61">
        <f t="shared" si="69"/>
        <v>2</v>
      </c>
      <c r="AE156" s="61">
        <f t="shared" si="70"/>
        <v>3</v>
      </c>
      <c r="AF156" s="61">
        <f t="shared" si="71"/>
        <v>1</v>
      </c>
      <c r="AG156" s="61">
        <f t="shared" si="72"/>
        <v>2</v>
      </c>
      <c r="AH156" s="61">
        <f t="shared" si="73"/>
        <v>1</v>
      </c>
      <c r="AI156" s="61">
        <f t="shared" si="74"/>
        <v>1</v>
      </c>
      <c r="AK156" s="77" t="str">
        <f xml:space="preserve">
IF(AA156&lt;&gt;AA155,
     "L5",
     IF(Z156&lt;&gt;Z155,
          "L4",
          IF(Y156&lt;&gt;Y155,
               "L3",
               IF(X156&lt;&gt;X155,
                    "L2",
                     IF(W156&lt;&gt;W155,
                         "L1",
                         "L1"
                         )
                    )
               )
          )
     )</f>
        <v>L4</v>
      </c>
      <c r="AM156" s="65" t="s">
        <v>1756</v>
      </c>
      <c r="AN156" s="65">
        <f>IF(EXACT($AK155, "L1"), $W155, AN155)</f>
        <v>65000000000111</v>
      </c>
      <c r="AO156" s="65">
        <f>IF(EXACT($AK155, "L1"), $W155, IF(EXACT($AK155, "L2"), $X155, AO155))</f>
        <v>65000000000149</v>
      </c>
      <c r="AP156" s="65">
        <f>IF(EXACT($AK155, "L1"), $W155, IF(EXACT($AK155, "L2"), $X155, IF(EXACT($AK155, "L3"), $Y155, AP155)))</f>
        <v>65000000000149</v>
      </c>
      <c r="AQ156" s="65">
        <f>IF(EXACT($AK155, "L1"), $W155, IF(EXACT($AK155, "L2"), $X155, IF(EXACT($AK155, "L3"), $Y155, IF(EXACT($AK155, "L4"), $Z155, AQ155))))</f>
        <v>65000000000149</v>
      </c>
      <c r="AS156" s="65">
        <f>IF(EXACT($AK156, "L1"), AM156, IF(EXACT($AK156, "L2"), AN156, IF(EXACT($AK156, "L3"), AO156, IF(EXACT($AK156, "L4"), AP156, IF(EXACT($AK156, "L5"), AQ156, "")))))</f>
        <v>65000000000149</v>
      </c>
      <c r="AU156" s="60" t="str">
        <f t="shared" si="75"/>
        <v>PERFORM * FROM "SchData-OLTP-Accounting"."Func_TblChartOfAccount_SET"(varSystemLoginSession, null, null, null, varInstitutionBranchID, 62000000000001::bigint,'2-2001', 'Bank Loan', 62000000000001::bigint, '2016-01-01 00:00:00'::timestamp, null::timestamp, 65000000000149::bigint, 66000000000001::bigint);</v>
      </c>
      <c r="AV156" s="66">
        <f t="shared" si="76"/>
        <v>65000000000150</v>
      </c>
      <c r="AW156" s="66">
        <f t="shared" si="77"/>
        <v>65000000000149</v>
      </c>
      <c r="AY156" s="66">
        <f t="shared" si="68"/>
        <v>65000000000149</v>
      </c>
    </row>
    <row r="157" spans="2:51" x14ac:dyDescent="0.2">
      <c r="B157" s="40"/>
      <c r="C157" s="41"/>
      <c r="D157" s="44"/>
      <c r="E157" s="43"/>
      <c r="F157" s="44"/>
      <c r="G157" s="43"/>
      <c r="H157" s="52"/>
      <c r="I157" s="43"/>
      <c r="J157" s="52" t="s">
        <v>1686</v>
      </c>
      <c r="K157" s="43" t="s">
        <v>1268</v>
      </c>
      <c r="L157" s="52"/>
      <c r="M157" s="19"/>
      <c r="O157" s="59" t="str">
        <f t="shared" si="56"/>
        <v>2-0000</v>
      </c>
      <c r="P157" s="59" t="str">
        <f t="shared" si="57"/>
        <v>2-2000</v>
      </c>
      <c r="Q157" s="59" t="str">
        <f t="shared" si="58"/>
        <v>2-1200</v>
      </c>
      <c r="R157" s="59" t="str">
        <f t="shared" si="59"/>
        <v>2-2001</v>
      </c>
      <c r="S157" s="59" t="str">
        <f t="shared" si="60"/>
        <v>2-2001.01</v>
      </c>
      <c r="T157" s="59" t="str">
        <f t="shared" si="61"/>
        <v xml:space="preserve"> </v>
      </c>
      <c r="V157" s="82">
        <f t="shared" si="62"/>
        <v>65000000000151</v>
      </c>
      <c r="W157" s="61">
        <f t="shared" si="63"/>
        <v>65000000000111</v>
      </c>
      <c r="X157" s="61">
        <f t="shared" si="64"/>
        <v>65000000000149</v>
      </c>
      <c r="Y157" s="61">
        <f t="shared" si="65"/>
        <v>65000000000147</v>
      </c>
      <c r="Z157" s="61">
        <f t="shared" si="66"/>
        <v>65000000000150</v>
      </c>
      <c r="AA157" s="61">
        <f t="shared" si="55"/>
        <v>65000000000151</v>
      </c>
      <c r="AB157" s="61">
        <f t="shared" si="67"/>
        <v>65000000000000</v>
      </c>
      <c r="AD157" s="61">
        <f t="shared" si="69"/>
        <v>2</v>
      </c>
      <c r="AE157" s="61">
        <f t="shared" si="70"/>
        <v>3</v>
      </c>
      <c r="AF157" s="61">
        <f t="shared" si="71"/>
        <v>1</v>
      </c>
      <c r="AG157" s="61">
        <f t="shared" si="72"/>
        <v>2</v>
      </c>
      <c r="AH157" s="61">
        <f t="shared" si="73"/>
        <v>2</v>
      </c>
      <c r="AI157" s="61">
        <f t="shared" si="74"/>
        <v>1</v>
      </c>
      <c r="AK157" s="77" t="str">
        <f xml:space="preserve">
IF(AA157&lt;&gt;AA156,
     "L5",
     IF(Z157&lt;&gt;Z156,
          "L4",
          IF(Y157&lt;&gt;Y156,
               "L3",
               IF(X157&lt;&gt;X156,
                    "L2",
                     IF(W157&lt;&gt;W156,
                         "L1",
                         "L1"
                         )
                    )
               )
          )
     )</f>
        <v>L5</v>
      </c>
      <c r="AM157" s="65" t="s">
        <v>1756</v>
      </c>
      <c r="AN157" s="65">
        <f>IF(EXACT($AK156, "L1"), $W156, AN156)</f>
        <v>65000000000111</v>
      </c>
      <c r="AO157" s="65">
        <f>IF(EXACT($AK156, "L1"), $W156, IF(EXACT($AK156, "L2"), $X156, AO156))</f>
        <v>65000000000149</v>
      </c>
      <c r="AP157" s="65">
        <f>IF(EXACT($AK156, "L1"), $W156, IF(EXACT($AK156, "L2"), $X156, IF(EXACT($AK156, "L3"), $Y156, AP156)))</f>
        <v>65000000000149</v>
      </c>
      <c r="AQ157" s="65">
        <f>IF(EXACT($AK156, "L1"), $W156, IF(EXACT($AK156, "L2"), $X156, IF(EXACT($AK156, "L3"), $Y156, IF(EXACT($AK156, "L4"), $Z156, AQ156))))</f>
        <v>65000000000150</v>
      </c>
      <c r="AS157" s="65">
        <f>IF(EXACT($AK157, "L1"), AM157, IF(EXACT($AK157, "L2"), AN157, IF(EXACT($AK157, "L3"), AO157, IF(EXACT($AK157, "L4"), AP157, IF(EXACT($AK157, "L5"), AQ157, "")))))</f>
        <v>65000000000150</v>
      </c>
      <c r="AU157" s="60" t="str">
        <f t="shared" si="75"/>
        <v>PERFORM * FROM "SchData-OLTP-Accounting"."Func_TblChartOfAccount_SET"(varSystemLoginSession, null, null, null, varInstitutionBranchID, 62000000000001::bigint,'2-2001.01', 'Bank Loan (IDR)', 62000000000001::bigint, '2016-01-01 00:00:00'::timestamp, null::timestamp, 65000000000150::bigint, 66000000000001::bigint);</v>
      </c>
      <c r="AV157" s="66">
        <f t="shared" si="76"/>
        <v>65000000000151</v>
      </c>
      <c r="AW157" s="66">
        <f t="shared" si="77"/>
        <v>65000000000150</v>
      </c>
      <c r="AY157" s="66">
        <f t="shared" si="68"/>
        <v>65000000000150</v>
      </c>
    </row>
    <row r="158" spans="2:51" x14ac:dyDescent="0.2">
      <c r="B158" s="40"/>
      <c r="C158" s="41"/>
      <c r="D158" s="44"/>
      <c r="E158" s="43"/>
      <c r="F158" s="44"/>
      <c r="G158" s="43"/>
      <c r="H158" s="52" t="s">
        <v>885</v>
      </c>
      <c r="I158" s="43" t="s">
        <v>884</v>
      </c>
      <c r="J158" s="52"/>
      <c r="K158" s="19"/>
      <c r="L158" s="52"/>
      <c r="M158" s="19"/>
      <c r="O158" s="59" t="str">
        <f t="shared" si="56"/>
        <v>2-0000</v>
      </c>
      <c r="P158" s="59" t="str">
        <f t="shared" si="57"/>
        <v>2-2000</v>
      </c>
      <c r="Q158" s="59" t="str">
        <f t="shared" si="58"/>
        <v>2-1200</v>
      </c>
      <c r="R158" s="59" t="str">
        <f t="shared" si="59"/>
        <v>2-2002</v>
      </c>
      <c r="S158" s="59" t="str">
        <f t="shared" si="60"/>
        <v>2-2001.01</v>
      </c>
      <c r="T158" s="59" t="str">
        <f t="shared" si="61"/>
        <v xml:space="preserve"> </v>
      </c>
      <c r="V158" s="82">
        <f t="shared" si="62"/>
        <v>65000000000152</v>
      </c>
      <c r="W158" s="61">
        <f t="shared" si="63"/>
        <v>65000000000111</v>
      </c>
      <c r="X158" s="61">
        <f t="shared" si="64"/>
        <v>65000000000149</v>
      </c>
      <c r="Y158" s="61">
        <f t="shared" si="65"/>
        <v>65000000000147</v>
      </c>
      <c r="Z158" s="61">
        <f t="shared" si="66"/>
        <v>65000000000152</v>
      </c>
      <c r="AA158" s="61">
        <f t="shared" si="55"/>
        <v>65000000000151</v>
      </c>
      <c r="AB158" s="61">
        <f t="shared" si="67"/>
        <v>65000000000000</v>
      </c>
      <c r="AD158" s="61">
        <f t="shared" si="69"/>
        <v>2</v>
      </c>
      <c r="AE158" s="61">
        <f t="shared" si="70"/>
        <v>3</v>
      </c>
      <c r="AF158" s="61">
        <f t="shared" si="71"/>
        <v>1</v>
      </c>
      <c r="AG158" s="61">
        <f t="shared" si="72"/>
        <v>3</v>
      </c>
      <c r="AH158" s="61">
        <f t="shared" si="73"/>
        <v>1</v>
      </c>
      <c r="AI158" s="61">
        <f t="shared" si="74"/>
        <v>1</v>
      </c>
      <c r="AK158" s="77" t="str">
        <f xml:space="preserve">
IF(AA158&lt;&gt;AA157,
     "L5",
     IF(Z158&lt;&gt;Z157,
          "L4",
          IF(Y158&lt;&gt;Y157,
               "L3",
               IF(X158&lt;&gt;X157,
                    "L2",
                     IF(W158&lt;&gt;W157,
                         "L1",
                         "L1"
                         )
                    )
               )
          )
     )</f>
        <v>L4</v>
      </c>
      <c r="AM158" s="65" t="s">
        <v>1756</v>
      </c>
      <c r="AN158" s="65">
        <f>IF(EXACT($AK157, "L1"), $W157, AN157)</f>
        <v>65000000000111</v>
      </c>
      <c r="AO158" s="65">
        <f>IF(EXACT($AK157, "L1"), $W157, IF(EXACT($AK157, "L2"), $X157, AO157))</f>
        <v>65000000000149</v>
      </c>
      <c r="AP158" s="65">
        <f>IF(EXACT($AK157, "L1"), $W157, IF(EXACT($AK157, "L2"), $X157, IF(EXACT($AK157, "L3"), $Y157, AP157)))</f>
        <v>65000000000149</v>
      </c>
      <c r="AQ158" s="65">
        <f>IF(EXACT($AK157, "L1"), $W157, IF(EXACT($AK157, "L2"), $X157, IF(EXACT($AK157, "L3"), $Y157, IF(EXACT($AK157, "L4"), $Z157, AQ157))))</f>
        <v>65000000000150</v>
      </c>
      <c r="AS158" s="65">
        <f>IF(EXACT($AK158, "L1"), AM158, IF(EXACT($AK158, "L2"), AN158, IF(EXACT($AK158, "L3"), AO158, IF(EXACT($AK158, "L4"), AP158, IF(EXACT($AK158, "L5"), AQ158, "")))))</f>
        <v>65000000000149</v>
      </c>
      <c r="AU158" s="60" t="str">
        <f t="shared" si="75"/>
        <v>PERFORM * FROM "SchData-OLTP-Accounting"."Func_TblChartOfAccount_SET"(varSystemLoginSession, null, null, null, varInstitutionBranchID, 62000000000001::bigint,'2-2002', 'Hutang Pemegang Saham', 62000000000001::bigint, '2016-01-01 00:00:00'::timestamp, null::timestamp, 65000000000149::bigint, 66000000000001::bigint);</v>
      </c>
      <c r="AV158" s="66">
        <f t="shared" si="76"/>
        <v>65000000000152</v>
      </c>
      <c r="AW158" s="66">
        <f t="shared" si="77"/>
        <v>65000000000149</v>
      </c>
      <c r="AY158" s="66">
        <f t="shared" si="68"/>
        <v>65000000000147</v>
      </c>
    </row>
    <row r="159" spans="2:51" x14ac:dyDescent="0.2">
      <c r="B159" s="40"/>
      <c r="C159" s="41"/>
      <c r="D159" s="44"/>
      <c r="E159" s="43"/>
      <c r="F159" s="44"/>
      <c r="G159" s="43"/>
      <c r="H159" s="52"/>
      <c r="I159" s="19"/>
      <c r="J159" s="52" t="s">
        <v>1687</v>
      </c>
      <c r="K159" s="43" t="s">
        <v>1269</v>
      </c>
      <c r="L159" s="52"/>
      <c r="M159" s="19"/>
      <c r="O159" s="59" t="str">
        <f t="shared" si="56"/>
        <v>2-0000</v>
      </c>
      <c r="P159" s="59" t="str">
        <f t="shared" si="57"/>
        <v>2-2000</v>
      </c>
      <c r="Q159" s="59" t="str">
        <f t="shared" si="58"/>
        <v>2-1200</v>
      </c>
      <c r="R159" s="59" t="str">
        <f t="shared" si="59"/>
        <v>2-2002</v>
      </c>
      <c r="S159" s="59" t="str">
        <f t="shared" si="60"/>
        <v>2-2002.01</v>
      </c>
      <c r="T159" s="59" t="str">
        <f t="shared" si="61"/>
        <v xml:space="preserve"> </v>
      </c>
      <c r="V159" s="82">
        <f t="shared" si="62"/>
        <v>65000000000153</v>
      </c>
      <c r="W159" s="61">
        <f t="shared" si="63"/>
        <v>65000000000111</v>
      </c>
      <c r="X159" s="61">
        <f t="shared" si="64"/>
        <v>65000000000149</v>
      </c>
      <c r="Y159" s="61">
        <f t="shared" si="65"/>
        <v>65000000000147</v>
      </c>
      <c r="Z159" s="61">
        <f t="shared" si="66"/>
        <v>65000000000152</v>
      </c>
      <c r="AA159" s="61">
        <f t="shared" si="55"/>
        <v>65000000000153</v>
      </c>
      <c r="AB159" s="61">
        <f t="shared" si="67"/>
        <v>65000000000000</v>
      </c>
      <c r="AD159" s="61">
        <f t="shared" si="69"/>
        <v>2</v>
      </c>
      <c r="AE159" s="61">
        <f t="shared" si="70"/>
        <v>3</v>
      </c>
      <c r="AF159" s="61">
        <f t="shared" si="71"/>
        <v>1</v>
      </c>
      <c r="AG159" s="61">
        <f t="shared" si="72"/>
        <v>3</v>
      </c>
      <c r="AH159" s="61">
        <f t="shared" si="73"/>
        <v>2</v>
      </c>
      <c r="AI159" s="61">
        <f t="shared" si="74"/>
        <v>1</v>
      </c>
      <c r="AK159" s="77" t="str">
        <f xml:space="preserve">
IF(AA159&lt;&gt;AA158,
     "L5",
     IF(Z159&lt;&gt;Z158,
          "L4",
          IF(Y159&lt;&gt;Y158,
               "L3",
               IF(X159&lt;&gt;X158,
                    "L2",
                     IF(W159&lt;&gt;W158,
                         "L1",
                         "L1"
                         )
                    )
               )
          )
     )</f>
        <v>L5</v>
      </c>
      <c r="AM159" s="65" t="s">
        <v>1756</v>
      </c>
      <c r="AN159" s="65">
        <f>IF(EXACT($AK158, "L1"), $W158, AN158)</f>
        <v>65000000000111</v>
      </c>
      <c r="AO159" s="65">
        <f>IF(EXACT($AK158, "L1"), $W158, IF(EXACT($AK158, "L2"), $X158, AO158))</f>
        <v>65000000000149</v>
      </c>
      <c r="AP159" s="65">
        <f>IF(EXACT($AK158, "L1"), $W158, IF(EXACT($AK158, "L2"), $X158, IF(EXACT($AK158, "L3"), $Y158, AP158)))</f>
        <v>65000000000149</v>
      </c>
      <c r="AQ159" s="65">
        <f>IF(EXACT($AK158, "L1"), $W158, IF(EXACT($AK158, "L2"), $X158, IF(EXACT($AK158, "L3"), $Y158, IF(EXACT($AK158, "L4"), $Z158, AQ158))))</f>
        <v>65000000000152</v>
      </c>
      <c r="AS159" s="65">
        <f>IF(EXACT($AK159, "L1"), AM159, IF(EXACT($AK159, "L2"), AN159, IF(EXACT($AK159, "L3"), AO159, IF(EXACT($AK159, "L4"), AP159, IF(EXACT($AK159, "L5"), AQ159, "")))))</f>
        <v>65000000000152</v>
      </c>
      <c r="AU159" s="60" t="str">
        <f t="shared" si="75"/>
        <v>PERFORM * FROM "SchData-OLTP-Accounting"."Func_TblChartOfAccount_SET"(varSystemLoginSession, null, null, null, varInstitutionBranchID, 62000000000001::bigint,'2-2002.01', 'Hutang Pemegang Saham (IDR)', 62000000000001::bigint, '2016-01-01 00:00:00'::timestamp, null::timestamp, 65000000000152::bigint, 66000000000001::bigint);</v>
      </c>
      <c r="AV159" s="66">
        <f t="shared" si="76"/>
        <v>65000000000153</v>
      </c>
      <c r="AW159" s="66">
        <f t="shared" si="77"/>
        <v>65000000000152</v>
      </c>
      <c r="AY159" s="66">
        <f t="shared" si="68"/>
        <v>65000000000152</v>
      </c>
    </row>
    <row r="160" spans="2:51" x14ac:dyDescent="0.2">
      <c r="B160" s="40"/>
      <c r="C160" s="41"/>
      <c r="D160" s="40"/>
      <c r="E160" s="41"/>
      <c r="F160" s="40"/>
      <c r="G160" s="41"/>
      <c r="H160" s="51"/>
      <c r="I160" s="34"/>
      <c r="J160" s="51"/>
      <c r="K160" s="34"/>
      <c r="L160" s="51"/>
      <c r="M160" s="34"/>
      <c r="O160" s="59" t="str">
        <f t="shared" si="56"/>
        <v>2-0000</v>
      </c>
      <c r="P160" s="59" t="str">
        <f t="shared" si="57"/>
        <v>2-2000</v>
      </c>
      <c r="Q160" s="59" t="str">
        <f t="shared" si="58"/>
        <v>2-1200</v>
      </c>
      <c r="R160" s="59" t="str">
        <f t="shared" si="59"/>
        <v>2-2002</v>
      </c>
      <c r="S160" s="59" t="str">
        <f t="shared" si="60"/>
        <v>2-2002.01</v>
      </c>
      <c r="T160" s="59" t="str">
        <f t="shared" si="61"/>
        <v xml:space="preserve"> </v>
      </c>
      <c r="V160" s="82">
        <f t="shared" si="62"/>
        <v>65000000000153</v>
      </c>
      <c r="W160" s="61">
        <f t="shared" si="63"/>
        <v>65000000000111</v>
      </c>
      <c r="X160" s="61">
        <f t="shared" si="64"/>
        <v>65000000000149</v>
      </c>
      <c r="Y160" s="61">
        <f t="shared" si="65"/>
        <v>65000000000147</v>
      </c>
      <c r="Z160" s="61">
        <f t="shared" si="66"/>
        <v>65000000000152</v>
      </c>
      <c r="AA160" s="61">
        <f t="shared" si="55"/>
        <v>65000000000153</v>
      </c>
      <c r="AB160" s="61">
        <f t="shared" si="67"/>
        <v>65000000000000</v>
      </c>
      <c r="AD160" s="61">
        <f t="shared" si="69"/>
        <v>2</v>
      </c>
      <c r="AE160" s="61">
        <f t="shared" si="70"/>
        <v>3</v>
      </c>
      <c r="AF160" s="61">
        <f t="shared" si="71"/>
        <v>1</v>
      </c>
      <c r="AG160" s="61">
        <f t="shared" si="72"/>
        <v>3</v>
      </c>
      <c r="AH160" s="61">
        <f t="shared" si="73"/>
        <v>2</v>
      </c>
      <c r="AI160" s="61">
        <f t="shared" si="74"/>
        <v>1</v>
      </c>
      <c r="AK160" s="77" t="str">
        <f xml:space="preserve">
IF(AA160&lt;&gt;AA159,
     "L5",
     IF(Z160&lt;&gt;Z159,
          "L4",
          IF(Y160&lt;&gt;Y159,
               "L3",
               IF(X160&lt;&gt;X159,
                    "L2",
                     IF(W160&lt;&gt;W159,
                         "L1",
                         "L1"
                         )
                    )
               )
          )
     )</f>
        <v>L1</v>
      </c>
      <c r="AM160" s="65" t="s">
        <v>1756</v>
      </c>
      <c r="AN160" s="65">
        <f>IF(EXACT($AK159, "L1"), $W159, AN159)</f>
        <v>65000000000111</v>
      </c>
      <c r="AO160" s="65">
        <f>IF(EXACT($AK159, "L1"), $W159, IF(EXACT($AK159, "L2"), $X159, AO159))</f>
        <v>65000000000149</v>
      </c>
      <c r="AP160" s="65">
        <f>IF(EXACT($AK159, "L1"), $W159, IF(EXACT($AK159, "L2"), $X159, IF(EXACT($AK159, "L3"), $Y159, AP159)))</f>
        <v>65000000000149</v>
      </c>
      <c r="AQ160" s="65">
        <f>IF(EXACT($AK159, "L1"), $W159, IF(EXACT($AK159, "L2"), $X159, IF(EXACT($AK159, "L3"), $Y159, IF(EXACT($AK159, "L4"), $Z159, AQ159))))</f>
        <v>65000000000152</v>
      </c>
      <c r="AS160" s="65" t="str">
        <f>IF(EXACT($AK160, "L1"), AM160, IF(EXACT($AK160, "L2"), AN160, IF(EXACT($AK160, "L3"), AO160, IF(EXACT($AK160, "L4"), AP160, IF(EXACT($AK160, "L5"), AQ160, "")))))</f>
        <v>null</v>
      </c>
      <c r="AU160" s="60" t="str">
        <f t="shared" si="75"/>
        <v/>
      </c>
      <c r="AV160" s="66" t="str">
        <f t="shared" si="76"/>
        <v/>
      </c>
      <c r="AW160" s="66" t="str">
        <f t="shared" si="77"/>
        <v>null</v>
      </c>
      <c r="AY160" s="66" t="str">
        <f t="shared" si="68"/>
        <v/>
      </c>
    </row>
    <row r="161" spans="2:51" x14ac:dyDescent="0.2">
      <c r="B161" s="40"/>
      <c r="C161" s="41"/>
      <c r="D161" s="47" t="s">
        <v>1088</v>
      </c>
      <c r="E161" s="43" t="s">
        <v>1167</v>
      </c>
      <c r="F161" s="47"/>
      <c r="G161" s="43"/>
      <c r="H161" s="54"/>
      <c r="I161" s="19"/>
      <c r="J161" s="54"/>
      <c r="K161" s="19"/>
      <c r="L161" s="54"/>
      <c r="M161" s="19"/>
      <c r="O161" s="59" t="str">
        <f t="shared" si="56"/>
        <v>2-0000</v>
      </c>
      <c r="P161" s="59" t="str">
        <f t="shared" si="57"/>
        <v>2-3000</v>
      </c>
      <c r="Q161" s="59" t="str">
        <f t="shared" si="58"/>
        <v>2-1200</v>
      </c>
      <c r="R161" s="59" t="str">
        <f t="shared" si="59"/>
        <v>2-2002</v>
      </c>
      <c r="S161" s="59" t="str">
        <f t="shared" si="60"/>
        <v>2-2002.01</v>
      </c>
      <c r="T161" s="59" t="str">
        <f t="shared" si="61"/>
        <v xml:space="preserve"> </v>
      </c>
      <c r="V161" s="82">
        <f t="shared" si="62"/>
        <v>65000000000154</v>
      </c>
      <c r="W161" s="61">
        <f t="shared" si="63"/>
        <v>65000000000111</v>
      </c>
      <c r="X161" s="61">
        <f t="shared" si="64"/>
        <v>65000000000154</v>
      </c>
      <c r="Y161" s="61">
        <f t="shared" si="65"/>
        <v>65000000000147</v>
      </c>
      <c r="Z161" s="61">
        <f t="shared" si="66"/>
        <v>65000000000152</v>
      </c>
      <c r="AA161" s="61">
        <f t="shared" si="55"/>
        <v>65000000000153</v>
      </c>
      <c r="AB161" s="61">
        <f t="shared" si="67"/>
        <v>65000000000000</v>
      </c>
      <c r="AD161" s="61">
        <f t="shared" si="69"/>
        <v>2</v>
      </c>
      <c r="AE161" s="61">
        <f t="shared" si="70"/>
        <v>4</v>
      </c>
      <c r="AF161" s="61">
        <f t="shared" si="71"/>
        <v>1</v>
      </c>
      <c r="AG161" s="61">
        <f t="shared" si="72"/>
        <v>3</v>
      </c>
      <c r="AH161" s="61">
        <f t="shared" si="73"/>
        <v>2</v>
      </c>
      <c r="AI161" s="61">
        <f t="shared" si="74"/>
        <v>1</v>
      </c>
      <c r="AK161" s="77" t="str">
        <f xml:space="preserve">
IF(AA161&lt;&gt;AA160,
     "L5",
     IF(Z161&lt;&gt;Z160,
          "L4",
          IF(Y161&lt;&gt;Y160,
               "L3",
               IF(X161&lt;&gt;X160,
                    "L2",
                     IF(W161&lt;&gt;W160,
                         "L1",
                         "L1"
                         )
                    )
               )
          )
     )</f>
        <v>L2</v>
      </c>
      <c r="AM161" s="65" t="s">
        <v>1756</v>
      </c>
      <c r="AN161" s="65">
        <f>IF(EXACT($AK160, "L1"), $W160, AN160)</f>
        <v>65000000000111</v>
      </c>
      <c r="AO161" s="65">
        <f>IF(EXACT($AK160, "L1"), $W160, IF(EXACT($AK160, "L2"), $X160, AO160))</f>
        <v>65000000000111</v>
      </c>
      <c r="AP161" s="65">
        <f>IF(EXACT($AK160, "L1"), $W160, IF(EXACT($AK160, "L2"), $X160, IF(EXACT($AK160, "L3"), $Y160, AP160)))</f>
        <v>65000000000111</v>
      </c>
      <c r="AQ161" s="65">
        <f>IF(EXACT($AK160, "L1"), $W160, IF(EXACT($AK160, "L2"), $X160, IF(EXACT($AK160, "L3"), $Y160, IF(EXACT($AK160, "L4"), $Z160, AQ160))))</f>
        <v>65000000000111</v>
      </c>
      <c r="AS161" s="65">
        <f>IF(EXACT($AK161, "L1"), AM161, IF(EXACT($AK161, "L2"), AN161, IF(EXACT($AK161, "L3"), AO161, IF(EXACT($AK161, "L4"), AP161, IF(EXACT($AK161, "L5"), AQ161, "")))))</f>
        <v>65000000000111</v>
      </c>
      <c r="AU161" s="60" t="str">
        <f t="shared" si="75"/>
        <v>PERFORM * FROM "SchData-OLTP-Accounting"."Func_TblChartOfAccount_SET"(varSystemLoginSession, null, null, null, varInstitutionBranchID, 62000000000001::bigint,'2-3000', 'Hutang Lain - Lain', 62000000000001::bigint, '2016-01-01 00:00:00'::timestamp, null::timestamp, 65000000000111::bigint, 66000000000001::bigint);</v>
      </c>
      <c r="AV161" s="66">
        <f t="shared" si="76"/>
        <v>65000000000154</v>
      </c>
      <c r="AW161" s="66">
        <f t="shared" si="77"/>
        <v>65000000000111</v>
      </c>
      <c r="AY161" s="66">
        <f t="shared" si="68"/>
        <v>65000000000111</v>
      </c>
    </row>
    <row r="162" spans="2:51" x14ac:dyDescent="0.2">
      <c r="B162" s="40"/>
      <c r="C162" s="41"/>
      <c r="D162" s="40"/>
      <c r="E162" s="41"/>
      <c r="F162" s="47"/>
      <c r="G162" s="43"/>
      <c r="H162" s="54" t="s">
        <v>880</v>
      </c>
      <c r="I162" s="43" t="s">
        <v>1167</v>
      </c>
      <c r="J162" s="51"/>
      <c r="K162" s="34"/>
      <c r="L162" s="51"/>
      <c r="M162" s="34"/>
      <c r="O162" s="59" t="str">
        <f t="shared" si="56"/>
        <v>2-0000</v>
      </c>
      <c r="P162" s="59" t="str">
        <f t="shared" si="57"/>
        <v>2-3000</v>
      </c>
      <c r="Q162" s="59" t="str">
        <f t="shared" si="58"/>
        <v>2-1200</v>
      </c>
      <c r="R162" s="59" t="str">
        <f t="shared" si="59"/>
        <v>2-3001</v>
      </c>
      <c r="S162" s="59" t="str">
        <f t="shared" si="60"/>
        <v>2-2002.01</v>
      </c>
      <c r="T162" s="59" t="str">
        <f t="shared" si="61"/>
        <v xml:space="preserve"> </v>
      </c>
      <c r="V162" s="82">
        <f t="shared" si="62"/>
        <v>65000000000155</v>
      </c>
      <c r="W162" s="61">
        <f t="shared" si="63"/>
        <v>65000000000111</v>
      </c>
      <c r="X162" s="61">
        <f t="shared" si="64"/>
        <v>65000000000154</v>
      </c>
      <c r="Y162" s="61">
        <f t="shared" si="65"/>
        <v>65000000000147</v>
      </c>
      <c r="Z162" s="61">
        <f t="shared" si="66"/>
        <v>65000000000155</v>
      </c>
      <c r="AA162" s="61">
        <f t="shared" si="55"/>
        <v>65000000000153</v>
      </c>
      <c r="AB162" s="61">
        <f t="shared" si="67"/>
        <v>65000000000000</v>
      </c>
      <c r="AD162" s="61">
        <f t="shared" si="69"/>
        <v>2</v>
      </c>
      <c r="AE162" s="61">
        <f t="shared" si="70"/>
        <v>4</v>
      </c>
      <c r="AF162" s="61">
        <f t="shared" si="71"/>
        <v>1</v>
      </c>
      <c r="AG162" s="61">
        <f t="shared" si="72"/>
        <v>4</v>
      </c>
      <c r="AH162" s="61">
        <f t="shared" si="73"/>
        <v>1</v>
      </c>
      <c r="AI162" s="61">
        <f t="shared" si="74"/>
        <v>1</v>
      </c>
      <c r="AK162" s="77" t="str">
        <f xml:space="preserve">
IF(AA162&lt;&gt;AA161,
     "L5",
     IF(Z162&lt;&gt;Z161,
          "L4",
          IF(Y162&lt;&gt;Y161,
               "L3",
               IF(X162&lt;&gt;X161,
                    "L2",
                     IF(W162&lt;&gt;W161,
                         "L1",
                         "L1"
                         )
                    )
               )
          )
     )</f>
        <v>L4</v>
      </c>
      <c r="AM162" s="65" t="s">
        <v>1756</v>
      </c>
      <c r="AN162" s="65">
        <f>IF(EXACT($AK161, "L1"), $W161, AN161)</f>
        <v>65000000000111</v>
      </c>
      <c r="AO162" s="65">
        <f>IF(EXACT($AK161, "L1"), $W161, IF(EXACT($AK161, "L2"), $X161, AO161))</f>
        <v>65000000000154</v>
      </c>
      <c r="AP162" s="65">
        <f>IF(EXACT($AK161, "L1"), $W161, IF(EXACT($AK161, "L2"), $X161, IF(EXACT($AK161, "L3"), $Y161, AP161)))</f>
        <v>65000000000154</v>
      </c>
      <c r="AQ162" s="65">
        <f>IF(EXACT($AK161, "L1"), $W161, IF(EXACT($AK161, "L2"), $X161, IF(EXACT($AK161, "L3"), $Y161, IF(EXACT($AK161, "L4"), $Z161, AQ161))))</f>
        <v>65000000000154</v>
      </c>
      <c r="AS162" s="65">
        <f>IF(EXACT($AK162, "L1"), AM162, IF(EXACT($AK162, "L2"), AN162, IF(EXACT($AK162, "L3"), AO162, IF(EXACT($AK162, "L4"), AP162, IF(EXACT($AK162, "L5"), AQ162, "")))))</f>
        <v>65000000000154</v>
      </c>
      <c r="AU162" s="60" t="str">
        <f t="shared" si="75"/>
        <v>PERFORM * FROM "SchData-OLTP-Accounting"."Func_TblChartOfAccount_SET"(varSystemLoginSession, null, null, null, varInstitutionBranchID, 62000000000001::bigint,'2-3001', 'Hutang Lain - Lain', 62000000000001::bigint, '2016-01-01 00:00:00'::timestamp, null::timestamp, 65000000000154::bigint, 66000000000001::bigint);</v>
      </c>
      <c r="AV162" s="66">
        <f t="shared" si="76"/>
        <v>65000000000155</v>
      </c>
      <c r="AW162" s="66">
        <f t="shared" si="77"/>
        <v>65000000000154</v>
      </c>
      <c r="AY162" s="66">
        <f t="shared" si="68"/>
        <v>65000000000154</v>
      </c>
    </row>
    <row r="163" spans="2:51" x14ac:dyDescent="0.2">
      <c r="B163" s="40"/>
      <c r="C163" s="41"/>
      <c r="D163" s="40"/>
      <c r="E163" s="41"/>
      <c r="F163" s="47"/>
      <c r="G163" s="43"/>
      <c r="H163" s="51"/>
      <c r="I163" s="34"/>
      <c r="J163" s="54" t="s">
        <v>1430</v>
      </c>
      <c r="K163" s="43" t="s">
        <v>1270</v>
      </c>
      <c r="L163" s="51"/>
      <c r="M163" s="34"/>
      <c r="O163" s="59" t="str">
        <f t="shared" si="56"/>
        <v>2-0000</v>
      </c>
      <c r="P163" s="59" t="str">
        <f t="shared" si="57"/>
        <v>2-3000</v>
      </c>
      <c r="Q163" s="59" t="str">
        <f t="shared" si="58"/>
        <v>2-1200</v>
      </c>
      <c r="R163" s="59" t="str">
        <f t="shared" si="59"/>
        <v>2-3001</v>
      </c>
      <c r="S163" s="59" t="str">
        <f t="shared" si="60"/>
        <v>2-3001.01</v>
      </c>
      <c r="T163" s="59" t="str">
        <f t="shared" si="61"/>
        <v xml:space="preserve"> </v>
      </c>
      <c r="V163" s="82">
        <f t="shared" si="62"/>
        <v>65000000000156</v>
      </c>
      <c r="W163" s="61">
        <f t="shared" si="63"/>
        <v>65000000000111</v>
      </c>
      <c r="X163" s="61">
        <f t="shared" si="64"/>
        <v>65000000000154</v>
      </c>
      <c r="Y163" s="61">
        <f t="shared" si="65"/>
        <v>65000000000147</v>
      </c>
      <c r="Z163" s="61">
        <f t="shared" si="66"/>
        <v>65000000000155</v>
      </c>
      <c r="AA163" s="61">
        <f t="shared" si="55"/>
        <v>65000000000156</v>
      </c>
      <c r="AB163" s="61">
        <f t="shared" si="67"/>
        <v>65000000000000</v>
      </c>
      <c r="AD163" s="61">
        <f t="shared" si="69"/>
        <v>2</v>
      </c>
      <c r="AE163" s="61">
        <f t="shared" si="70"/>
        <v>4</v>
      </c>
      <c r="AF163" s="61">
        <f t="shared" si="71"/>
        <v>1</v>
      </c>
      <c r="AG163" s="61">
        <f t="shared" si="72"/>
        <v>4</v>
      </c>
      <c r="AH163" s="61">
        <f t="shared" si="73"/>
        <v>2</v>
      </c>
      <c r="AI163" s="61">
        <f t="shared" si="74"/>
        <v>1</v>
      </c>
      <c r="AK163" s="77" t="str">
        <f xml:space="preserve">
IF(AA163&lt;&gt;AA162,
     "L5",
     IF(Z163&lt;&gt;Z162,
          "L4",
          IF(Y163&lt;&gt;Y162,
               "L3",
               IF(X163&lt;&gt;X162,
                    "L2",
                     IF(W163&lt;&gt;W162,
                         "L1",
                         "L1"
                         )
                    )
               )
          )
     )</f>
        <v>L5</v>
      </c>
      <c r="AM163" s="65" t="s">
        <v>1756</v>
      </c>
      <c r="AN163" s="65">
        <f>IF(EXACT($AK162, "L1"), $W162, AN162)</f>
        <v>65000000000111</v>
      </c>
      <c r="AO163" s="65">
        <f>IF(EXACT($AK162, "L1"), $W162, IF(EXACT($AK162, "L2"), $X162, AO162))</f>
        <v>65000000000154</v>
      </c>
      <c r="AP163" s="65">
        <f>IF(EXACT($AK162, "L1"), $W162, IF(EXACT($AK162, "L2"), $X162, IF(EXACT($AK162, "L3"), $Y162, AP162)))</f>
        <v>65000000000154</v>
      </c>
      <c r="AQ163" s="65">
        <f>IF(EXACT($AK162, "L1"), $W162, IF(EXACT($AK162, "L2"), $X162, IF(EXACT($AK162, "L3"), $Y162, IF(EXACT($AK162, "L4"), $Z162, AQ162))))</f>
        <v>65000000000155</v>
      </c>
      <c r="AS163" s="65">
        <f>IF(EXACT($AK163, "L1"), AM163, IF(EXACT($AK163, "L2"), AN163, IF(EXACT($AK163, "L3"), AO163, IF(EXACT($AK163, "L4"), AP163, IF(EXACT($AK163, "L5"), AQ163, "")))))</f>
        <v>65000000000155</v>
      </c>
      <c r="AU163" s="60" t="str">
        <f t="shared" si="75"/>
        <v>PERFORM * FROM "SchData-OLTP-Accounting"."Func_TblChartOfAccount_SET"(varSystemLoginSession, null, null, null, varInstitutionBranchID, 62000000000001::bigint,'2-3001.01', 'Hutang Lain - Lain (IDR)', 62000000000001::bigint, '2016-01-01 00:00:00'::timestamp, null::timestamp, 65000000000155::bigint, 66000000000001::bigint);</v>
      </c>
      <c r="AV163" s="66">
        <f t="shared" si="76"/>
        <v>65000000000156</v>
      </c>
      <c r="AW163" s="66">
        <f t="shared" si="77"/>
        <v>65000000000155</v>
      </c>
      <c r="AY163" s="66">
        <f t="shared" si="68"/>
        <v>65000000000155</v>
      </c>
    </row>
    <row r="164" spans="2:51" x14ac:dyDescent="0.2">
      <c r="B164" s="40"/>
      <c r="C164" s="41"/>
      <c r="D164" s="40"/>
      <c r="E164" s="41"/>
      <c r="F164" s="47"/>
      <c r="G164" s="43"/>
      <c r="H164" s="51"/>
      <c r="I164" s="34"/>
      <c r="J164" s="54" t="s">
        <v>1430</v>
      </c>
      <c r="K164" s="43" t="s">
        <v>1168</v>
      </c>
      <c r="L164" s="51"/>
      <c r="M164" s="34"/>
      <c r="O164" s="59" t="str">
        <f t="shared" si="56"/>
        <v>2-0000</v>
      </c>
      <c r="P164" s="59" t="str">
        <f t="shared" si="57"/>
        <v>2-3000</v>
      </c>
      <c r="Q164" s="59" t="str">
        <f t="shared" si="58"/>
        <v>2-1200</v>
      </c>
      <c r="R164" s="59" t="str">
        <f t="shared" si="59"/>
        <v>2-3001</v>
      </c>
      <c r="S164" s="59" t="str">
        <f t="shared" si="60"/>
        <v>2-3001.01</v>
      </c>
      <c r="T164" s="59" t="str">
        <f t="shared" si="61"/>
        <v xml:space="preserve"> </v>
      </c>
      <c r="V164" s="82">
        <f t="shared" si="62"/>
        <v>65000000000157</v>
      </c>
      <c r="W164" s="61">
        <f t="shared" si="63"/>
        <v>65000000000111</v>
      </c>
      <c r="X164" s="61">
        <f t="shared" si="64"/>
        <v>65000000000154</v>
      </c>
      <c r="Y164" s="61">
        <f t="shared" si="65"/>
        <v>65000000000147</v>
      </c>
      <c r="Z164" s="61">
        <f t="shared" si="66"/>
        <v>65000000000155</v>
      </c>
      <c r="AA164" s="61">
        <f t="shared" si="55"/>
        <v>65000000000157</v>
      </c>
      <c r="AB164" s="61">
        <f t="shared" si="67"/>
        <v>65000000000000</v>
      </c>
      <c r="AD164" s="61">
        <f t="shared" si="69"/>
        <v>2</v>
      </c>
      <c r="AE164" s="61">
        <f t="shared" si="70"/>
        <v>4</v>
      </c>
      <c r="AF164" s="61">
        <f t="shared" si="71"/>
        <v>1</v>
      </c>
      <c r="AG164" s="61">
        <f t="shared" si="72"/>
        <v>4</v>
      </c>
      <c r="AH164" s="61">
        <f t="shared" si="73"/>
        <v>3</v>
      </c>
      <c r="AI164" s="61">
        <f t="shared" si="74"/>
        <v>1</v>
      </c>
      <c r="AK164" s="77" t="str">
        <f xml:space="preserve">
IF(AA164&lt;&gt;AA163,
     "L5",
     IF(Z164&lt;&gt;Z163,
          "L4",
          IF(Y164&lt;&gt;Y163,
               "L3",
               IF(X164&lt;&gt;X163,
                    "L2",
                     IF(W164&lt;&gt;W163,
                         "L1",
                         "L1"
                         )
                    )
               )
          )
     )</f>
        <v>L5</v>
      </c>
      <c r="AM164" s="65" t="s">
        <v>1756</v>
      </c>
      <c r="AN164" s="65">
        <f>IF(EXACT($AK163, "L1"), $W163, AN163)</f>
        <v>65000000000111</v>
      </c>
      <c r="AO164" s="65">
        <f>IF(EXACT($AK163, "L1"), $W163, IF(EXACT($AK163, "L2"), $X163, AO163))</f>
        <v>65000000000154</v>
      </c>
      <c r="AP164" s="65">
        <f>IF(EXACT($AK163, "L1"), $W163, IF(EXACT($AK163, "L2"), $X163, IF(EXACT($AK163, "L3"), $Y163, AP163)))</f>
        <v>65000000000154</v>
      </c>
      <c r="AQ164" s="65">
        <f>IF(EXACT($AK163, "L1"), $W163, IF(EXACT($AK163, "L2"), $X163, IF(EXACT($AK163, "L3"), $Y163, IF(EXACT($AK163, "L4"), $Z163, AQ163))))</f>
        <v>65000000000155</v>
      </c>
      <c r="AS164" s="65">
        <f>IF(EXACT($AK164, "L1"), AM164, IF(EXACT($AK164, "L2"), AN164, IF(EXACT($AK164, "L3"), AO164, IF(EXACT($AK164, "L4"), AP164, IF(EXACT($AK164, "L5"), AQ164, "")))))</f>
        <v>65000000000155</v>
      </c>
      <c r="AU164" s="60" t="str">
        <f t="shared" si="75"/>
        <v>PERFORM * FROM "SchData-OLTP-Accounting"."Func_TblChartOfAccount_SET"(varSystemLoginSession, null, null, null, varInstitutionBranchID, 62000000000001::bigint,'2-3001.01', 'Hutang Lain - Lain - USD', 62000000000001::bigint, '2016-01-01 00:00:00'::timestamp, null::timestamp, 65000000000155::bigint, 66000000000001::bigint);</v>
      </c>
      <c r="AV164" s="66">
        <f t="shared" si="76"/>
        <v>65000000000157</v>
      </c>
      <c r="AW164" s="66">
        <f t="shared" si="77"/>
        <v>65000000000155</v>
      </c>
      <c r="AY164" s="66">
        <f t="shared" si="68"/>
        <v>65000000000155</v>
      </c>
    </row>
    <row r="165" spans="2:51" x14ac:dyDescent="0.2">
      <c r="B165" s="45"/>
      <c r="C165" s="46"/>
      <c r="D165" s="45"/>
      <c r="E165" s="46"/>
      <c r="F165" s="45"/>
      <c r="G165" s="46"/>
      <c r="H165" s="53"/>
      <c r="I165" s="35"/>
      <c r="J165" s="53"/>
      <c r="K165" s="35"/>
      <c r="L165" s="53"/>
      <c r="M165" s="35"/>
      <c r="O165" s="59" t="str">
        <f t="shared" si="56"/>
        <v>2-0000</v>
      </c>
      <c r="P165" s="59" t="str">
        <f t="shared" si="57"/>
        <v>2-3000</v>
      </c>
      <c r="Q165" s="59" t="str">
        <f t="shared" si="58"/>
        <v>2-1200</v>
      </c>
      <c r="R165" s="59" t="str">
        <f t="shared" si="59"/>
        <v>2-3001</v>
      </c>
      <c r="S165" s="59" t="str">
        <f t="shared" si="60"/>
        <v>2-3001.01</v>
      </c>
      <c r="T165" s="59" t="str">
        <f t="shared" si="61"/>
        <v xml:space="preserve"> </v>
      </c>
      <c r="V165" s="82">
        <f t="shared" si="62"/>
        <v>65000000000157</v>
      </c>
      <c r="W165" s="61">
        <f t="shared" si="63"/>
        <v>65000000000111</v>
      </c>
      <c r="X165" s="61">
        <f t="shared" si="64"/>
        <v>65000000000154</v>
      </c>
      <c r="Y165" s="61">
        <f t="shared" si="65"/>
        <v>65000000000147</v>
      </c>
      <c r="Z165" s="61">
        <f t="shared" si="66"/>
        <v>65000000000155</v>
      </c>
      <c r="AA165" s="61">
        <f t="shared" si="55"/>
        <v>65000000000157</v>
      </c>
      <c r="AB165" s="61">
        <f t="shared" si="67"/>
        <v>65000000000000</v>
      </c>
      <c r="AD165" s="61">
        <f t="shared" si="69"/>
        <v>2</v>
      </c>
      <c r="AE165" s="61">
        <f t="shared" si="70"/>
        <v>4</v>
      </c>
      <c r="AF165" s="61">
        <f t="shared" si="71"/>
        <v>1</v>
      </c>
      <c r="AG165" s="61">
        <f t="shared" si="72"/>
        <v>4</v>
      </c>
      <c r="AH165" s="61">
        <f t="shared" si="73"/>
        <v>3</v>
      </c>
      <c r="AI165" s="61">
        <f t="shared" si="74"/>
        <v>1</v>
      </c>
      <c r="AK165" s="77" t="str">
        <f xml:space="preserve">
IF(AA165&lt;&gt;AA164,
     "L5",
     IF(Z165&lt;&gt;Z164,
          "L4",
          IF(Y165&lt;&gt;Y164,
               "L3",
               IF(X165&lt;&gt;X164,
                    "L2",
                     IF(W165&lt;&gt;W164,
                         "L1",
                         "L1"
                         )
                    )
               )
          )
     )</f>
        <v>L1</v>
      </c>
      <c r="AM165" s="65" t="s">
        <v>1756</v>
      </c>
      <c r="AN165" s="65">
        <f>IF(EXACT($AK164, "L1"), $W164, AN164)</f>
        <v>65000000000111</v>
      </c>
      <c r="AO165" s="65">
        <f>IF(EXACT($AK164, "L1"), $W164, IF(EXACT($AK164, "L2"), $X164, AO164))</f>
        <v>65000000000154</v>
      </c>
      <c r="AP165" s="65">
        <f>IF(EXACT($AK164, "L1"), $W164, IF(EXACT($AK164, "L2"), $X164, IF(EXACT($AK164, "L3"), $Y164, AP164)))</f>
        <v>65000000000154</v>
      </c>
      <c r="AQ165" s="65">
        <f>IF(EXACT($AK164, "L1"), $W164, IF(EXACT($AK164, "L2"), $X164, IF(EXACT($AK164, "L3"), $Y164, IF(EXACT($AK164, "L4"), $Z164, AQ164))))</f>
        <v>65000000000155</v>
      </c>
      <c r="AS165" s="65" t="str">
        <f>IF(EXACT($AK165, "L1"), AM165, IF(EXACT($AK165, "L2"), AN165, IF(EXACT($AK165, "L3"), AO165, IF(EXACT($AK165, "L4"), AP165, IF(EXACT($AK165, "L5"), AQ165, "")))))</f>
        <v>null</v>
      </c>
      <c r="AU165" s="60" t="str">
        <f t="shared" si="75"/>
        <v/>
      </c>
      <c r="AV165" s="66" t="str">
        <f t="shared" si="76"/>
        <v/>
      </c>
      <c r="AW165" s="66" t="str">
        <f t="shared" si="77"/>
        <v>null</v>
      </c>
      <c r="AY165" s="66" t="str">
        <f t="shared" si="68"/>
        <v/>
      </c>
    </row>
    <row r="166" spans="2:51" x14ac:dyDescent="0.2">
      <c r="B166" s="44" t="s">
        <v>1076</v>
      </c>
      <c r="C166" s="43" t="s">
        <v>709</v>
      </c>
      <c r="D166" s="40"/>
      <c r="E166" s="41"/>
      <c r="F166" s="40"/>
      <c r="G166" s="41"/>
      <c r="H166" s="51"/>
      <c r="I166" s="34"/>
      <c r="J166" s="51"/>
      <c r="K166" s="34"/>
      <c r="L166" s="51"/>
      <c r="M166" s="34"/>
      <c r="O166" s="59" t="str">
        <f t="shared" si="56"/>
        <v>3-0000</v>
      </c>
      <c r="P166" s="59" t="str">
        <f t="shared" si="57"/>
        <v>2-3000</v>
      </c>
      <c r="Q166" s="59" t="str">
        <f t="shared" si="58"/>
        <v>2-1200</v>
      </c>
      <c r="R166" s="59" t="str">
        <f t="shared" si="59"/>
        <v>2-3001</v>
      </c>
      <c r="S166" s="59" t="str">
        <f t="shared" si="60"/>
        <v>2-3001.01</v>
      </c>
      <c r="T166" s="59" t="str">
        <f t="shared" si="61"/>
        <v xml:space="preserve"> </v>
      </c>
      <c r="V166" s="82">
        <f t="shared" si="62"/>
        <v>65000000000158</v>
      </c>
      <c r="W166" s="61">
        <f t="shared" si="63"/>
        <v>65000000000158</v>
      </c>
      <c r="X166" s="61">
        <f t="shared" si="64"/>
        <v>65000000000154</v>
      </c>
      <c r="Y166" s="61">
        <f t="shared" si="65"/>
        <v>65000000000147</v>
      </c>
      <c r="Z166" s="61">
        <f t="shared" si="66"/>
        <v>65000000000155</v>
      </c>
      <c r="AA166" s="61">
        <f t="shared" si="55"/>
        <v>65000000000157</v>
      </c>
      <c r="AB166" s="61">
        <f t="shared" si="67"/>
        <v>65000000000000</v>
      </c>
      <c r="AD166" s="61">
        <f t="shared" si="69"/>
        <v>3</v>
      </c>
      <c r="AE166" s="61">
        <f t="shared" si="70"/>
        <v>1</v>
      </c>
      <c r="AF166" s="61">
        <f t="shared" si="71"/>
        <v>1</v>
      </c>
      <c r="AG166" s="61">
        <f t="shared" si="72"/>
        <v>4</v>
      </c>
      <c r="AH166" s="61">
        <f t="shared" si="73"/>
        <v>3</v>
      </c>
      <c r="AI166" s="61">
        <f t="shared" si="74"/>
        <v>1</v>
      </c>
      <c r="AK166" s="77" t="str">
        <f xml:space="preserve">
IF(AA166&lt;&gt;AA165,
     "L5",
     IF(Z166&lt;&gt;Z165,
          "L4",
          IF(Y166&lt;&gt;Y165,
               "L3",
               IF(X166&lt;&gt;X165,
                    "L2",
                     IF(W166&lt;&gt;W165,
                         "L1",
                         "L1"
                         )
                    )
               )
          )
     )</f>
        <v>L1</v>
      </c>
      <c r="AM166" s="65" t="s">
        <v>1756</v>
      </c>
      <c r="AN166" s="65">
        <f>IF(EXACT($AK165, "L1"), $W165, AN165)</f>
        <v>65000000000111</v>
      </c>
      <c r="AO166" s="65">
        <f>IF(EXACT($AK165, "L1"), $W165, IF(EXACT($AK165, "L2"), $X165, AO165))</f>
        <v>65000000000111</v>
      </c>
      <c r="AP166" s="65">
        <f>IF(EXACT($AK165, "L1"), $W165, IF(EXACT($AK165, "L2"), $X165, IF(EXACT($AK165, "L3"), $Y165, AP165)))</f>
        <v>65000000000111</v>
      </c>
      <c r="AQ166" s="65">
        <f>IF(EXACT($AK165, "L1"), $W165, IF(EXACT($AK165, "L2"), $X165, IF(EXACT($AK165, "L3"), $Y165, IF(EXACT($AK165, "L4"), $Z165, AQ165))))</f>
        <v>65000000000111</v>
      </c>
      <c r="AS166" s="65" t="str">
        <f>IF(EXACT($AK166, "L1"), AM166, IF(EXACT($AK166, "L2"), AN166, IF(EXACT($AK166, "L3"), AO166, IF(EXACT($AK166, "L4"), AP166, IF(EXACT($AK166, "L5"), AQ166, "")))))</f>
        <v>null</v>
      </c>
      <c r="AU166" s="60" t="str">
        <f t="shared" si="75"/>
        <v>PERFORM * FROM "SchData-OLTP-Accounting"."Func_TblChartOfAccount_SET"(varSystemLoginSession, null, null, null, varInstitutionBranchID, 62000000000001::bigint,'3-0000', 'Modal', 62000000000001::bigint, '2016-01-01 00:00:00'::timestamp, null::timestamp, null::bigint, 66000000000001::bigint);</v>
      </c>
      <c r="AV166" s="66">
        <f t="shared" si="76"/>
        <v>65000000000158</v>
      </c>
      <c r="AW166" s="66" t="str">
        <f t="shared" si="77"/>
        <v>null</v>
      </c>
      <c r="AY166" s="66" t="str">
        <f t="shared" si="68"/>
        <v>null</v>
      </c>
    </row>
    <row r="167" spans="2:51" x14ac:dyDescent="0.2">
      <c r="B167" s="42"/>
      <c r="C167" s="43"/>
      <c r="D167" s="44" t="s">
        <v>1089</v>
      </c>
      <c r="E167" s="43" t="s">
        <v>313</v>
      </c>
      <c r="F167" s="44"/>
      <c r="G167" s="43"/>
      <c r="H167" s="52"/>
      <c r="I167" s="19"/>
      <c r="J167" s="52"/>
      <c r="K167" s="19"/>
      <c r="L167" s="52"/>
      <c r="M167" s="19"/>
      <c r="O167" s="59" t="str">
        <f t="shared" si="56"/>
        <v>3-0000</v>
      </c>
      <c r="P167" s="59" t="str">
        <f t="shared" si="57"/>
        <v>3-1000</v>
      </c>
      <c r="Q167" s="59" t="str">
        <f t="shared" si="58"/>
        <v>2-1200</v>
      </c>
      <c r="R167" s="59" t="str">
        <f t="shared" si="59"/>
        <v>2-3001</v>
      </c>
      <c r="S167" s="59" t="str">
        <f t="shared" si="60"/>
        <v>2-3001.01</v>
      </c>
      <c r="T167" s="59" t="str">
        <f t="shared" si="61"/>
        <v xml:space="preserve"> </v>
      </c>
      <c r="V167" s="82">
        <f t="shared" si="62"/>
        <v>65000000000159</v>
      </c>
      <c r="W167" s="61">
        <f t="shared" si="63"/>
        <v>65000000000158</v>
      </c>
      <c r="X167" s="61">
        <f t="shared" si="64"/>
        <v>65000000000159</v>
      </c>
      <c r="Y167" s="61">
        <f t="shared" si="65"/>
        <v>65000000000147</v>
      </c>
      <c r="Z167" s="61">
        <f t="shared" si="66"/>
        <v>65000000000155</v>
      </c>
      <c r="AA167" s="61">
        <f t="shared" si="55"/>
        <v>65000000000157</v>
      </c>
      <c r="AB167" s="61">
        <f t="shared" si="67"/>
        <v>65000000000000</v>
      </c>
      <c r="AD167" s="61">
        <f t="shared" si="69"/>
        <v>3</v>
      </c>
      <c r="AE167" s="61">
        <f t="shared" si="70"/>
        <v>2</v>
      </c>
      <c r="AF167" s="61">
        <f t="shared" si="71"/>
        <v>1</v>
      </c>
      <c r="AG167" s="61">
        <f t="shared" si="72"/>
        <v>4</v>
      </c>
      <c r="AH167" s="61">
        <f t="shared" si="73"/>
        <v>3</v>
      </c>
      <c r="AI167" s="61">
        <f t="shared" si="74"/>
        <v>1</v>
      </c>
      <c r="AK167" s="77" t="str">
        <f xml:space="preserve">
IF(AA167&lt;&gt;AA166,
     "L5",
     IF(Z167&lt;&gt;Z166,
          "L4",
          IF(Y167&lt;&gt;Y166,
               "L3",
               IF(X167&lt;&gt;X166,
                    "L2",
                     IF(W167&lt;&gt;W166,
                         "L1",
                         "L1"
                         )
                    )
               )
          )
     )</f>
        <v>L2</v>
      </c>
      <c r="AM167" s="65" t="s">
        <v>1756</v>
      </c>
      <c r="AN167" s="65">
        <f>IF(EXACT($AK166, "L1"), $W166, AN166)</f>
        <v>65000000000158</v>
      </c>
      <c r="AO167" s="65">
        <f>IF(EXACT($AK166, "L1"), $W166, IF(EXACT($AK166, "L2"), $X166, AO166))</f>
        <v>65000000000158</v>
      </c>
      <c r="AP167" s="65">
        <f>IF(EXACT($AK166, "L1"), $W166, IF(EXACT($AK166, "L2"), $X166, IF(EXACT($AK166, "L3"), $Y166, AP166)))</f>
        <v>65000000000158</v>
      </c>
      <c r="AQ167" s="65">
        <f>IF(EXACT($AK166, "L1"), $W166, IF(EXACT($AK166, "L2"), $X166, IF(EXACT($AK166, "L3"), $Y166, IF(EXACT($AK166, "L4"), $Z166, AQ166))))</f>
        <v>65000000000158</v>
      </c>
      <c r="AS167" s="65">
        <f>IF(EXACT($AK167, "L1"), AM167, IF(EXACT($AK167, "L2"), AN167, IF(EXACT($AK167, "L3"), AO167, IF(EXACT($AK167, "L4"), AP167, IF(EXACT($AK167, "L5"), AQ167, "")))))</f>
        <v>65000000000158</v>
      </c>
      <c r="AU167" s="60" t="str">
        <f t="shared" si="75"/>
        <v>PERFORM * FROM "SchData-OLTP-Accounting"."Func_TblChartOfAccount_SET"(varSystemLoginSession, null, null, null, varInstitutionBranchID, 62000000000001::bigint,'3-1000', 'Share Capital', 62000000000001::bigint, '2016-01-01 00:00:00'::timestamp, null::timestamp, 65000000000158::bigint, 66000000000001::bigint);</v>
      </c>
      <c r="AV167" s="66">
        <f t="shared" si="76"/>
        <v>65000000000159</v>
      </c>
      <c r="AW167" s="66">
        <f t="shared" si="77"/>
        <v>65000000000158</v>
      </c>
      <c r="AY167" s="66">
        <f t="shared" si="68"/>
        <v>65000000000158</v>
      </c>
    </row>
    <row r="168" spans="2:51" x14ac:dyDescent="0.2">
      <c r="B168" s="40"/>
      <c r="C168" s="41"/>
      <c r="D168" s="40"/>
      <c r="E168" s="41"/>
      <c r="F168" s="44"/>
      <c r="G168" s="43"/>
      <c r="H168" s="52"/>
      <c r="I168" s="43"/>
      <c r="J168" s="52" t="s">
        <v>1748</v>
      </c>
      <c r="K168" s="43" t="s">
        <v>1431</v>
      </c>
      <c r="L168" s="51"/>
      <c r="M168" s="34"/>
      <c r="O168" s="59" t="str">
        <f t="shared" si="56"/>
        <v>3-0000</v>
      </c>
      <c r="P168" s="59" t="str">
        <f t="shared" si="57"/>
        <v>3-1000</v>
      </c>
      <c r="Q168" s="59" t="str">
        <f t="shared" si="58"/>
        <v>2-1200</v>
      </c>
      <c r="R168" s="59" t="str">
        <f t="shared" si="59"/>
        <v>2-3001</v>
      </c>
      <c r="S168" s="59" t="str">
        <f t="shared" si="60"/>
        <v>3-1000.01</v>
      </c>
      <c r="T168" s="59" t="str">
        <f t="shared" si="61"/>
        <v xml:space="preserve"> </v>
      </c>
      <c r="V168" s="82">
        <f t="shared" si="62"/>
        <v>65000000000160</v>
      </c>
      <c r="W168" s="61">
        <f t="shared" si="63"/>
        <v>65000000000158</v>
      </c>
      <c r="X168" s="61">
        <f t="shared" si="64"/>
        <v>65000000000159</v>
      </c>
      <c r="Y168" s="61">
        <f t="shared" si="65"/>
        <v>65000000000147</v>
      </c>
      <c r="Z168" s="61">
        <f t="shared" si="66"/>
        <v>65000000000155</v>
      </c>
      <c r="AA168" s="61">
        <f t="shared" si="55"/>
        <v>65000000000160</v>
      </c>
      <c r="AB168" s="61">
        <f t="shared" si="67"/>
        <v>65000000000000</v>
      </c>
      <c r="AD168" s="61">
        <f t="shared" si="69"/>
        <v>3</v>
      </c>
      <c r="AE168" s="61">
        <f t="shared" si="70"/>
        <v>2</v>
      </c>
      <c r="AF168" s="61">
        <f t="shared" si="71"/>
        <v>1</v>
      </c>
      <c r="AG168" s="61">
        <f t="shared" si="72"/>
        <v>4</v>
      </c>
      <c r="AH168" s="61">
        <f t="shared" si="73"/>
        <v>4</v>
      </c>
      <c r="AI168" s="61">
        <f t="shared" si="74"/>
        <v>1</v>
      </c>
      <c r="AK168" s="77" t="str">
        <f xml:space="preserve">
IF(AA168&lt;&gt;AA167,
     "L5",
     IF(Z168&lt;&gt;Z167,
          "L4",
          IF(Y168&lt;&gt;Y167,
               "L3",
               IF(X168&lt;&gt;X167,
                    "L2",
                     IF(W168&lt;&gt;W167,
                         "L1",
                         "L1"
                         )
                    )
               )
          )
     )</f>
        <v>L5</v>
      </c>
      <c r="AM168" s="65" t="s">
        <v>1756</v>
      </c>
      <c r="AN168" s="65">
        <f>IF(EXACT($AK167, "L1"), $W167, AN167)</f>
        <v>65000000000158</v>
      </c>
      <c r="AO168" s="65">
        <f>IF(EXACT($AK167, "L1"), $W167, IF(EXACT($AK167, "L2"), $X167, AO167))</f>
        <v>65000000000159</v>
      </c>
      <c r="AP168" s="65">
        <f>IF(EXACT($AK167, "L1"), $W167, IF(EXACT($AK167, "L2"), $X167, IF(EXACT($AK167, "L3"), $Y167, AP167)))</f>
        <v>65000000000159</v>
      </c>
      <c r="AQ168" s="65">
        <f>IF(EXACT($AK167, "L1"), $W167, IF(EXACT($AK167, "L2"), $X167, IF(EXACT($AK167, "L3"), $Y167, IF(EXACT($AK167, "L4"), $Z167, AQ167))))</f>
        <v>65000000000159</v>
      </c>
      <c r="AS168" s="65">
        <f>IF(EXACT($AK168, "L1"), AM168, IF(EXACT($AK168, "L2"), AN168, IF(EXACT($AK168, "L3"), AO168, IF(EXACT($AK168, "L4"), AP168, IF(EXACT($AK168, "L5"), AQ168, "")))))</f>
        <v>65000000000159</v>
      </c>
      <c r="AU168" s="60" t="str">
        <f t="shared" si="75"/>
        <v>PERFORM * FROM "SchData-OLTP-Accounting"."Func_TblChartOfAccount_SET"(varSystemLoginSession, null, null, null, varInstitutionBranchID, 62000000000001::bigint,'3-1000.01', 'Share Capital (IDR)', 62000000000001::bigint, '2016-01-01 00:00:00'::timestamp, null::timestamp, 65000000000159::bigint, 66000000000001::bigint);</v>
      </c>
      <c r="AV168" s="66">
        <f t="shared" si="76"/>
        <v>65000000000160</v>
      </c>
      <c r="AW168" s="66">
        <f t="shared" si="77"/>
        <v>65000000000159</v>
      </c>
      <c r="AY168" s="66">
        <f t="shared" si="68"/>
        <v>65000000000159</v>
      </c>
    </row>
    <row r="169" spans="2:51" ht="25.5" x14ac:dyDescent="0.2">
      <c r="B169" s="42"/>
      <c r="C169" s="43"/>
      <c r="D169" s="44" t="s">
        <v>1090</v>
      </c>
      <c r="E169" s="43" t="s">
        <v>315</v>
      </c>
      <c r="F169" s="40"/>
      <c r="G169" s="41"/>
      <c r="H169" s="52"/>
      <c r="I169" s="43"/>
      <c r="J169" s="52"/>
      <c r="K169" s="19"/>
      <c r="L169" s="52"/>
      <c r="M169" s="19"/>
      <c r="O169" s="59" t="str">
        <f t="shared" si="56"/>
        <v>3-0000</v>
      </c>
      <c r="P169" s="59" t="str">
        <f t="shared" si="57"/>
        <v>3-2000</v>
      </c>
      <c r="Q169" s="59" t="str">
        <f t="shared" si="58"/>
        <v>2-1200</v>
      </c>
      <c r="R169" s="59" t="str">
        <f t="shared" si="59"/>
        <v>2-3001</v>
      </c>
      <c r="S169" s="59" t="str">
        <f t="shared" si="60"/>
        <v>3-1000.01</v>
      </c>
      <c r="T169" s="59" t="str">
        <f t="shared" si="61"/>
        <v xml:space="preserve"> </v>
      </c>
      <c r="V169" s="82">
        <f t="shared" si="62"/>
        <v>65000000000161</v>
      </c>
      <c r="W169" s="61">
        <f t="shared" si="63"/>
        <v>65000000000158</v>
      </c>
      <c r="X169" s="61">
        <f t="shared" si="64"/>
        <v>65000000000161</v>
      </c>
      <c r="Y169" s="61">
        <f t="shared" si="65"/>
        <v>65000000000147</v>
      </c>
      <c r="Z169" s="61">
        <f t="shared" si="66"/>
        <v>65000000000155</v>
      </c>
      <c r="AA169" s="61">
        <f t="shared" si="55"/>
        <v>65000000000160</v>
      </c>
      <c r="AB169" s="61">
        <f t="shared" si="67"/>
        <v>65000000000000</v>
      </c>
      <c r="AD169" s="61">
        <f t="shared" si="69"/>
        <v>3</v>
      </c>
      <c r="AE169" s="61">
        <f t="shared" si="70"/>
        <v>3</v>
      </c>
      <c r="AF169" s="61">
        <f t="shared" si="71"/>
        <v>1</v>
      </c>
      <c r="AG169" s="61">
        <f t="shared" si="72"/>
        <v>4</v>
      </c>
      <c r="AH169" s="61">
        <f t="shared" si="73"/>
        <v>4</v>
      </c>
      <c r="AI169" s="61">
        <f t="shared" si="74"/>
        <v>1</v>
      </c>
      <c r="AK169" s="77" t="str">
        <f xml:space="preserve">
IF(AA169&lt;&gt;AA168,
     "L5",
     IF(Z169&lt;&gt;Z168,
          "L4",
          IF(Y169&lt;&gt;Y168,
               "L3",
               IF(X169&lt;&gt;X168,
                    "L2",
                     IF(W169&lt;&gt;W168,
                         "L1",
                         "L1"
                         )
                    )
               )
          )
     )</f>
        <v>L2</v>
      </c>
      <c r="AM169" s="65" t="s">
        <v>1756</v>
      </c>
      <c r="AN169" s="65">
        <f>IF(EXACT($AK168, "L1"), $W168, AN168)</f>
        <v>65000000000158</v>
      </c>
      <c r="AO169" s="65">
        <f>IF(EXACT($AK168, "L1"), $W168, IF(EXACT($AK168, "L2"), $X168, AO168))</f>
        <v>65000000000159</v>
      </c>
      <c r="AP169" s="65">
        <f>IF(EXACT($AK168, "L1"), $W168, IF(EXACT($AK168, "L2"), $X168, IF(EXACT($AK168, "L3"), $Y168, AP168)))</f>
        <v>65000000000159</v>
      </c>
      <c r="AQ169" s="65">
        <f>IF(EXACT($AK168, "L1"), $W168, IF(EXACT($AK168, "L2"), $X168, IF(EXACT($AK168, "L3"), $Y168, IF(EXACT($AK168, "L4"), $Z168, AQ168))))</f>
        <v>65000000000159</v>
      </c>
      <c r="AS169" s="65">
        <f>IF(EXACT($AK169, "L1"), AM169, IF(EXACT($AK169, "L2"), AN169, IF(EXACT($AK169, "L3"), AO169, IF(EXACT($AK169, "L4"), AP169, IF(EXACT($AK169, "L5"), AQ169, "")))))</f>
        <v>65000000000158</v>
      </c>
      <c r="AU169" s="60" t="str">
        <f t="shared" si="75"/>
        <v>PERFORM * FROM "SchData-OLTP-Accounting"."Func_TblChartOfAccount_SET"(varSystemLoginSession, null, null, null, varInstitutionBranchID, 62000000000001::bigint,'3-2000', 'R/E Profits/Losses Prev Year', 62000000000001::bigint, '2016-01-01 00:00:00'::timestamp, null::timestamp, 65000000000158::bigint, 66000000000001::bigint);</v>
      </c>
      <c r="AV169" s="66">
        <f t="shared" si="76"/>
        <v>65000000000161</v>
      </c>
      <c r="AW169" s="66">
        <f t="shared" si="77"/>
        <v>65000000000158</v>
      </c>
      <c r="AY169" s="66">
        <f t="shared" si="68"/>
        <v>65000000000158</v>
      </c>
    </row>
    <row r="170" spans="2:51" x14ac:dyDescent="0.2">
      <c r="B170" s="40"/>
      <c r="C170" s="41"/>
      <c r="D170" s="40"/>
      <c r="E170" s="41"/>
      <c r="F170" s="44"/>
      <c r="G170" s="43"/>
      <c r="H170" s="52"/>
      <c r="I170" s="43"/>
      <c r="J170" s="52" t="s">
        <v>1749</v>
      </c>
      <c r="K170" s="43" t="s">
        <v>1271</v>
      </c>
      <c r="L170" s="51"/>
      <c r="M170" s="34"/>
      <c r="O170" s="59" t="str">
        <f t="shared" si="56"/>
        <v>3-0000</v>
      </c>
      <c r="P170" s="59" t="str">
        <f t="shared" si="57"/>
        <v>3-2000</v>
      </c>
      <c r="Q170" s="59" t="str">
        <f t="shared" si="58"/>
        <v>2-1200</v>
      </c>
      <c r="R170" s="59" t="str">
        <f t="shared" si="59"/>
        <v>2-3001</v>
      </c>
      <c r="S170" s="59" t="str">
        <f t="shared" si="60"/>
        <v>3-2000.01</v>
      </c>
      <c r="T170" s="59" t="str">
        <f t="shared" si="61"/>
        <v xml:space="preserve"> </v>
      </c>
      <c r="V170" s="82">
        <f t="shared" si="62"/>
        <v>65000000000162</v>
      </c>
      <c r="W170" s="61">
        <f t="shared" si="63"/>
        <v>65000000000158</v>
      </c>
      <c r="X170" s="61">
        <f t="shared" si="64"/>
        <v>65000000000161</v>
      </c>
      <c r="Y170" s="61">
        <f t="shared" si="65"/>
        <v>65000000000147</v>
      </c>
      <c r="Z170" s="61">
        <f t="shared" si="66"/>
        <v>65000000000155</v>
      </c>
      <c r="AA170" s="61">
        <f t="shared" si="55"/>
        <v>65000000000162</v>
      </c>
      <c r="AB170" s="61">
        <f t="shared" si="67"/>
        <v>65000000000000</v>
      </c>
      <c r="AD170" s="61">
        <f t="shared" si="69"/>
        <v>3</v>
      </c>
      <c r="AE170" s="61">
        <f t="shared" si="70"/>
        <v>3</v>
      </c>
      <c r="AF170" s="61">
        <f t="shared" si="71"/>
        <v>1</v>
      </c>
      <c r="AG170" s="61">
        <f t="shared" si="72"/>
        <v>4</v>
      </c>
      <c r="AH170" s="61">
        <f t="shared" si="73"/>
        <v>5</v>
      </c>
      <c r="AI170" s="61">
        <f t="shared" si="74"/>
        <v>1</v>
      </c>
      <c r="AK170" s="77" t="str">
        <f xml:space="preserve">
IF(AA170&lt;&gt;AA169,
     "L5",
     IF(Z170&lt;&gt;Z169,
          "L4",
          IF(Y170&lt;&gt;Y169,
               "L3",
               IF(X170&lt;&gt;X169,
                    "L2",
                     IF(W170&lt;&gt;W169,
                         "L1",
                         "L1"
                         )
                    )
               )
          )
     )</f>
        <v>L5</v>
      </c>
      <c r="AM170" s="65" t="s">
        <v>1756</v>
      </c>
      <c r="AN170" s="65">
        <f>IF(EXACT($AK169, "L1"), $W169, AN169)</f>
        <v>65000000000158</v>
      </c>
      <c r="AO170" s="65">
        <f>IF(EXACT($AK169, "L1"), $W169, IF(EXACT($AK169, "L2"), $X169, AO169))</f>
        <v>65000000000161</v>
      </c>
      <c r="AP170" s="65">
        <f>IF(EXACT($AK169, "L1"), $W169, IF(EXACT($AK169, "L2"), $X169, IF(EXACT($AK169, "L3"), $Y169, AP169)))</f>
        <v>65000000000161</v>
      </c>
      <c r="AQ170" s="65">
        <f>IF(EXACT($AK169, "L1"), $W169, IF(EXACT($AK169, "L2"), $X169, IF(EXACT($AK169, "L3"), $Y169, IF(EXACT($AK169, "L4"), $Z169, AQ169))))</f>
        <v>65000000000161</v>
      </c>
      <c r="AS170" s="65">
        <f>IF(EXACT($AK170, "L1"), AM170, IF(EXACT($AK170, "L2"), AN170, IF(EXACT($AK170, "L3"), AO170, IF(EXACT($AK170, "L4"), AP170, IF(EXACT($AK170, "L5"), AQ170, "")))))</f>
        <v>65000000000161</v>
      </c>
      <c r="AU170" s="60" t="str">
        <f t="shared" si="75"/>
        <v>PERFORM * FROM "SchData-OLTP-Accounting"."Func_TblChartOfAccount_SET"(varSystemLoginSession, null, null, null, varInstitutionBranchID, 62000000000001::bigint,'3-2000.01', 'R/E Profits/Losses Prev Year (IDR)', 62000000000001::bigint, '2016-01-01 00:00:00'::timestamp, null::timestamp, 65000000000161::bigint, 66000000000001::bigint);</v>
      </c>
      <c r="AV170" s="66">
        <f t="shared" si="76"/>
        <v>65000000000162</v>
      </c>
      <c r="AW170" s="66">
        <f t="shared" si="77"/>
        <v>65000000000161</v>
      </c>
      <c r="AY170" s="66">
        <f t="shared" si="68"/>
        <v>65000000000161</v>
      </c>
    </row>
    <row r="171" spans="2:51" x14ac:dyDescent="0.2">
      <c r="B171" s="42"/>
      <c r="C171" s="43"/>
      <c r="D171" s="44" t="s">
        <v>1091</v>
      </c>
      <c r="E171" s="43" t="s">
        <v>317</v>
      </c>
      <c r="F171" s="40"/>
      <c r="G171" s="41"/>
      <c r="H171" s="52"/>
      <c r="I171" s="43"/>
      <c r="J171" s="52"/>
      <c r="K171" s="19"/>
      <c r="L171" s="52"/>
      <c r="M171" s="19"/>
      <c r="O171" s="59" t="str">
        <f t="shared" si="56"/>
        <v>3-0000</v>
      </c>
      <c r="P171" s="59" t="str">
        <f t="shared" si="57"/>
        <v>3-3000</v>
      </c>
      <c r="Q171" s="59" t="str">
        <f t="shared" si="58"/>
        <v>2-1200</v>
      </c>
      <c r="R171" s="59" t="str">
        <f t="shared" si="59"/>
        <v>2-3001</v>
      </c>
      <c r="S171" s="59" t="str">
        <f t="shared" si="60"/>
        <v>3-2000.01</v>
      </c>
      <c r="T171" s="59" t="str">
        <f t="shared" si="61"/>
        <v xml:space="preserve"> </v>
      </c>
      <c r="V171" s="82">
        <f t="shared" si="62"/>
        <v>65000000000163</v>
      </c>
      <c r="W171" s="61">
        <f t="shared" si="63"/>
        <v>65000000000158</v>
      </c>
      <c r="X171" s="61">
        <f t="shared" si="64"/>
        <v>65000000000163</v>
      </c>
      <c r="Y171" s="61">
        <f t="shared" si="65"/>
        <v>65000000000147</v>
      </c>
      <c r="Z171" s="61">
        <f t="shared" si="66"/>
        <v>65000000000155</v>
      </c>
      <c r="AA171" s="61">
        <f t="shared" si="55"/>
        <v>65000000000162</v>
      </c>
      <c r="AB171" s="61">
        <f t="shared" si="67"/>
        <v>65000000000000</v>
      </c>
      <c r="AD171" s="61">
        <f t="shared" si="69"/>
        <v>3</v>
      </c>
      <c r="AE171" s="61">
        <f t="shared" si="70"/>
        <v>4</v>
      </c>
      <c r="AF171" s="61">
        <f t="shared" si="71"/>
        <v>1</v>
      </c>
      <c r="AG171" s="61">
        <f t="shared" si="72"/>
        <v>4</v>
      </c>
      <c r="AH171" s="61">
        <f t="shared" si="73"/>
        <v>5</v>
      </c>
      <c r="AI171" s="61">
        <f t="shared" si="74"/>
        <v>1</v>
      </c>
      <c r="AK171" s="77" t="str">
        <f xml:space="preserve">
IF(AA171&lt;&gt;AA170,
     "L5",
     IF(Z171&lt;&gt;Z170,
          "L4",
          IF(Y171&lt;&gt;Y170,
               "L3",
               IF(X171&lt;&gt;X170,
                    "L2",
                     IF(W171&lt;&gt;W170,
                         "L1",
                         "L1"
                         )
                    )
               )
          )
     )</f>
        <v>L2</v>
      </c>
      <c r="AM171" s="65" t="s">
        <v>1756</v>
      </c>
      <c r="AN171" s="65">
        <f>IF(EXACT($AK170, "L1"), $W170, AN170)</f>
        <v>65000000000158</v>
      </c>
      <c r="AO171" s="65">
        <f>IF(EXACT($AK170, "L1"), $W170, IF(EXACT($AK170, "L2"), $X170, AO170))</f>
        <v>65000000000161</v>
      </c>
      <c r="AP171" s="65">
        <f>IF(EXACT($AK170, "L1"), $W170, IF(EXACT($AK170, "L2"), $X170, IF(EXACT($AK170, "L3"), $Y170, AP170)))</f>
        <v>65000000000161</v>
      </c>
      <c r="AQ171" s="65">
        <f>IF(EXACT($AK170, "L1"), $W170, IF(EXACT($AK170, "L2"), $X170, IF(EXACT($AK170, "L3"), $Y170, IF(EXACT($AK170, "L4"), $Z170, AQ170))))</f>
        <v>65000000000161</v>
      </c>
      <c r="AS171" s="65">
        <f>IF(EXACT($AK171, "L1"), AM171, IF(EXACT($AK171, "L2"), AN171, IF(EXACT($AK171, "L3"), AO171, IF(EXACT($AK171, "L4"), AP171, IF(EXACT($AK171, "L5"), AQ171, "")))))</f>
        <v>65000000000158</v>
      </c>
      <c r="AU171" s="60" t="str">
        <f t="shared" si="75"/>
        <v>PERFORM * FROM "SchData-OLTP-Accounting"."Func_TblChartOfAccount_SET"(varSystemLoginSession, null, null, null, varInstitutionBranchID, 62000000000001::bigint,'3-3000', 'Current Year Earnings', 62000000000001::bigint, '2016-01-01 00:00:00'::timestamp, null::timestamp, 65000000000158::bigint, 66000000000001::bigint);</v>
      </c>
      <c r="AV171" s="66">
        <f t="shared" si="76"/>
        <v>65000000000163</v>
      </c>
      <c r="AW171" s="66">
        <f t="shared" si="77"/>
        <v>65000000000158</v>
      </c>
      <c r="AY171" s="66">
        <f t="shared" si="68"/>
        <v>65000000000158</v>
      </c>
    </row>
    <row r="172" spans="2:51" x14ac:dyDescent="0.2">
      <c r="B172" s="42"/>
      <c r="C172" s="43"/>
      <c r="D172" s="44"/>
      <c r="E172" s="43"/>
      <c r="F172" s="44"/>
      <c r="G172" s="43"/>
      <c r="H172" s="52"/>
      <c r="I172" s="43"/>
      <c r="J172" s="52" t="s">
        <v>1750</v>
      </c>
      <c r="K172" s="43" t="s">
        <v>1272</v>
      </c>
      <c r="L172" s="52"/>
      <c r="M172" s="19"/>
      <c r="O172" s="59" t="str">
        <f t="shared" si="56"/>
        <v>3-0000</v>
      </c>
      <c r="P172" s="59" t="str">
        <f t="shared" si="57"/>
        <v>3-3000</v>
      </c>
      <c r="Q172" s="59" t="str">
        <f t="shared" si="58"/>
        <v>2-1200</v>
      </c>
      <c r="R172" s="59" t="str">
        <f t="shared" si="59"/>
        <v>2-3001</v>
      </c>
      <c r="S172" s="59" t="str">
        <f t="shared" si="60"/>
        <v>3-3000.01</v>
      </c>
      <c r="T172" s="59" t="str">
        <f t="shared" si="61"/>
        <v xml:space="preserve"> </v>
      </c>
      <c r="V172" s="82">
        <f t="shared" si="62"/>
        <v>65000000000164</v>
      </c>
      <c r="W172" s="61">
        <f t="shared" si="63"/>
        <v>65000000000158</v>
      </c>
      <c r="X172" s="61">
        <f t="shared" si="64"/>
        <v>65000000000163</v>
      </c>
      <c r="Y172" s="61">
        <f t="shared" si="65"/>
        <v>65000000000147</v>
      </c>
      <c r="Z172" s="61">
        <f t="shared" si="66"/>
        <v>65000000000155</v>
      </c>
      <c r="AA172" s="61">
        <f t="shared" si="55"/>
        <v>65000000000164</v>
      </c>
      <c r="AB172" s="61">
        <f t="shared" si="67"/>
        <v>65000000000000</v>
      </c>
      <c r="AD172" s="61">
        <f t="shared" si="69"/>
        <v>3</v>
      </c>
      <c r="AE172" s="61">
        <f t="shared" si="70"/>
        <v>4</v>
      </c>
      <c r="AF172" s="61">
        <f t="shared" si="71"/>
        <v>1</v>
      </c>
      <c r="AG172" s="61">
        <f t="shared" si="72"/>
        <v>4</v>
      </c>
      <c r="AH172" s="61">
        <f t="shared" si="73"/>
        <v>6</v>
      </c>
      <c r="AI172" s="61">
        <f t="shared" si="74"/>
        <v>1</v>
      </c>
      <c r="AK172" s="77" t="str">
        <f xml:space="preserve">
IF(AA172&lt;&gt;AA171,
     "L5",
     IF(Z172&lt;&gt;Z171,
          "L4",
          IF(Y172&lt;&gt;Y171,
               "L3",
               IF(X172&lt;&gt;X171,
                    "L2",
                     IF(W172&lt;&gt;W171,
                         "L1",
                         "L1"
                         )
                    )
               )
          )
     )</f>
        <v>L5</v>
      </c>
      <c r="AM172" s="65" t="s">
        <v>1756</v>
      </c>
      <c r="AN172" s="65">
        <f>IF(EXACT($AK171, "L1"), $W171, AN171)</f>
        <v>65000000000158</v>
      </c>
      <c r="AO172" s="65">
        <f>IF(EXACT($AK171, "L1"), $W171, IF(EXACT($AK171, "L2"), $X171, AO171))</f>
        <v>65000000000163</v>
      </c>
      <c r="AP172" s="65">
        <f>IF(EXACT($AK171, "L1"), $W171, IF(EXACT($AK171, "L2"), $X171, IF(EXACT($AK171, "L3"), $Y171, AP171)))</f>
        <v>65000000000163</v>
      </c>
      <c r="AQ172" s="65">
        <f>IF(EXACT($AK171, "L1"), $W171, IF(EXACT($AK171, "L2"), $X171, IF(EXACT($AK171, "L3"), $Y171, IF(EXACT($AK171, "L4"), $Z171, AQ171))))</f>
        <v>65000000000163</v>
      </c>
      <c r="AS172" s="65">
        <f>IF(EXACT($AK172, "L1"), AM172, IF(EXACT($AK172, "L2"), AN172, IF(EXACT($AK172, "L3"), AO172, IF(EXACT($AK172, "L4"), AP172, IF(EXACT($AK172, "L5"), AQ172, "")))))</f>
        <v>65000000000163</v>
      </c>
      <c r="AU172" s="60" t="str">
        <f t="shared" si="75"/>
        <v>PERFORM * FROM "SchData-OLTP-Accounting"."Func_TblChartOfAccount_SET"(varSystemLoginSession, null, null, null, varInstitutionBranchID, 62000000000001::bigint,'3-3000.01', 'Current Year Earnings (IDR)', 62000000000001::bigint, '2016-01-01 00:00:00'::timestamp, null::timestamp, 65000000000163::bigint, 66000000000001::bigint);</v>
      </c>
      <c r="AV172" s="66">
        <f t="shared" si="76"/>
        <v>65000000000164</v>
      </c>
      <c r="AW172" s="66">
        <f t="shared" si="77"/>
        <v>65000000000163</v>
      </c>
      <c r="AY172" s="66">
        <f t="shared" si="68"/>
        <v>65000000000163</v>
      </c>
    </row>
    <row r="173" spans="2:51" x14ac:dyDescent="0.2">
      <c r="B173" s="42"/>
      <c r="C173" s="43"/>
      <c r="D173" s="44" t="s">
        <v>1092</v>
      </c>
      <c r="E173" s="43" t="s">
        <v>671</v>
      </c>
      <c r="F173" s="44"/>
      <c r="G173" s="43"/>
      <c r="H173" s="52"/>
      <c r="I173" s="43"/>
      <c r="J173" s="52"/>
      <c r="K173" s="19"/>
      <c r="L173" s="52"/>
      <c r="M173" s="19"/>
      <c r="O173" s="59" t="str">
        <f t="shared" si="56"/>
        <v>3-0000</v>
      </c>
      <c r="P173" s="59" t="str">
        <f t="shared" si="57"/>
        <v>3-9000</v>
      </c>
      <c r="Q173" s="59" t="str">
        <f t="shared" si="58"/>
        <v>2-1200</v>
      </c>
      <c r="R173" s="59" t="str">
        <f t="shared" si="59"/>
        <v>2-3001</v>
      </c>
      <c r="S173" s="59" t="str">
        <f t="shared" si="60"/>
        <v>3-3000.01</v>
      </c>
      <c r="T173" s="59" t="str">
        <f t="shared" si="61"/>
        <v xml:space="preserve"> </v>
      </c>
      <c r="V173" s="82">
        <f t="shared" si="62"/>
        <v>65000000000165</v>
      </c>
      <c r="W173" s="61">
        <f t="shared" si="63"/>
        <v>65000000000158</v>
      </c>
      <c r="X173" s="61">
        <f t="shared" si="64"/>
        <v>65000000000165</v>
      </c>
      <c r="Y173" s="61">
        <f t="shared" si="65"/>
        <v>65000000000147</v>
      </c>
      <c r="Z173" s="61">
        <f t="shared" si="66"/>
        <v>65000000000155</v>
      </c>
      <c r="AA173" s="61">
        <f t="shared" si="55"/>
        <v>65000000000164</v>
      </c>
      <c r="AB173" s="61">
        <f t="shared" si="67"/>
        <v>65000000000000</v>
      </c>
      <c r="AD173" s="61">
        <f t="shared" si="69"/>
        <v>3</v>
      </c>
      <c r="AE173" s="61">
        <f t="shared" si="70"/>
        <v>5</v>
      </c>
      <c r="AF173" s="61">
        <f t="shared" si="71"/>
        <v>1</v>
      </c>
      <c r="AG173" s="61">
        <f t="shared" si="72"/>
        <v>4</v>
      </c>
      <c r="AH173" s="61">
        <f t="shared" si="73"/>
        <v>6</v>
      </c>
      <c r="AI173" s="61">
        <f t="shared" si="74"/>
        <v>1</v>
      </c>
      <c r="AK173" s="77" t="str">
        <f xml:space="preserve">
IF(AA173&lt;&gt;AA172,
     "L5",
     IF(Z173&lt;&gt;Z172,
          "L4",
          IF(Y173&lt;&gt;Y172,
               "L3",
               IF(X173&lt;&gt;X172,
                    "L2",
                     IF(W173&lt;&gt;W172,
                         "L1",
                         "L1"
                         )
                    )
               )
          )
     )</f>
        <v>L2</v>
      </c>
      <c r="AM173" s="65" t="s">
        <v>1756</v>
      </c>
      <c r="AN173" s="65">
        <f>IF(EXACT($AK172, "L1"), $W172, AN172)</f>
        <v>65000000000158</v>
      </c>
      <c r="AO173" s="65">
        <f>IF(EXACT($AK172, "L1"), $W172, IF(EXACT($AK172, "L2"), $X172, AO172))</f>
        <v>65000000000163</v>
      </c>
      <c r="AP173" s="65">
        <f>IF(EXACT($AK172, "L1"), $W172, IF(EXACT($AK172, "L2"), $X172, IF(EXACT($AK172, "L3"), $Y172, AP172)))</f>
        <v>65000000000163</v>
      </c>
      <c r="AQ173" s="65">
        <f>IF(EXACT($AK172, "L1"), $W172, IF(EXACT($AK172, "L2"), $X172, IF(EXACT($AK172, "L3"), $Y172, IF(EXACT($AK172, "L4"), $Z172, AQ172))))</f>
        <v>65000000000163</v>
      </c>
      <c r="AS173" s="65">
        <f>IF(EXACT($AK173, "L1"), AM173, IF(EXACT($AK173, "L2"), AN173, IF(EXACT($AK173, "L3"), AO173, IF(EXACT($AK173, "L4"), AP173, IF(EXACT($AK173, "L5"), AQ173, "")))))</f>
        <v>65000000000158</v>
      </c>
      <c r="AU173" s="60" t="str">
        <f t="shared" si="75"/>
        <v>PERFORM * FROM "SchData-OLTP-Accounting"."Func_TblChartOfAccount_SET"(varSystemLoginSession, null, null, null, varInstitutionBranchID, 62000000000001::bigint,'3-9000', 'Historical Balancing', 62000000000001::bigint, '2016-01-01 00:00:00'::timestamp, null::timestamp, 65000000000158::bigint, 66000000000001::bigint);</v>
      </c>
      <c r="AV173" s="66">
        <f t="shared" si="76"/>
        <v>65000000000165</v>
      </c>
      <c r="AW173" s="66">
        <f t="shared" si="77"/>
        <v>65000000000158</v>
      </c>
      <c r="AY173" s="66">
        <f t="shared" si="68"/>
        <v>65000000000158</v>
      </c>
    </row>
    <row r="174" spans="2:51" x14ac:dyDescent="0.2">
      <c r="B174" s="42"/>
      <c r="C174" s="43"/>
      <c r="D174" s="44"/>
      <c r="E174" s="43"/>
      <c r="F174" s="44"/>
      <c r="G174" s="43"/>
      <c r="H174" s="52"/>
      <c r="I174" s="43"/>
      <c r="J174" s="52" t="s">
        <v>1751</v>
      </c>
      <c r="K174" s="43" t="s">
        <v>1273</v>
      </c>
      <c r="L174" s="52"/>
      <c r="M174" s="19"/>
      <c r="O174" s="59" t="str">
        <f t="shared" si="56"/>
        <v>3-0000</v>
      </c>
      <c r="P174" s="59" t="str">
        <f t="shared" si="57"/>
        <v>3-9000</v>
      </c>
      <c r="Q174" s="59" t="str">
        <f t="shared" si="58"/>
        <v>2-1200</v>
      </c>
      <c r="R174" s="59" t="str">
        <f t="shared" si="59"/>
        <v>2-3001</v>
      </c>
      <c r="S174" s="59" t="str">
        <f t="shared" si="60"/>
        <v>3-9000.01</v>
      </c>
      <c r="T174" s="59" t="str">
        <f t="shared" si="61"/>
        <v xml:space="preserve"> </v>
      </c>
      <c r="V174" s="82">
        <f t="shared" si="62"/>
        <v>65000000000166</v>
      </c>
      <c r="W174" s="61">
        <f t="shared" si="63"/>
        <v>65000000000158</v>
      </c>
      <c r="X174" s="61">
        <f t="shared" si="64"/>
        <v>65000000000165</v>
      </c>
      <c r="Y174" s="61">
        <f t="shared" si="65"/>
        <v>65000000000147</v>
      </c>
      <c r="Z174" s="61">
        <f t="shared" si="66"/>
        <v>65000000000155</v>
      </c>
      <c r="AA174" s="61">
        <f t="shared" si="55"/>
        <v>65000000000166</v>
      </c>
      <c r="AB174" s="61">
        <f t="shared" si="67"/>
        <v>65000000000000</v>
      </c>
      <c r="AD174" s="61">
        <f t="shared" si="69"/>
        <v>3</v>
      </c>
      <c r="AE174" s="61">
        <f t="shared" si="70"/>
        <v>5</v>
      </c>
      <c r="AF174" s="61">
        <f t="shared" si="71"/>
        <v>1</v>
      </c>
      <c r="AG174" s="61">
        <f t="shared" si="72"/>
        <v>4</v>
      </c>
      <c r="AH174" s="61">
        <f t="shared" si="73"/>
        <v>7</v>
      </c>
      <c r="AI174" s="61">
        <f t="shared" si="74"/>
        <v>1</v>
      </c>
      <c r="AK174" s="77" t="str">
        <f xml:space="preserve">
IF(AA174&lt;&gt;AA173,
     "L5",
     IF(Z174&lt;&gt;Z173,
          "L4",
          IF(Y174&lt;&gt;Y173,
               "L3",
               IF(X174&lt;&gt;X173,
                    "L2",
                     IF(W174&lt;&gt;W173,
                         "L1",
                         "L1"
                         )
                    )
               )
          )
     )</f>
        <v>L5</v>
      </c>
      <c r="AM174" s="65" t="s">
        <v>1756</v>
      </c>
      <c r="AN174" s="65">
        <f>IF(EXACT($AK173, "L1"), $W173, AN173)</f>
        <v>65000000000158</v>
      </c>
      <c r="AO174" s="65">
        <f>IF(EXACT($AK173, "L1"), $W173, IF(EXACT($AK173, "L2"), $X173, AO173))</f>
        <v>65000000000165</v>
      </c>
      <c r="AP174" s="65">
        <f>IF(EXACT($AK173, "L1"), $W173, IF(EXACT($AK173, "L2"), $X173, IF(EXACT($AK173, "L3"), $Y173, AP173)))</f>
        <v>65000000000165</v>
      </c>
      <c r="AQ174" s="65">
        <f>IF(EXACT($AK173, "L1"), $W173, IF(EXACT($AK173, "L2"), $X173, IF(EXACT($AK173, "L3"), $Y173, IF(EXACT($AK173, "L4"), $Z173, AQ173))))</f>
        <v>65000000000165</v>
      </c>
      <c r="AS174" s="65">
        <f>IF(EXACT($AK174, "L1"), AM174, IF(EXACT($AK174, "L2"), AN174, IF(EXACT($AK174, "L3"), AO174, IF(EXACT($AK174, "L4"), AP174, IF(EXACT($AK174, "L5"), AQ174, "")))))</f>
        <v>65000000000165</v>
      </c>
      <c r="AU174" s="60" t="str">
        <f t="shared" si="75"/>
        <v>PERFORM * FROM "SchData-OLTP-Accounting"."Func_TblChartOfAccount_SET"(varSystemLoginSession, null, null, null, varInstitutionBranchID, 62000000000001::bigint,'3-9000.01', 'Historical Balancing (IDR)', 62000000000001::bigint, '2016-01-01 00:00:00'::timestamp, null::timestamp, 65000000000165::bigint, 66000000000001::bigint);</v>
      </c>
      <c r="AV174" s="66">
        <f t="shared" si="76"/>
        <v>65000000000166</v>
      </c>
      <c r="AW174" s="66">
        <f t="shared" si="77"/>
        <v>65000000000165</v>
      </c>
      <c r="AY174" s="66">
        <f t="shared" si="68"/>
        <v>65000000000165</v>
      </c>
    </row>
    <row r="175" spans="2:51" x14ac:dyDescent="0.2">
      <c r="B175" s="48"/>
      <c r="C175" s="49"/>
      <c r="D175" s="50"/>
      <c r="E175" s="49"/>
      <c r="F175" s="50"/>
      <c r="G175" s="49"/>
      <c r="H175" s="55"/>
      <c r="I175" s="25"/>
      <c r="J175" s="55"/>
      <c r="K175" s="25"/>
      <c r="L175" s="55"/>
      <c r="M175" s="25"/>
      <c r="O175" s="59" t="str">
        <f t="shared" si="56"/>
        <v>3-0000</v>
      </c>
      <c r="P175" s="59" t="str">
        <f t="shared" si="57"/>
        <v>3-9000</v>
      </c>
      <c r="Q175" s="59" t="str">
        <f t="shared" si="58"/>
        <v>2-1200</v>
      </c>
      <c r="R175" s="59" t="str">
        <f t="shared" si="59"/>
        <v>2-3001</v>
      </c>
      <c r="S175" s="59" t="str">
        <f t="shared" si="60"/>
        <v>3-9000.01</v>
      </c>
      <c r="T175" s="59" t="str">
        <f t="shared" si="61"/>
        <v xml:space="preserve"> </v>
      </c>
      <c r="V175" s="82">
        <f t="shared" si="62"/>
        <v>65000000000166</v>
      </c>
      <c r="W175" s="61">
        <f t="shared" si="63"/>
        <v>65000000000158</v>
      </c>
      <c r="X175" s="61">
        <f t="shared" si="64"/>
        <v>65000000000165</v>
      </c>
      <c r="Y175" s="61">
        <f t="shared" si="65"/>
        <v>65000000000147</v>
      </c>
      <c r="Z175" s="61">
        <f t="shared" si="66"/>
        <v>65000000000155</v>
      </c>
      <c r="AA175" s="61">
        <f t="shared" si="55"/>
        <v>65000000000166</v>
      </c>
      <c r="AB175" s="61">
        <f t="shared" si="67"/>
        <v>65000000000000</v>
      </c>
      <c r="AD175" s="61">
        <f t="shared" si="69"/>
        <v>3</v>
      </c>
      <c r="AE175" s="61">
        <f t="shared" si="70"/>
        <v>5</v>
      </c>
      <c r="AF175" s="61">
        <f t="shared" si="71"/>
        <v>1</v>
      </c>
      <c r="AG175" s="61">
        <f t="shared" si="72"/>
        <v>4</v>
      </c>
      <c r="AH175" s="61">
        <f t="shared" si="73"/>
        <v>7</v>
      </c>
      <c r="AI175" s="61">
        <f t="shared" si="74"/>
        <v>1</v>
      </c>
      <c r="AK175" s="77" t="str">
        <f xml:space="preserve">
IF(AA175&lt;&gt;AA174,
     "L5",
     IF(Z175&lt;&gt;Z174,
          "L4",
          IF(Y175&lt;&gt;Y174,
               "L3",
               IF(X175&lt;&gt;X174,
                    "L2",
                     IF(W175&lt;&gt;W174,
                         "L1",
                         "L1"
                         )
                    )
               )
          )
     )</f>
        <v>L1</v>
      </c>
      <c r="AM175" s="65" t="s">
        <v>1756</v>
      </c>
      <c r="AN175" s="65">
        <f>IF(EXACT($AK174, "L1"), $W174, AN174)</f>
        <v>65000000000158</v>
      </c>
      <c r="AO175" s="65">
        <f>IF(EXACT($AK174, "L1"), $W174, IF(EXACT($AK174, "L2"), $X174, AO174))</f>
        <v>65000000000165</v>
      </c>
      <c r="AP175" s="65">
        <f>IF(EXACT($AK174, "L1"), $W174, IF(EXACT($AK174, "L2"), $X174, IF(EXACT($AK174, "L3"), $Y174, AP174)))</f>
        <v>65000000000165</v>
      </c>
      <c r="AQ175" s="65">
        <f>IF(EXACT($AK174, "L1"), $W174, IF(EXACT($AK174, "L2"), $X174, IF(EXACT($AK174, "L3"), $Y174, IF(EXACT($AK174, "L4"), $Z174, AQ174))))</f>
        <v>65000000000165</v>
      </c>
      <c r="AS175" s="65" t="str">
        <f>IF(EXACT($AK175, "L1"), AM175, IF(EXACT($AK175, "L2"), AN175, IF(EXACT($AK175, "L3"), AO175, IF(EXACT($AK175, "L4"), AP175, IF(EXACT($AK175, "L5"), AQ175, "")))))</f>
        <v>null</v>
      </c>
      <c r="AU175" s="60" t="str">
        <f t="shared" si="75"/>
        <v/>
      </c>
      <c r="AV175" s="66" t="str">
        <f t="shared" si="76"/>
        <v/>
      </c>
      <c r="AW175" s="66" t="str">
        <f t="shared" si="77"/>
        <v>null</v>
      </c>
      <c r="AY175" s="66" t="str">
        <f t="shared" si="68"/>
        <v/>
      </c>
    </row>
    <row r="176" spans="2:51" x14ac:dyDescent="0.2">
      <c r="B176" s="44" t="s">
        <v>1077</v>
      </c>
      <c r="C176" s="43" t="s">
        <v>710</v>
      </c>
      <c r="D176" s="44"/>
      <c r="E176" s="43"/>
      <c r="F176" s="44"/>
      <c r="G176" s="43"/>
      <c r="H176" s="52"/>
      <c r="I176" s="19"/>
      <c r="J176" s="52"/>
      <c r="K176" s="19"/>
      <c r="L176" s="52"/>
      <c r="M176" s="19"/>
      <c r="O176" s="59" t="str">
        <f t="shared" si="56"/>
        <v>4-0000</v>
      </c>
      <c r="P176" s="59" t="str">
        <f t="shared" si="57"/>
        <v>3-9000</v>
      </c>
      <c r="Q176" s="59" t="str">
        <f t="shared" si="58"/>
        <v>2-1200</v>
      </c>
      <c r="R176" s="59" t="str">
        <f t="shared" si="59"/>
        <v>2-3001</v>
      </c>
      <c r="S176" s="59" t="str">
        <f t="shared" si="60"/>
        <v>3-9000.01</v>
      </c>
      <c r="T176" s="59" t="str">
        <f t="shared" si="61"/>
        <v xml:space="preserve"> </v>
      </c>
      <c r="V176" s="82">
        <f t="shared" si="62"/>
        <v>65000000000167</v>
      </c>
      <c r="W176" s="61">
        <f t="shared" si="63"/>
        <v>65000000000167</v>
      </c>
      <c r="X176" s="61">
        <f t="shared" si="64"/>
        <v>65000000000165</v>
      </c>
      <c r="Y176" s="61">
        <f t="shared" si="65"/>
        <v>65000000000147</v>
      </c>
      <c r="Z176" s="61">
        <f t="shared" si="66"/>
        <v>65000000000155</v>
      </c>
      <c r="AA176" s="61">
        <f t="shared" si="55"/>
        <v>65000000000166</v>
      </c>
      <c r="AB176" s="61">
        <f t="shared" si="67"/>
        <v>65000000000000</v>
      </c>
      <c r="AD176" s="61">
        <f t="shared" si="69"/>
        <v>4</v>
      </c>
      <c r="AE176" s="61">
        <f t="shared" si="70"/>
        <v>1</v>
      </c>
      <c r="AF176" s="61">
        <f t="shared" si="71"/>
        <v>1</v>
      </c>
      <c r="AG176" s="61">
        <f t="shared" si="72"/>
        <v>4</v>
      </c>
      <c r="AH176" s="61">
        <f t="shared" si="73"/>
        <v>7</v>
      </c>
      <c r="AI176" s="61">
        <f t="shared" si="74"/>
        <v>1</v>
      </c>
      <c r="AK176" s="77" t="str">
        <f xml:space="preserve">
IF(AA176&lt;&gt;AA175,
     "L5",
     IF(Z176&lt;&gt;Z175,
          "L4",
          IF(Y176&lt;&gt;Y175,
               "L3",
               IF(X176&lt;&gt;X175,
                    "L2",
                     IF(W176&lt;&gt;W175,
                         "L1",
                         "L1"
                         )
                    )
               )
          )
     )</f>
        <v>L1</v>
      </c>
      <c r="AM176" s="65" t="s">
        <v>1756</v>
      </c>
      <c r="AN176" s="65">
        <f>IF(EXACT($AK175, "L1"), $W175, AN175)</f>
        <v>65000000000158</v>
      </c>
      <c r="AO176" s="65">
        <f>IF(EXACT($AK175, "L1"), $W175, IF(EXACT($AK175, "L2"), $X175, AO175))</f>
        <v>65000000000158</v>
      </c>
      <c r="AP176" s="65">
        <f>IF(EXACT($AK175, "L1"), $W175, IF(EXACT($AK175, "L2"), $X175, IF(EXACT($AK175, "L3"), $Y175, AP175)))</f>
        <v>65000000000158</v>
      </c>
      <c r="AQ176" s="65">
        <f>IF(EXACT($AK175, "L1"), $W175, IF(EXACT($AK175, "L2"), $X175, IF(EXACT($AK175, "L3"), $Y175, IF(EXACT($AK175, "L4"), $Z175, AQ175))))</f>
        <v>65000000000158</v>
      </c>
      <c r="AS176" s="65" t="str">
        <f>IF(EXACT($AK176, "L1"), AM176, IF(EXACT($AK176, "L2"), AN176, IF(EXACT($AK176, "L3"), AO176, IF(EXACT($AK176, "L4"), AP176, IF(EXACT($AK176, "L5"), AQ176, "")))))</f>
        <v>null</v>
      </c>
      <c r="AU176" s="60" t="str">
        <f t="shared" si="75"/>
        <v>PERFORM * FROM "SchData-OLTP-Accounting"."Func_TblChartOfAccount_SET"(varSystemLoginSession, null, null, null, varInstitutionBranchID, 62000000000001::bigint,'4-0000', 'Pendapatan', 62000000000001::bigint, '2016-01-01 00:00:00'::timestamp, null::timestamp, null::bigint, 66000000000001::bigint);</v>
      </c>
      <c r="AV176" s="66">
        <f t="shared" si="76"/>
        <v>65000000000167</v>
      </c>
      <c r="AW176" s="66" t="str">
        <f t="shared" si="77"/>
        <v>null</v>
      </c>
      <c r="AY176" s="66" t="str">
        <f t="shared" si="68"/>
        <v>null</v>
      </c>
    </row>
    <row r="177" spans="1:51" x14ac:dyDescent="0.2">
      <c r="B177" s="44"/>
      <c r="C177" s="43"/>
      <c r="D177" s="44" t="s">
        <v>1093</v>
      </c>
      <c r="E177" s="43" t="s">
        <v>329</v>
      </c>
      <c r="F177" s="44"/>
      <c r="G177" s="43"/>
      <c r="H177" s="52"/>
      <c r="I177" s="19"/>
      <c r="J177" s="52"/>
      <c r="K177" s="19"/>
      <c r="L177" s="52"/>
      <c r="M177" s="19"/>
      <c r="O177" s="59" t="str">
        <f t="shared" si="56"/>
        <v>4-0000</v>
      </c>
      <c r="P177" s="59" t="str">
        <f t="shared" si="57"/>
        <v>4-1000</v>
      </c>
      <c r="Q177" s="59" t="str">
        <f t="shared" si="58"/>
        <v>2-1200</v>
      </c>
      <c r="R177" s="59" t="str">
        <f t="shared" si="59"/>
        <v>2-3001</v>
      </c>
      <c r="S177" s="59" t="str">
        <f t="shared" si="60"/>
        <v>3-9000.01</v>
      </c>
      <c r="T177" s="59" t="str">
        <f t="shared" si="61"/>
        <v xml:space="preserve"> </v>
      </c>
      <c r="V177" s="82">
        <f t="shared" si="62"/>
        <v>65000000000168</v>
      </c>
      <c r="W177" s="61">
        <f t="shared" si="63"/>
        <v>65000000000167</v>
      </c>
      <c r="X177" s="61">
        <f t="shared" si="64"/>
        <v>65000000000168</v>
      </c>
      <c r="Y177" s="61">
        <f t="shared" si="65"/>
        <v>65000000000147</v>
      </c>
      <c r="Z177" s="61">
        <f t="shared" si="66"/>
        <v>65000000000155</v>
      </c>
      <c r="AA177" s="61">
        <f t="shared" si="55"/>
        <v>65000000000166</v>
      </c>
      <c r="AB177" s="61">
        <f t="shared" si="67"/>
        <v>65000000000000</v>
      </c>
      <c r="AD177" s="61">
        <f t="shared" si="69"/>
        <v>4</v>
      </c>
      <c r="AE177" s="61">
        <f t="shared" si="70"/>
        <v>2</v>
      </c>
      <c r="AF177" s="61">
        <f t="shared" si="71"/>
        <v>1</v>
      </c>
      <c r="AG177" s="61">
        <f t="shared" si="72"/>
        <v>4</v>
      </c>
      <c r="AH177" s="61">
        <f t="shared" si="73"/>
        <v>7</v>
      </c>
      <c r="AI177" s="61">
        <f t="shared" si="74"/>
        <v>1</v>
      </c>
      <c r="AK177" s="77" t="str">
        <f xml:space="preserve">
IF(AA177&lt;&gt;AA176,
     "L5",
     IF(Z177&lt;&gt;Z176,
          "L4",
          IF(Y177&lt;&gt;Y176,
               "L3",
               IF(X177&lt;&gt;X176,
                    "L2",
                     IF(W177&lt;&gt;W176,
                         "L1",
                         "L1"
                         )
                    )
               )
          )
     )</f>
        <v>L2</v>
      </c>
      <c r="AM177" s="65" t="s">
        <v>1756</v>
      </c>
      <c r="AN177" s="65">
        <f>IF(EXACT($AK176, "L1"), $W176, AN176)</f>
        <v>65000000000167</v>
      </c>
      <c r="AO177" s="65">
        <f>IF(EXACT($AK176, "L1"), $W176, IF(EXACT($AK176, "L2"), $X176, AO176))</f>
        <v>65000000000167</v>
      </c>
      <c r="AP177" s="65">
        <f>IF(EXACT($AK176, "L1"), $W176, IF(EXACT($AK176, "L2"), $X176, IF(EXACT($AK176, "L3"), $Y176, AP176)))</f>
        <v>65000000000167</v>
      </c>
      <c r="AQ177" s="65">
        <f>IF(EXACT($AK176, "L1"), $W176, IF(EXACT($AK176, "L2"), $X176, IF(EXACT($AK176, "L3"), $Y176, IF(EXACT($AK176, "L4"), $Z176, AQ176))))</f>
        <v>65000000000167</v>
      </c>
      <c r="AS177" s="65">
        <f>IF(EXACT($AK177, "L1"), AM177, IF(EXACT($AK177, "L2"), AN177, IF(EXACT($AK177, "L3"), AO177, IF(EXACT($AK177, "L4"), AP177, IF(EXACT($AK177, "L5"), AQ177, "")))))</f>
        <v>65000000000167</v>
      </c>
      <c r="AU177" s="60" t="str">
        <f t="shared" si="75"/>
        <v>PERFORM * FROM "SchData-OLTP-Accounting"."Func_TblChartOfAccount_SET"(varSystemLoginSession, null, null, null, varInstitutionBranchID, 62000000000001::bigint,'4-1000', 'Completed Project', 62000000000001::bigint, '2016-01-01 00:00:00'::timestamp, null::timestamp, 65000000000167::bigint, 66000000000001::bigint);</v>
      </c>
      <c r="AV177" s="66">
        <f t="shared" si="76"/>
        <v>65000000000168</v>
      </c>
      <c r="AW177" s="66">
        <f t="shared" si="77"/>
        <v>65000000000167</v>
      </c>
      <c r="AY177" s="66">
        <f t="shared" si="68"/>
        <v>65000000000167</v>
      </c>
    </row>
    <row r="178" spans="1:51" x14ac:dyDescent="0.2">
      <c r="B178" s="44"/>
      <c r="C178" s="43"/>
      <c r="D178" s="44"/>
      <c r="E178" s="43"/>
      <c r="F178" s="44"/>
      <c r="G178" s="43"/>
      <c r="H178" s="44" t="s">
        <v>1432</v>
      </c>
      <c r="I178" s="43" t="s">
        <v>329</v>
      </c>
      <c r="J178" s="52"/>
      <c r="K178" s="19"/>
      <c r="L178" s="52"/>
      <c r="M178" s="19"/>
      <c r="O178" s="59" t="str">
        <f t="shared" si="56"/>
        <v>4-0000</v>
      </c>
      <c r="P178" s="59" t="str">
        <f t="shared" si="57"/>
        <v>4-1000</v>
      </c>
      <c r="Q178" s="59" t="str">
        <f t="shared" si="58"/>
        <v>2-1200</v>
      </c>
      <c r="R178" s="59" t="str">
        <f t="shared" si="59"/>
        <v>4-1001</v>
      </c>
      <c r="S178" s="59" t="str">
        <f t="shared" si="60"/>
        <v>3-9000.01</v>
      </c>
      <c r="T178" s="59" t="str">
        <f t="shared" si="61"/>
        <v xml:space="preserve"> </v>
      </c>
      <c r="V178" s="82">
        <f t="shared" si="62"/>
        <v>65000000000169</v>
      </c>
      <c r="W178" s="61">
        <f t="shared" si="63"/>
        <v>65000000000167</v>
      </c>
      <c r="X178" s="61">
        <f t="shared" si="64"/>
        <v>65000000000168</v>
      </c>
      <c r="Y178" s="61">
        <f t="shared" si="65"/>
        <v>65000000000147</v>
      </c>
      <c r="Z178" s="61">
        <f t="shared" si="66"/>
        <v>65000000000169</v>
      </c>
      <c r="AA178" s="61">
        <f t="shared" si="55"/>
        <v>65000000000166</v>
      </c>
      <c r="AB178" s="61">
        <f t="shared" si="67"/>
        <v>65000000000000</v>
      </c>
      <c r="AD178" s="61">
        <f t="shared" si="69"/>
        <v>4</v>
      </c>
      <c r="AE178" s="61">
        <f t="shared" si="70"/>
        <v>2</v>
      </c>
      <c r="AF178" s="61">
        <f t="shared" si="71"/>
        <v>1</v>
      </c>
      <c r="AG178" s="61">
        <f t="shared" si="72"/>
        <v>5</v>
      </c>
      <c r="AH178" s="61">
        <f t="shared" si="73"/>
        <v>1</v>
      </c>
      <c r="AI178" s="61">
        <f t="shared" si="74"/>
        <v>1</v>
      </c>
      <c r="AK178" s="77" t="str">
        <f xml:space="preserve">
IF(AA178&lt;&gt;AA177,
     "L5",
     IF(Z178&lt;&gt;Z177,
          "L4",
          IF(Y178&lt;&gt;Y177,
               "L3",
               IF(X178&lt;&gt;X177,
                    "L2",
                     IF(W178&lt;&gt;W177,
                         "L1",
                         "L1"
                         )
                    )
               )
          )
     )</f>
        <v>L4</v>
      </c>
      <c r="AM178" s="65" t="s">
        <v>1756</v>
      </c>
      <c r="AN178" s="65">
        <f>IF(EXACT($AK177, "L1"), $W177, AN177)</f>
        <v>65000000000167</v>
      </c>
      <c r="AO178" s="65">
        <f>IF(EXACT($AK177, "L1"), $W177, IF(EXACT($AK177, "L2"), $X177, AO177))</f>
        <v>65000000000168</v>
      </c>
      <c r="AP178" s="65">
        <f>IF(EXACT($AK177, "L1"), $W177, IF(EXACT($AK177, "L2"), $X177, IF(EXACT($AK177, "L3"), $Y177, AP177)))</f>
        <v>65000000000168</v>
      </c>
      <c r="AQ178" s="65">
        <f>IF(EXACT($AK177, "L1"), $W177, IF(EXACT($AK177, "L2"), $X177, IF(EXACT($AK177, "L3"), $Y177, IF(EXACT($AK177, "L4"), $Z177, AQ177))))</f>
        <v>65000000000168</v>
      </c>
      <c r="AS178" s="65">
        <f>IF(EXACT($AK178, "L1"), AM178, IF(EXACT($AK178, "L2"), AN178, IF(EXACT($AK178, "L3"), AO178, IF(EXACT($AK178, "L4"), AP178, IF(EXACT($AK178, "L5"), AQ178, "")))))</f>
        <v>65000000000168</v>
      </c>
      <c r="AU178" s="60" t="str">
        <f t="shared" si="75"/>
        <v>PERFORM * FROM "SchData-OLTP-Accounting"."Func_TblChartOfAccount_SET"(varSystemLoginSession, null, null, null, varInstitutionBranchID, 62000000000001::bigint,'4-1001', 'Completed Project', 62000000000001::bigint, '2016-01-01 00:00:00'::timestamp, null::timestamp, 65000000000168::bigint, 66000000000001::bigint);</v>
      </c>
      <c r="AV178" s="66">
        <f t="shared" si="76"/>
        <v>65000000000169</v>
      </c>
      <c r="AW178" s="66">
        <f t="shared" si="77"/>
        <v>65000000000168</v>
      </c>
      <c r="AY178" s="66">
        <f t="shared" si="68"/>
        <v>65000000000168</v>
      </c>
    </row>
    <row r="179" spans="1:51" x14ac:dyDescent="0.2">
      <c r="B179" s="44"/>
      <c r="C179" s="43"/>
      <c r="D179" s="44"/>
      <c r="E179" s="43"/>
      <c r="F179" s="44"/>
      <c r="G179" s="43"/>
      <c r="H179" s="44"/>
      <c r="I179" s="43"/>
      <c r="J179" s="44" t="s">
        <v>1433</v>
      </c>
      <c r="K179" s="43" t="s">
        <v>1274</v>
      </c>
      <c r="L179" s="52"/>
      <c r="M179" s="19"/>
      <c r="O179" s="59" t="str">
        <f t="shared" si="56"/>
        <v>4-0000</v>
      </c>
      <c r="P179" s="59" t="str">
        <f t="shared" si="57"/>
        <v>4-1000</v>
      </c>
      <c r="Q179" s="59" t="str">
        <f t="shared" si="58"/>
        <v>2-1200</v>
      </c>
      <c r="R179" s="59" t="str">
        <f t="shared" si="59"/>
        <v>4-1001</v>
      </c>
      <c r="S179" s="59" t="str">
        <f t="shared" si="60"/>
        <v>4-1001.01</v>
      </c>
      <c r="T179" s="59" t="str">
        <f t="shared" si="61"/>
        <v xml:space="preserve"> </v>
      </c>
      <c r="V179" s="82">
        <f t="shared" si="62"/>
        <v>65000000000170</v>
      </c>
      <c r="W179" s="61">
        <f t="shared" si="63"/>
        <v>65000000000167</v>
      </c>
      <c r="X179" s="61">
        <f t="shared" si="64"/>
        <v>65000000000168</v>
      </c>
      <c r="Y179" s="61">
        <f t="shared" si="65"/>
        <v>65000000000147</v>
      </c>
      <c r="Z179" s="61">
        <f t="shared" si="66"/>
        <v>65000000000169</v>
      </c>
      <c r="AA179" s="61">
        <f t="shared" si="55"/>
        <v>65000000000170</v>
      </c>
      <c r="AB179" s="61">
        <f t="shared" si="67"/>
        <v>65000000000000</v>
      </c>
      <c r="AD179" s="61">
        <f t="shared" si="69"/>
        <v>4</v>
      </c>
      <c r="AE179" s="61">
        <f t="shared" si="70"/>
        <v>2</v>
      </c>
      <c r="AF179" s="61">
        <f t="shared" si="71"/>
        <v>1</v>
      </c>
      <c r="AG179" s="61">
        <f t="shared" si="72"/>
        <v>5</v>
      </c>
      <c r="AH179" s="61">
        <f t="shared" si="73"/>
        <v>2</v>
      </c>
      <c r="AI179" s="61">
        <f t="shared" si="74"/>
        <v>1</v>
      </c>
      <c r="AK179" s="77" t="str">
        <f xml:space="preserve">
IF(AA179&lt;&gt;AA178,
     "L5",
     IF(Z179&lt;&gt;Z178,
          "L4",
          IF(Y179&lt;&gt;Y178,
               "L3",
               IF(X179&lt;&gt;X178,
                    "L2",
                     IF(W179&lt;&gt;W178,
                         "L1",
                         "L1"
                         )
                    )
               )
          )
     )</f>
        <v>L5</v>
      </c>
      <c r="AM179" s="65" t="s">
        <v>1756</v>
      </c>
      <c r="AN179" s="65">
        <f>IF(EXACT($AK178, "L1"), $W178, AN178)</f>
        <v>65000000000167</v>
      </c>
      <c r="AO179" s="65">
        <f>IF(EXACT($AK178, "L1"), $W178, IF(EXACT($AK178, "L2"), $X178, AO178))</f>
        <v>65000000000168</v>
      </c>
      <c r="AP179" s="65">
        <f>IF(EXACT($AK178, "L1"), $W178, IF(EXACT($AK178, "L2"), $X178, IF(EXACT($AK178, "L3"), $Y178, AP178)))</f>
        <v>65000000000168</v>
      </c>
      <c r="AQ179" s="65">
        <f>IF(EXACT($AK178, "L1"), $W178, IF(EXACT($AK178, "L2"), $X178, IF(EXACT($AK178, "L3"), $Y178, IF(EXACT($AK178, "L4"), $Z178, AQ178))))</f>
        <v>65000000000169</v>
      </c>
      <c r="AS179" s="65">
        <f>IF(EXACT($AK179, "L1"), AM179, IF(EXACT($AK179, "L2"), AN179, IF(EXACT($AK179, "L3"), AO179, IF(EXACT($AK179, "L4"), AP179, IF(EXACT($AK179, "L5"), AQ179, "")))))</f>
        <v>65000000000169</v>
      </c>
      <c r="AU179" s="60" t="str">
        <f t="shared" si="75"/>
        <v>PERFORM * FROM "SchData-OLTP-Accounting"."Func_TblChartOfAccount_SET"(varSystemLoginSession, null, null, null, varInstitutionBranchID, 62000000000001::bigint,'4-1001.01', 'Completed Project (IDR)', 62000000000001::bigint, '2016-01-01 00:00:00'::timestamp, null::timestamp, 65000000000169::bigint, 66000000000001::bigint);</v>
      </c>
      <c r="AV179" s="66">
        <f t="shared" si="76"/>
        <v>65000000000170</v>
      </c>
      <c r="AW179" s="66">
        <f t="shared" si="77"/>
        <v>65000000000169</v>
      </c>
      <c r="AY179" s="66">
        <f t="shared" si="68"/>
        <v>65000000000169</v>
      </c>
    </row>
    <row r="180" spans="1:51" x14ac:dyDescent="0.2">
      <c r="B180" s="44"/>
      <c r="C180" s="43"/>
      <c r="D180" s="44" t="s">
        <v>1094</v>
      </c>
      <c r="E180" s="43" t="s">
        <v>331</v>
      </c>
      <c r="F180" s="44"/>
      <c r="G180" s="43"/>
      <c r="H180" s="44"/>
      <c r="I180" s="43"/>
      <c r="J180" s="44"/>
      <c r="K180" s="43"/>
      <c r="L180" s="52"/>
      <c r="M180" s="19"/>
      <c r="O180" s="59" t="str">
        <f t="shared" si="56"/>
        <v>4-0000</v>
      </c>
      <c r="P180" s="59" t="str">
        <f t="shared" si="57"/>
        <v>4-2000</v>
      </c>
      <c r="Q180" s="59" t="str">
        <f t="shared" si="58"/>
        <v>2-1200</v>
      </c>
      <c r="R180" s="59" t="str">
        <f t="shared" si="59"/>
        <v>4-1001</v>
      </c>
      <c r="S180" s="59" t="str">
        <f t="shared" si="60"/>
        <v>4-1001.01</v>
      </c>
      <c r="T180" s="59" t="str">
        <f t="shared" si="61"/>
        <v xml:space="preserve"> </v>
      </c>
      <c r="V180" s="82">
        <f t="shared" si="62"/>
        <v>65000000000171</v>
      </c>
      <c r="W180" s="61">
        <f t="shared" si="63"/>
        <v>65000000000167</v>
      </c>
      <c r="X180" s="61">
        <f t="shared" si="64"/>
        <v>65000000000171</v>
      </c>
      <c r="Y180" s="61">
        <f t="shared" si="65"/>
        <v>65000000000147</v>
      </c>
      <c r="Z180" s="61">
        <f t="shared" si="66"/>
        <v>65000000000169</v>
      </c>
      <c r="AA180" s="61">
        <f t="shared" si="55"/>
        <v>65000000000170</v>
      </c>
      <c r="AB180" s="61">
        <f t="shared" si="67"/>
        <v>65000000000000</v>
      </c>
      <c r="AD180" s="61">
        <f t="shared" si="69"/>
        <v>4</v>
      </c>
      <c r="AE180" s="61">
        <f t="shared" si="70"/>
        <v>3</v>
      </c>
      <c r="AF180" s="61">
        <f t="shared" si="71"/>
        <v>1</v>
      </c>
      <c r="AG180" s="61">
        <f t="shared" si="72"/>
        <v>5</v>
      </c>
      <c r="AH180" s="61">
        <f t="shared" si="73"/>
        <v>2</v>
      </c>
      <c r="AI180" s="61">
        <f t="shared" si="74"/>
        <v>1</v>
      </c>
      <c r="AK180" s="77" t="str">
        <f xml:space="preserve">
IF(AA180&lt;&gt;AA179,
     "L5",
     IF(Z180&lt;&gt;Z179,
          "L4",
          IF(Y180&lt;&gt;Y179,
               "L3",
               IF(X180&lt;&gt;X179,
                    "L2",
                     IF(W180&lt;&gt;W179,
                         "L1",
                         "L1"
                         )
                    )
               )
          )
     )</f>
        <v>L2</v>
      </c>
      <c r="AM180" s="65" t="s">
        <v>1756</v>
      </c>
      <c r="AN180" s="65">
        <f>IF(EXACT($AK179, "L1"), $W179, AN179)</f>
        <v>65000000000167</v>
      </c>
      <c r="AO180" s="65">
        <f>IF(EXACT($AK179, "L1"), $W179, IF(EXACT($AK179, "L2"), $X179, AO179))</f>
        <v>65000000000168</v>
      </c>
      <c r="AP180" s="65">
        <f>IF(EXACT($AK179, "L1"), $W179, IF(EXACT($AK179, "L2"), $X179, IF(EXACT($AK179, "L3"), $Y179, AP179)))</f>
        <v>65000000000168</v>
      </c>
      <c r="AQ180" s="65">
        <f>IF(EXACT($AK179, "L1"), $W179, IF(EXACT($AK179, "L2"), $X179, IF(EXACT($AK179, "L3"), $Y179, IF(EXACT($AK179, "L4"), $Z179, AQ179))))</f>
        <v>65000000000169</v>
      </c>
      <c r="AS180" s="65">
        <f>IF(EXACT($AK180, "L1"), AM180, IF(EXACT($AK180, "L2"), AN180, IF(EXACT($AK180, "L3"), AO180, IF(EXACT($AK180, "L4"), AP180, IF(EXACT($AK180, "L5"), AQ180, "")))))</f>
        <v>65000000000167</v>
      </c>
      <c r="AU180" s="60" t="str">
        <f t="shared" si="75"/>
        <v>PERFORM * FROM "SchData-OLTP-Accounting"."Func_TblChartOfAccount_SET"(varSystemLoginSession, null, null, null, varInstitutionBranchID, 62000000000001::bigint,'4-2000', 'Construction Project', 62000000000001::bigint, '2016-01-01 00:00:00'::timestamp, null::timestamp, 65000000000167::bigint, 66000000000001::bigint);</v>
      </c>
      <c r="AV180" s="66">
        <f t="shared" si="76"/>
        <v>65000000000171</v>
      </c>
      <c r="AW180" s="66">
        <f t="shared" si="77"/>
        <v>65000000000167</v>
      </c>
      <c r="AY180" s="66">
        <f t="shared" si="68"/>
        <v>65000000000167</v>
      </c>
    </row>
    <row r="181" spans="1:51" x14ac:dyDescent="0.2">
      <c r="A181" s="33">
        <f>A169</f>
        <v>0</v>
      </c>
      <c r="B181" s="44"/>
      <c r="C181" s="43"/>
      <c r="D181" s="44"/>
      <c r="E181" s="43"/>
      <c r="F181" s="44"/>
      <c r="G181" s="43"/>
      <c r="H181" s="44" t="s">
        <v>1434</v>
      </c>
      <c r="I181" s="43" t="s">
        <v>331</v>
      </c>
      <c r="J181" s="44"/>
      <c r="K181" s="43"/>
      <c r="L181" s="52"/>
      <c r="M181" s="19"/>
      <c r="O181" s="59" t="str">
        <f t="shared" si="56"/>
        <v>4-0000</v>
      </c>
      <c r="P181" s="59" t="str">
        <f t="shared" si="57"/>
        <v>4-2000</v>
      </c>
      <c r="Q181" s="59" t="str">
        <f t="shared" si="58"/>
        <v>2-1200</v>
      </c>
      <c r="R181" s="59" t="str">
        <f t="shared" si="59"/>
        <v>4-2001</v>
      </c>
      <c r="S181" s="59" t="str">
        <f t="shared" si="60"/>
        <v>4-1001.01</v>
      </c>
      <c r="T181" s="59" t="str">
        <f t="shared" si="61"/>
        <v xml:space="preserve"> </v>
      </c>
      <c r="V181" s="82">
        <f t="shared" si="62"/>
        <v>65000000000172</v>
      </c>
      <c r="W181" s="61">
        <f t="shared" si="63"/>
        <v>65000000000167</v>
      </c>
      <c r="X181" s="61">
        <f t="shared" si="64"/>
        <v>65000000000171</v>
      </c>
      <c r="Y181" s="61">
        <f t="shared" si="65"/>
        <v>65000000000147</v>
      </c>
      <c r="Z181" s="61">
        <f t="shared" si="66"/>
        <v>65000000000172</v>
      </c>
      <c r="AA181" s="61">
        <f t="shared" si="55"/>
        <v>65000000000170</v>
      </c>
      <c r="AB181" s="61">
        <f t="shared" si="67"/>
        <v>65000000000000</v>
      </c>
      <c r="AD181" s="61">
        <f t="shared" si="69"/>
        <v>4</v>
      </c>
      <c r="AE181" s="61">
        <f t="shared" si="70"/>
        <v>3</v>
      </c>
      <c r="AF181" s="61">
        <f t="shared" si="71"/>
        <v>1</v>
      </c>
      <c r="AG181" s="61">
        <f t="shared" si="72"/>
        <v>6</v>
      </c>
      <c r="AH181" s="61">
        <f t="shared" si="73"/>
        <v>1</v>
      </c>
      <c r="AI181" s="61">
        <f t="shared" si="74"/>
        <v>1</v>
      </c>
      <c r="AK181" s="77" t="str">
        <f xml:space="preserve">
IF(AA181&lt;&gt;AA180,
     "L5",
     IF(Z181&lt;&gt;Z180,
          "L4",
          IF(Y181&lt;&gt;Y180,
               "L3",
               IF(X181&lt;&gt;X180,
                    "L2",
                     IF(W181&lt;&gt;W180,
                         "L1",
                         "L1"
                         )
                    )
               )
          )
     )</f>
        <v>L4</v>
      </c>
      <c r="AM181" s="65" t="s">
        <v>1756</v>
      </c>
      <c r="AN181" s="65">
        <f>IF(EXACT($AK180, "L1"), $W180, AN180)</f>
        <v>65000000000167</v>
      </c>
      <c r="AO181" s="65">
        <f>IF(EXACT($AK180, "L1"), $W180, IF(EXACT($AK180, "L2"), $X180, AO180))</f>
        <v>65000000000171</v>
      </c>
      <c r="AP181" s="65">
        <f>IF(EXACT($AK180, "L1"), $W180, IF(EXACT($AK180, "L2"), $X180, IF(EXACT($AK180, "L3"), $Y180, AP180)))</f>
        <v>65000000000171</v>
      </c>
      <c r="AQ181" s="65">
        <f>IF(EXACT($AK180, "L1"), $W180, IF(EXACT($AK180, "L2"), $X180, IF(EXACT($AK180, "L3"), $Y180, IF(EXACT($AK180, "L4"), $Z180, AQ180))))</f>
        <v>65000000000171</v>
      </c>
      <c r="AS181" s="65">
        <f>IF(EXACT($AK181, "L1"), AM181, IF(EXACT($AK181, "L2"), AN181, IF(EXACT($AK181, "L3"), AO181, IF(EXACT($AK181, "L4"), AP181, IF(EXACT($AK181, "L5"), AQ181, "")))))</f>
        <v>65000000000171</v>
      </c>
      <c r="AU181" s="60" t="str">
        <f t="shared" si="75"/>
        <v>PERFORM * FROM "SchData-OLTP-Accounting"."Func_TblChartOfAccount_SET"(varSystemLoginSession, null, null, null, varInstitutionBranchID, 62000000000001::bigint,'4-2001', 'Construction Project', 62000000000001::bigint, '2016-01-01 00:00:00'::timestamp, null::timestamp, 65000000000171::bigint, 66000000000001::bigint);</v>
      </c>
      <c r="AV181" s="66">
        <f t="shared" si="76"/>
        <v>65000000000172</v>
      </c>
      <c r="AW181" s="66">
        <f t="shared" si="77"/>
        <v>65000000000171</v>
      </c>
      <c r="AY181" s="66">
        <f t="shared" si="68"/>
        <v>65000000000171</v>
      </c>
    </row>
    <row r="182" spans="1:51" x14ac:dyDescent="0.2">
      <c r="B182" s="44"/>
      <c r="C182" s="43"/>
      <c r="D182" s="44"/>
      <c r="E182" s="43"/>
      <c r="F182" s="44"/>
      <c r="G182" s="43"/>
      <c r="H182" s="44"/>
      <c r="I182" s="43"/>
      <c r="J182" s="44" t="s">
        <v>1435</v>
      </c>
      <c r="K182" s="43" t="s">
        <v>1275</v>
      </c>
      <c r="L182" s="52"/>
      <c r="M182" s="19"/>
      <c r="O182" s="59" t="str">
        <f t="shared" si="56"/>
        <v>4-0000</v>
      </c>
      <c r="P182" s="59" t="str">
        <f t="shared" si="57"/>
        <v>4-2000</v>
      </c>
      <c r="Q182" s="59" t="str">
        <f t="shared" si="58"/>
        <v>2-1200</v>
      </c>
      <c r="R182" s="59" t="str">
        <f t="shared" si="59"/>
        <v>4-2001</v>
      </c>
      <c r="S182" s="59" t="str">
        <f t="shared" si="60"/>
        <v>4-2001.01</v>
      </c>
      <c r="T182" s="59" t="str">
        <f t="shared" si="61"/>
        <v xml:space="preserve"> </v>
      </c>
      <c r="V182" s="82">
        <f t="shared" si="62"/>
        <v>65000000000173</v>
      </c>
      <c r="W182" s="61">
        <f t="shared" si="63"/>
        <v>65000000000167</v>
      </c>
      <c r="X182" s="61">
        <f t="shared" si="64"/>
        <v>65000000000171</v>
      </c>
      <c r="Y182" s="61">
        <f t="shared" si="65"/>
        <v>65000000000147</v>
      </c>
      <c r="Z182" s="61">
        <f t="shared" si="66"/>
        <v>65000000000172</v>
      </c>
      <c r="AA182" s="61">
        <f t="shared" si="55"/>
        <v>65000000000173</v>
      </c>
      <c r="AB182" s="61">
        <f t="shared" si="67"/>
        <v>65000000000000</v>
      </c>
      <c r="AD182" s="61">
        <f t="shared" si="69"/>
        <v>4</v>
      </c>
      <c r="AE182" s="61">
        <f t="shared" si="70"/>
        <v>3</v>
      </c>
      <c r="AF182" s="61">
        <f t="shared" si="71"/>
        <v>1</v>
      </c>
      <c r="AG182" s="61">
        <f t="shared" si="72"/>
        <v>6</v>
      </c>
      <c r="AH182" s="61">
        <f t="shared" si="73"/>
        <v>2</v>
      </c>
      <c r="AI182" s="61">
        <f t="shared" si="74"/>
        <v>1</v>
      </c>
      <c r="AK182" s="77" t="str">
        <f xml:space="preserve">
IF(AA182&lt;&gt;AA181,
     "L5",
     IF(Z182&lt;&gt;Z181,
          "L4",
          IF(Y182&lt;&gt;Y181,
               "L3",
               IF(X182&lt;&gt;X181,
                    "L2",
                     IF(W182&lt;&gt;W181,
                         "L1",
                         "L1"
                         )
                    )
               )
          )
     )</f>
        <v>L5</v>
      </c>
      <c r="AM182" s="65" t="s">
        <v>1756</v>
      </c>
      <c r="AN182" s="65">
        <f>IF(EXACT($AK181, "L1"), $W181, AN181)</f>
        <v>65000000000167</v>
      </c>
      <c r="AO182" s="65">
        <f>IF(EXACT($AK181, "L1"), $W181, IF(EXACT($AK181, "L2"), $X181, AO181))</f>
        <v>65000000000171</v>
      </c>
      <c r="AP182" s="65">
        <f>IF(EXACT($AK181, "L1"), $W181, IF(EXACT($AK181, "L2"), $X181, IF(EXACT($AK181, "L3"), $Y181, AP181)))</f>
        <v>65000000000171</v>
      </c>
      <c r="AQ182" s="65">
        <f>IF(EXACT($AK181, "L1"), $W181, IF(EXACT($AK181, "L2"), $X181, IF(EXACT($AK181, "L3"), $Y181, IF(EXACT($AK181, "L4"), $Z181, AQ181))))</f>
        <v>65000000000172</v>
      </c>
      <c r="AS182" s="65">
        <f>IF(EXACT($AK182, "L1"), AM182, IF(EXACT($AK182, "L2"), AN182, IF(EXACT($AK182, "L3"), AO182, IF(EXACT($AK182, "L4"), AP182, IF(EXACT($AK182, "L5"), AQ182, "")))))</f>
        <v>65000000000172</v>
      </c>
      <c r="AU182" s="60" t="str">
        <f t="shared" si="75"/>
        <v>PERFORM * FROM "SchData-OLTP-Accounting"."Func_TblChartOfAccount_SET"(varSystemLoginSession, null, null, null, varInstitutionBranchID, 62000000000001::bigint,'4-2001.01', 'Construction Project (IDR)', 62000000000001::bigint, '2016-01-01 00:00:00'::timestamp, null::timestamp, 65000000000172::bigint, 66000000000001::bigint);</v>
      </c>
      <c r="AV182" s="66">
        <f t="shared" si="76"/>
        <v>65000000000173</v>
      </c>
      <c r="AW182" s="66">
        <f t="shared" si="77"/>
        <v>65000000000172</v>
      </c>
      <c r="AY182" s="66">
        <f t="shared" si="68"/>
        <v>65000000000172</v>
      </c>
    </row>
    <row r="183" spans="1:51" x14ac:dyDescent="0.2">
      <c r="B183" s="44"/>
      <c r="C183" s="43"/>
      <c r="D183" s="44" t="s">
        <v>1095</v>
      </c>
      <c r="E183" s="43" t="s">
        <v>333</v>
      </c>
      <c r="F183" s="44"/>
      <c r="G183" s="43"/>
      <c r="H183" s="44"/>
      <c r="I183" s="43"/>
      <c r="J183" s="44"/>
      <c r="K183" s="43"/>
      <c r="L183" s="52"/>
      <c r="M183" s="19"/>
      <c r="O183" s="59" t="str">
        <f t="shared" si="56"/>
        <v>4-0000</v>
      </c>
      <c r="P183" s="59" t="str">
        <f t="shared" si="57"/>
        <v>4-3000</v>
      </c>
      <c r="Q183" s="59" t="str">
        <f t="shared" si="58"/>
        <v>2-1200</v>
      </c>
      <c r="R183" s="59" t="str">
        <f t="shared" si="59"/>
        <v>4-2001</v>
      </c>
      <c r="S183" s="59" t="str">
        <f t="shared" si="60"/>
        <v>4-2001.01</v>
      </c>
      <c r="T183" s="59" t="str">
        <f t="shared" si="61"/>
        <v xml:space="preserve"> </v>
      </c>
      <c r="V183" s="82">
        <f t="shared" si="62"/>
        <v>65000000000174</v>
      </c>
      <c r="W183" s="61">
        <f t="shared" si="63"/>
        <v>65000000000167</v>
      </c>
      <c r="X183" s="61">
        <f t="shared" si="64"/>
        <v>65000000000174</v>
      </c>
      <c r="Y183" s="61">
        <f t="shared" si="65"/>
        <v>65000000000147</v>
      </c>
      <c r="Z183" s="61">
        <f t="shared" si="66"/>
        <v>65000000000172</v>
      </c>
      <c r="AA183" s="61">
        <f t="shared" si="55"/>
        <v>65000000000173</v>
      </c>
      <c r="AB183" s="61">
        <f t="shared" si="67"/>
        <v>65000000000000</v>
      </c>
      <c r="AD183" s="61">
        <f t="shared" si="69"/>
        <v>4</v>
      </c>
      <c r="AE183" s="61">
        <f t="shared" si="70"/>
        <v>4</v>
      </c>
      <c r="AF183" s="61">
        <f t="shared" si="71"/>
        <v>1</v>
      </c>
      <c r="AG183" s="61">
        <f t="shared" si="72"/>
        <v>6</v>
      </c>
      <c r="AH183" s="61">
        <f t="shared" si="73"/>
        <v>2</v>
      </c>
      <c r="AI183" s="61">
        <f t="shared" si="74"/>
        <v>1</v>
      </c>
      <c r="AK183" s="77" t="str">
        <f xml:space="preserve">
IF(AA183&lt;&gt;AA182,
     "L5",
     IF(Z183&lt;&gt;Z182,
          "L4",
          IF(Y183&lt;&gt;Y182,
               "L3",
               IF(X183&lt;&gt;X182,
                    "L2",
                     IF(W183&lt;&gt;W182,
                         "L1",
                         "L1"
                         )
                    )
               )
          )
     )</f>
        <v>L2</v>
      </c>
      <c r="AM183" s="65" t="s">
        <v>1756</v>
      </c>
      <c r="AN183" s="65">
        <f>IF(EXACT($AK182, "L1"), $W182, AN182)</f>
        <v>65000000000167</v>
      </c>
      <c r="AO183" s="65">
        <f>IF(EXACT($AK182, "L1"), $W182, IF(EXACT($AK182, "L2"), $X182, AO182))</f>
        <v>65000000000171</v>
      </c>
      <c r="AP183" s="65">
        <f>IF(EXACT($AK182, "L1"), $W182, IF(EXACT($AK182, "L2"), $X182, IF(EXACT($AK182, "L3"), $Y182, AP182)))</f>
        <v>65000000000171</v>
      </c>
      <c r="AQ183" s="65">
        <f>IF(EXACT($AK182, "L1"), $W182, IF(EXACT($AK182, "L2"), $X182, IF(EXACT($AK182, "L3"), $Y182, IF(EXACT($AK182, "L4"), $Z182, AQ182))))</f>
        <v>65000000000172</v>
      </c>
      <c r="AS183" s="65">
        <f>IF(EXACT($AK183, "L1"), AM183, IF(EXACT($AK183, "L2"), AN183, IF(EXACT($AK183, "L3"), AO183, IF(EXACT($AK183, "L4"), AP183, IF(EXACT($AK183, "L5"), AQ183, "")))))</f>
        <v>65000000000167</v>
      </c>
      <c r="AU183" s="60" t="str">
        <f t="shared" si="75"/>
        <v>PERFORM * FROM "SchData-OLTP-Accounting"."Func_TblChartOfAccount_SET"(varSystemLoginSession, null, null, null, varInstitutionBranchID, 62000000000001::bigint,'4-3000', 'WIP Adjustment', 62000000000001::bigint, '2016-01-01 00:00:00'::timestamp, null::timestamp, 65000000000167::bigint, 66000000000001::bigint);</v>
      </c>
      <c r="AV183" s="66">
        <f t="shared" si="76"/>
        <v>65000000000174</v>
      </c>
      <c r="AW183" s="66">
        <f t="shared" si="77"/>
        <v>65000000000167</v>
      </c>
      <c r="AY183" s="66">
        <f t="shared" si="68"/>
        <v>65000000000167</v>
      </c>
    </row>
    <row r="184" spans="1:51" x14ac:dyDescent="0.2">
      <c r="B184" s="44"/>
      <c r="C184" s="43"/>
      <c r="D184" s="44"/>
      <c r="E184" s="43"/>
      <c r="F184" s="44"/>
      <c r="G184" s="43"/>
      <c r="H184" s="44" t="s">
        <v>1436</v>
      </c>
      <c r="I184" s="43" t="s">
        <v>333</v>
      </c>
      <c r="J184" s="44"/>
      <c r="K184" s="43"/>
      <c r="L184" s="52"/>
      <c r="M184" s="19"/>
      <c r="O184" s="59" t="str">
        <f t="shared" si="56"/>
        <v>4-0000</v>
      </c>
      <c r="P184" s="59" t="str">
        <f t="shared" si="57"/>
        <v>4-3000</v>
      </c>
      <c r="Q184" s="59" t="str">
        <f t="shared" si="58"/>
        <v>2-1200</v>
      </c>
      <c r="R184" s="59" t="str">
        <f t="shared" si="59"/>
        <v>4-3001</v>
      </c>
      <c r="S184" s="59" t="str">
        <f t="shared" si="60"/>
        <v>4-2001.01</v>
      </c>
      <c r="T184" s="59" t="str">
        <f t="shared" si="61"/>
        <v xml:space="preserve"> </v>
      </c>
      <c r="V184" s="82">
        <f t="shared" si="62"/>
        <v>65000000000175</v>
      </c>
      <c r="W184" s="61">
        <f t="shared" si="63"/>
        <v>65000000000167</v>
      </c>
      <c r="X184" s="61">
        <f t="shared" si="64"/>
        <v>65000000000174</v>
      </c>
      <c r="Y184" s="61">
        <f t="shared" si="65"/>
        <v>65000000000147</v>
      </c>
      <c r="Z184" s="61">
        <f t="shared" si="66"/>
        <v>65000000000175</v>
      </c>
      <c r="AA184" s="61">
        <f t="shared" si="55"/>
        <v>65000000000173</v>
      </c>
      <c r="AB184" s="61">
        <f t="shared" si="67"/>
        <v>65000000000000</v>
      </c>
      <c r="AD184" s="61">
        <f t="shared" si="69"/>
        <v>4</v>
      </c>
      <c r="AE184" s="61">
        <f t="shared" si="70"/>
        <v>4</v>
      </c>
      <c r="AF184" s="61">
        <f t="shared" si="71"/>
        <v>1</v>
      </c>
      <c r="AG184" s="61">
        <f t="shared" si="72"/>
        <v>7</v>
      </c>
      <c r="AH184" s="61">
        <f t="shared" si="73"/>
        <v>1</v>
      </c>
      <c r="AI184" s="61">
        <f t="shared" si="74"/>
        <v>1</v>
      </c>
      <c r="AK184" s="77" t="str">
        <f xml:space="preserve">
IF(AA184&lt;&gt;AA183,
     "L5",
     IF(Z184&lt;&gt;Z183,
          "L4",
          IF(Y184&lt;&gt;Y183,
               "L3",
               IF(X184&lt;&gt;X183,
                    "L2",
                     IF(W184&lt;&gt;W183,
                         "L1",
                         "L1"
                         )
                    )
               )
          )
     )</f>
        <v>L4</v>
      </c>
      <c r="AM184" s="65" t="s">
        <v>1756</v>
      </c>
      <c r="AN184" s="65">
        <f>IF(EXACT($AK183, "L1"), $W183, AN183)</f>
        <v>65000000000167</v>
      </c>
      <c r="AO184" s="65">
        <f>IF(EXACT($AK183, "L1"), $W183, IF(EXACT($AK183, "L2"), $X183, AO183))</f>
        <v>65000000000174</v>
      </c>
      <c r="AP184" s="65">
        <f>IF(EXACT($AK183, "L1"), $W183, IF(EXACT($AK183, "L2"), $X183, IF(EXACT($AK183, "L3"), $Y183, AP183)))</f>
        <v>65000000000174</v>
      </c>
      <c r="AQ184" s="65">
        <f>IF(EXACT($AK183, "L1"), $W183, IF(EXACT($AK183, "L2"), $X183, IF(EXACT($AK183, "L3"), $Y183, IF(EXACT($AK183, "L4"), $Z183, AQ183))))</f>
        <v>65000000000174</v>
      </c>
      <c r="AS184" s="65">
        <f>IF(EXACT($AK184, "L1"), AM184, IF(EXACT($AK184, "L2"), AN184, IF(EXACT($AK184, "L3"), AO184, IF(EXACT($AK184, "L4"), AP184, IF(EXACT($AK184, "L5"), AQ184, "")))))</f>
        <v>65000000000174</v>
      </c>
      <c r="AU184" s="60" t="str">
        <f t="shared" si="75"/>
        <v>PERFORM * FROM "SchData-OLTP-Accounting"."Func_TblChartOfAccount_SET"(varSystemLoginSession, null, null, null, varInstitutionBranchID, 62000000000001::bigint,'4-3001', 'WIP Adjustment', 62000000000001::bigint, '2016-01-01 00:00:00'::timestamp, null::timestamp, 65000000000174::bigint, 66000000000001::bigint);</v>
      </c>
      <c r="AV184" s="66">
        <f t="shared" si="76"/>
        <v>65000000000175</v>
      </c>
      <c r="AW184" s="66">
        <f t="shared" si="77"/>
        <v>65000000000174</v>
      </c>
      <c r="AY184" s="66">
        <f t="shared" si="68"/>
        <v>65000000000174</v>
      </c>
    </row>
    <row r="185" spans="1:51" x14ac:dyDescent="0.2">
      <c r="B185" s="44"/>
      <c r="C185" s="43"/>
      <c r="D185" s="44"/>
      <c r="E185" s="43"/>
      <c r="F185" s="44"/>
      <c r="G185" s="43"/>
      <c r="H185" s="44"/>
      <c r="I185" s="43"/>
      <c r="J185" s="44" t="s">
        <v>1437</v>
      </c>
      <c r="K185" s="43" t="s">
        <v>1276</v>
      </c>
      <c r="L185" s="52"/>
      <c r="M185" s="19"/>
      <c r="O185" s="59" t="str">
        <f t="shared" si="56"/>
        <v>4-0000</v>
      </c>
      <c r="P185" s="59" t="str">
        <f t="shared" si="57"/>
        <v>4-3000</v>
      </c>
      <c r="Q185" s="59" t="str">
        <f t="shared" si="58"/>
        <v>2-1200</v>
      </c>
      <c r="R185" s="59" t="str">
        <f t="shared" si="59"/>
        <v>4-3001</v>
      </c>
      <c r="S185" s="59" t="str">
        <f t="shared" si="60"/>
        <v>4-3001.01</v>
      </c>
      <c r="T185" s="59" t="str">
        <f t="shared" si="61"/>
        <v xml:space="preserve"> </v>
      </c>
      <c r="V185" s="82">
        <f t="shared" si="62"/>
        <v>65000000000176</v>
      </c>
      <c r="W185" s="61">
        <f t="shared" si="63"/>
        <v>65000000000167</v>
      </c>
      <c r="X185" s="61">
        <f t="shared" si="64"/>
        <v>65000000000174</v>
      </c>
      <c r="Y185" s="61">
        <f t="shared" si="65"/>
        <v>65000000000147</v>
      </c>
      <c r="Z185" s="61">
        <f t="shared" si="66"/>
        <v>65000000000175</v>
      </c>
      <c r="AA185" s="61">
        <f t="shared" si="55"/>
        <v>65000000000176</v>
      </c>
      <c r="AB185" s="61">
        <f t="shared" si="67"/>
        <v>65000000000000</v>
      </c>
      <c r="AD185" s="61">
        <f t="shared" si="69"/>
        <v>4</v>
      </c>
      <c r="AE185" s="61">
        <f t="shared" si="70"/>
        <v>4</v>
      </c>
      <c r="AF185" s="61">
        <f t="shared" si="71"/>
        <v>1</v>
      </c>
      <c r="AG185" s="61">
        <f t="shared" si="72"/>
        <v>7</v>
      </c>
      <c r="AH185" s="61">
        <f t="shared" si="73"/>
        <v>2</v>
      </c>
      <c r="AI185" s="61">
        <f t="shared" si="74"/>
        <v>1</v>
      </c>
      <c r="AK185" s="77" t="str">
        <f xml:space="preserve">
IF(AA185&lt;&gt;AA184,
     "L5",
     IF(Z185&lt;&gt;Z184,
          "L4",
          IF(Y185&lt;&gt;Y184,
               "L3",
               IF(X185&lt;&gt;X184,
                    "L2",
                     IF(W185&lt;&gt;W184,
                         "L1",
                         "L1"
                         )
                    )
               )
          )
     )</f>
        <v>L5</v>
      </c>
      <c r="AM185" s="65" t="s">
        <v>1756</v>
      </c>
      <c r="AN185" s="65">
        <f>IF(EXACT($AK184, "L1"), $W184, AN184)</f>
        <v>65000000000167</v>
      </c>
      <c r="AO185" s="65">
        <f>IF(EXACT($AK184, "L1"), $W184, IF(EXACT($AK184, "L2"), $X184, AO184))</f>
        <v>65000000000174</v>
      </c>
      <c r="AP185" s="65">
        <f>IF(EXACT($AK184, "L1"), $W184, IF(EXACT($AK184, "L2"), $X184, IF(EXACT($AK184, "L3"), $Y184, AP184)))</f>
        <v>65000000000174</v>
      </c>
      <c r="AQ185" s="65">
        <f>IF(EXACT($AK184, "L1"), $W184, IF(EXACT($AK184, "L2"), $X184, IF(EXACT($AK184, "L3"), $Y184, IF(EXACT($AK184, "L4"), $Z184, AQ184))))</f>
        <v>65000000000175</v>
      </c>
      <c r="AS185" s="65">
        <f>IF(EXACT($AK185, "L1"), AM185, IF(EXACT($AK185, "L2"), AN185, IF(EXACT($AK185, "L3"), AO185, IF(EXACT($AK185, "L4"), AP185, IF(EXACT($AK185, "L5"), AQ185, "")))))</f>
        <v>65000000000175</v>
      </c>
      <c r="AU185" s="60" t="str">
        <f t="shared" si="75"/>
        <v>PERFORM * FROM "SchData-OLTP-Accounting"."Func_TblChartOfAccount_SET"(varSystemLoginSession, null, null, null, varInstitutionBranchID, 62000000000001::bigint,'4-3001.01', 'WIP Adjustment (IDR)', 62000000000001::bigint, '2016-01-01 00:00:00'::timestamp, null::timestamp, 65000000000175::bigint, 66000000000001::bigint);</v>
      </c>
      <c r="AV185" s="66">
        <f t="shared" si="76"/>
        <v>65000000000176</v>
      </c>
      <c r="AW185" s="66">
        <f t="shared" si="77"/>
        <v>65000000000175</v>
      </c>
      <c r="AY185" s="66">
        <f t="shared" si="68"/>
        <v>65000000000175</v>
      </c>
    </row>
    <row r="186" spans="1:51" x14ac:dyDescent="0.2">
      <c r="B186" s="44"/>
      <c r="C186" s="43"/>
      <c r="D186" s="44" t="s">
        <v>1096</v>
      </c>
      <c r="E186" s="43" t="s">
        <v>335</v>
      </c>
      <c r="F186" s="44"/>
      <c r="G186" s="43"/>
      <c r="H186" s="44"/>
      <c r="I186" s="43"/>
      <c r="J186" s="44"/>
      <c r="K186" s="43"/>
      <c r="L186" s="52"/>
      <c r="M186" s="19"/>
      <c r="O186" s="59" t="str">
        <f t="shared" si="56"/>
        <v>4-0000</v>
      </c>
      <c r="P186" s="59" t="str">
        <f t="shared" si="57"/>
        <v>4-4000</v>
      </c>
      <c r="Q186" s="59" t="str">
        <f t="shared" si="58"/>
        <v>2-1200</v>
      </c>
      <c r="R186" s="59" t="str">
        <f t="shared" si="59"/>
        <v>4-3001</v>
      </c>
      <c r="S186" s="59" t="str">
        <f t="shared" si="60"/>
        <v>4-3001.01</v>
      </c>
      <c r="T186" s="59" t="str">
        <f t="shared" si="61"/>
        <v xml:space="preserve"> </v>
      </c>
      <c r="V186" s="82">
        <f t="shared" si="62"/>
        <v>65000000000177</v>
      </c>
      <c r="W186" s="61">
        <f t="shared" si="63"/>
        <v>65000000000167</v>
      </c>
      <c r="X186" s="61">
        <f t="shared" si="64"/>
        <v>65000000000177</v>
      </c>
      <c r="Y186" s="61">
        <f t="shared" si="65"/>
        <v>65000000000147</v>
      </c>
      <c r="Z186" s="61">
        <f t="shared" si="66"/>
        <v>65000000000175</v>
      </c>
      <c r="AA186" s="61">
        <f t="shared" si="55"/>
        <v>65000000000176</v>
      </c>
      <c r="AB186" s="61">
        <f t="shared" si="67"/>
        <v>65000000000000</v>
      </c>
      <c r="AD186" s="61">
        <f t="shared" si="69"/>
        <v>4</v>
      </c>
      <c r="AE186" s="61">
        <f t="shared" si="70"/>
        <v>5</v>
      </c>
      <c r="AF186" s="61">
        <f t="shared" si="71"/>
        <v>1</v>
      </c>
      <c r="AG186" s="61">
        <f t="shared" si="72"/>
        <v>7</v>
      </c>
      <c r="AH186" s="61">
        <f t="shared" si="73"/>
        <v>2</v>
      </c>
      <c r="AI186" s="61">
        <f t="shared" si="74"/>
        <v>1</v>
      </c>
      <c r="AK186" s="77" t="str">
        <f xml:space="preserve">
IF(AA186&lt;&gt;AA185,
     "L5",
     IF(Z186&lt;&gt;Z185,
          "L4",
          IF(Y186&lt;&gt;Y185,
               "L3",
               IF(X186&lt;&gt;X185,
                    "L2",
                     IF(W186&lt;&gt;W185,
                         "L1",
                         "L1"
                         )
                    )
               )
          )
     )</f>
        <v>L2</v>
      </c>
      <c r="AM186" s="65" t="s">
        <v>1756</v>
      </c>
      <c r="AN186" s="65">
        <f>IF(EXACT($AK185, "L1"), $W185, AN185)</f>
        <v>65000000000167</v>
      </c>
      <c r="AO186" s="65">
        <f>IF(EXACT($AK185, "L1"), $W185, IF(EXACT($AK185, "L2"), $X185, AO185))</f>
        <v>65000000000174</v>
      </c>
      <c r="AP186" s="65">
        <f>IF(EXACT($AK185, "L1"), $W185, IF(EXACT($AK185, "L2"), $X185, IF(EXACT($AK185, "L3"), $Y185, AP185)))</f>
        <v>65000000000174</v>
      </c>
      <c r="AQ186" s="65">
        <f>IF(EXACT($AK185, "L1"), $W185, IF(EXACT($AK185, "L2"), $X185, IF(EXACT($AK185, "L3"), $Y185, IF(EXACT($AK185, "L4"), $Z185, AQ185))))</f>
        <v>65000000000175</v>
      </c>
      <c r="AS186" s="65">
        <f>IF(EXACT($AK186, "L1"), AM186, IF(EXACT($AK186, "L2"), AN186, IF(EXACT($AK186, "L3"), AO186, IF(EXACT($AK186, "L4"), AP186, IF(EXACT($AK186, "L5"), AQ186, "")))))</f>
        <v>65000000000167</v>
      </c>
      <c r="AU186" s="60" t="str">
        <f t="shared" si="75"/>
        <v>PERFORM * FROM "SchData-OLTP-Accounting"."Func_TblChartOfAccount_SET"(varSystemLoginSession, null, null, null, varInstitutionBranchID, 62000000000001::bigint,'4-4000', 'Under/Overclaim Adjustment', 62000000000001::bigint, '2016-01-01 00:00:00'::timestamp, null::timestamp, 65000000000167::bigint, 66000000000001::bigint);</v>
      </c>
      <c r="AV186" s="66">
        <f t="shared" si="76"/>
        <v>65000000000177</v>
      </c>
      <c r="AW186" s="66">
        <f t="shared" si="77"/>
        <v>65000000000167</v>
      </c>
      <c r="AY186" s="66">
        <f t="shared" si="68"/>
        <v>65000000000167</v>
      </c>
    </row>
    <row r="187" spans="1:51" x14ac:dyDescent="0.2">
      <c r="B187" s="44"/>
      <c r="C187" s="43"/>
      <c r="D187" s="44"/>
      <c r="E187" s="43"/>
      <c r="F187" s="44"/>
      <c r="G187" s="43"/>
      <c r="H187" s="44" t="s">
        <v>1438</v>
      </c>
      <c r="I187" s="43" t="s">
        <v>335</v>
      </c>
      <c r="J187" s="44"/>
      <c r="K187" s="43"/>
      <c r="L187" s="52"/>
      <c r="M187" s="19"/>
      <c r="O187" s="59" t="str">
        <f t="shared" si="56"/>
        <v>4-0000</v>
      </c>
      <c r="P187" s="59" t="str">
        <f t="shared" si="57"/>
        <v>4-4000</v>
      </c>
      <c r="Q187" s="59" t="str">
        <f t="shared" si="58"/>
        <v>2-1200</v>
      </c>
      <c r="R187" s="59" t="str">
        <f t="shared" si="59"/>
        <v>4-4001</v>
      </c>
      <c r="S187" s="59" t="str">
        <f t="shared" si="60"/>
        <v>4-3001.01</v>
      </c>
      <c r="T187" s="59" t="str">
        <f t="shared" si="61"/>
        <v xml:space="preserve"> </v>
      </c>
      <c r="V187" s="82">
        <f t="shared" si="62"/>
        <v>65000000000178</v>
      </c>
      <c r="W187" s="61">
        <f t="shared" si="63"/>
        <v>65000000000167</v>
      </c>
      <c r="X187" s="61">
        <f t="shared" si="64"/>
        <v>65000000000177</v>
      </c>
      <c r="Y187" s="61">
        <f t="shared" si="65"/>
        <v>65000000000147</v>
      </c>
      <c r="Z187" s="61">
        <f t="shared" si="66"/>
        <v>65000000000178</v>
      </c>
      <c r="AA187" s="61">
        <f t="shared" si="55"/>
        <v>65000000000176</v>
      </c>
      <c r="AB187" s="61">
        <f t="shared" si="67"/>
        <v>65000000000000</v>
      </c>
      <c r="AD187" s="61">
        <f t="shared" si="69"/>
        <v>4</v>
      </c>
      <c r="AE187" s="61">
        <f t="shared" si="70"/>
        <v>5</v>
      </c>
      <c r="AF187" s="61">
        <f t="shared" si="71"/>
        <v>1</v>
      </c>
      <c r="AG187" s="61">
        <f t="shared" si="72"/>
        <v>8</v>
      </c>
      <c r="AH187" s="61">
        <f t="shared" si="73"/>
        <v>1</v>
      </c>
      <c r="AI187" s="61">
        <f t="shared" si="74"/>
        <v>1</v>
      </c>
      <c r="AK187" s="77" t="str">
        <f xml:space="preserve">
IF(AA187&lt;&gt;AA186,
     "L5",
     IF(Z187&lt;&gt;Z186,
          "L4",
          IF(Y187&lt;&gt;Y186,
               "L3",
               IF(X187&lt;&gt;X186,
                    "L2",
                     IF(W187&lt;&gt;W186,
                         "L1",
                         "L1"
                         )
                    )
               )
          )
     )</f>
        <v>L4</v>
      </c>
      <c r="AM187" s="65" t="s">
        <v>1756</v>
      </c>
      <c r="AN187" s="65">
        <f>IF(EXACT($AK186, "L1"), $W186, AN186)</f>
        <v>65000000000167</v>
      </c>
      <c r="AO187" s="65">
        <f>IF(EXACT($AK186, "L1"), $W186, IF(EXACT($AK186, "L2"), $X186, AO186))</f>
        <v>65000000000177</v>
      </c>
      <c r="AP187" s="65">
        <f>IF(EXACT($AK186, "L1"), $W186, IF(EXACT($AK186, "L2"), $X186, IF(EXACT($AK186, "L3"), $Y186, AP186)))</f>
        <v>65000000000177</v>
      </c>
      <c r="AQ187" s="65">
        <f>IF(EXACT($AK186, "L1"), $W186, IF(EXACT($AK186, "L2"), $X186, IF(EXACT($AK186, "L3"), $Y186, IF(EXACT($AK186, "L4"), $Z186, AQ186))))</f>
        <v>65000000000177</v>
      </c>
      <c r="AS187" s="65">
        <f>IF(EXACT($AK187, "L1"), AM187, IF(EXACT($AK187, "L2"), AN187, IF(EXACT($AK187, "L3"), AO187, IF(EXACT($AK187, "L4"), AP187, IF(EXACT($AK187, "L5"), AQ187, "")))))</f>
        <v>65000000000177</v>
      </c>
      <c r="AU187" s="60" t="str">
        <f t="shared" si="75"/>
        <v>PERFORM * FROM "SchData-OLTP-Accounting"."Func_TblChartOfAccount_SET"(varSystemLoginSession, null, null, null, varInstitutionBranchID, 62000000000001::bigint,'4-4001', 'Under/Overclaim Adjustment', 62000000000001::bigint, '2016-01-01 00:00:00'::timestamp, null::timestamp, 65000000000177::bigint, 66000000000001::bigint);</v>
      </c>
      <c r="AV187" s="66">
        <f t="shared" si="76"/>
        <v>65000000000178</v>
      </c>
      <c r="AW187" s="66">
        <f t="shared" si="77"/>
        <v>65000000000177</v>
      </c>
      <c r="AY187" s="66">
        <f t="shared" si="68"/>
        <v>65000000000177</v>
      </c>
    </row>
    <row r="188" spans="1:51" x14ac:dyDescent="0.2">
      <c r="B188" s="44"/>
      <c r="C188" s="43"/>
      <c r="D188" s="44"/>
      <c r="E188" s="43"/>
      <c r="F188" s="44"/>
      <c r="G188" s="43"/>
      <c r="H188" s="44"/>
      <c r="I188" s="43"/>
      <c r="J188" s="44" t="s">
        <v>1439</v>
      </c>
      <c r="K188" s="43" t="s">
        <v>1277</v>
      </c>
      <c r="L188" s="52"/>
      <c r="M188" s="19"/>
      <c r="O188" s="59" t="str">
        <f t="shared" si="56"/>
        <v>4-0000</v>
      </c>
      <c r="P188" s="59" t="str">
        <f t="shared" si="57"/>
        <v>4-4000</v>
      </c>
      <c r="Q188" s="59" t="str">
        <f t="shared" si="58"/>
        <v>2-1200</v>
      </c>
      <c r="R188" s="59" t="str">
        <f t="shared" si="59"/>
        <v>4-4001</v>
      </c>
      <c r="S188" s="59" t="str">
        <f t="shared" si="60"/>
        <v>4-4001.01</v>
      </c>
      <c r="T188" s="59" t="str">
        <f t="shared" si="61"/>
        <v xml:space="preserve"> </v>
      </c>
      <c r="V188" s="82">
        <f t="shared" si="62"/>
        <v>65000000000179</v>
      </c>
      <c r="W188" s="61">
        <f t="shared" si="63"/>
        <v>65000000000167</v>
      </c>
      <c r="X188" s="61">
        <f t="shared" si="64"/>
        <v>65000000000177</v>
      </c>
      <c r="Y188" s="61">
        <f t="shared" si="65"/>
        <v>65000000000147</v>
      </c>
      <c r="Z188" s="61">
        <f t="shared" si="66"/>
        <v>65000000000178</v>
      </c>
      <c r="AA188" s="61">
        <f t="shared" si="55"/>
        <v>65000000000179</v>
      </c>
      <c r="AB188" s="61">
        <f t="shared" si="67"/>
        <v>65000000000000</v>
      </c>
      <c r="AD188" s="61">
        <f t="shared" si="69"/>
        <v>4</v>
      </c>
      <c r="AE188" s="61">
        <f t="shared" si="70"/>
        <v>5</v>
      </c>
      <c r="AF188" s="61">
        <f t="shared" si="71"/>
        <v>1</v>
      </c>
      <c r="AG188" s="61">
        <f t="shared" si="72"/>
        <v>8</v>
      </c>
      <c r="AH188" s="61">
        <f t="shared" si="73"/>
        <v>2</v>
      </c>
      <c r="AI188" s="61">
        <f t="shared" si="74"/>
        <v>1</v>
      </c>
      <c r="AK188" s="77" t="str">
        <f xml:space="preserve">
IF(AA188&lt;&gt;AA187,
     "L5",
     IF(Z188&lt;&gt;Z187,
          "L4",
          IF(Y188&lt;&gt;Y187,
               "L3",
               IF(X188&lt;&gt;X187,
                    "L2",
                     IF(W188&lt;&gt;W187,
                         "L1",
                         "L1"
                         )
                    )
               )
          )
     )</f>
        <v>L5</v>
      </c>
      <c r="AM188" s="65" t="s">
        <v>1756</v>
      </c>
      <c r="AN188" s="65">
        <f>IF(EXACT($AK187, "L1"), $W187, AN187)</f>
        <v>65000000000167</v>
      </c>
      <c r="AO188" s="65">
        <f>IF(EXACT($AK187, "L1"), $W187, IF(EXACT($AK187, "L2"), $X187, AO187))</f>
        <v>65000000000177</v>
      </c>
      <c r="AP188" s="65">
        <f>IF(EXACT($AK187, "L1"), $W187, IF(EXACT($AK187, "L2"), $X187, IF(EXACT($AK187, "L3"), $Y187, AP187)))</f>
        <v>65000000000177</v>
      </c>
      <c r="AQ188" s="65">
        <f>IF(EXACT($AK187, "L1"), $W187, IF(EXACT($AK187, "L2"), $X187, IF(EXACT($AK187, "L3"), $Y187, IF(EXACT($AK187, "L4"), $Z187, AQ187))))</f>
        <v>65000000000178</v>
      </c>
      <c r="AS188" s="65">
        <f>IF(EXACT($AK188, "L1"), AM188, IF(EXACT($AK188, "L2"), AN188, IF(EXACT($AK188, "L3"), AO188, IF(EXACT($AK188, "L4"), AP188, IF(EXACT($AK188, "L5"), AQ188, "")))))</f>
        <v>65000000000178</v>
      </c>
      <c r="AU188" s="60" t="str">
        <f t="shared" si="75"/>
        <v>PERFORM * FROM "SchData-OLTP-Accounting"."Func_TblChartOfAccount_SET"(varSystemLoginSession, null, null, null, varInstitutionBranchID, 62000000000001::bigint,'4-4001.01', 'Under/Overclaim Adjustment (IDR)', 62000000000001::bigint, '2016-01-01 00:00:00'::timestamp, null::timestamp, 65000000000178::bigint, 66000000000001::bigint);</v>
      </c>
      <c r="AV188" s="66">
        <f t="shared" si="76"/>
        <v>65000000000179</v>
      </c>
      <c r="AW188" s="66">
        <f t="shared" si="77"/>
        <v>65000000000178</v>
      </c>
      <c r="AY188" s="66">
        <f t="shared" si="68"/>
        <v>65000000000178</v>
      </c>
    </row>
    <row r="189" spans="1:51" x14ac:dyDescent="0.2">
      <c r="B189" s="42"/>
      <c r="C189" s="43"/>
      <c r="D189" s="44" t="s">
        <v>1097</v>
      </c>
      <c r="E189" s="43" t="s">
        <v>337</v>
      </c>
      <c r="F189" s="44"/>
      <c r="G189" s="43"/>
      <c r="H189" s="44"/>
      <c r="I189" s="43"/>
      <c r="J189" s="44"/>
      <c r="K189" s="43"/>
      <c r="L189" s="52"/>
      <c r="M189" s="19"/>
      <c r="O189" s="59" t="str">
        <f t="shared" si="56"/>
        <v>4-0000</v>
      </c>
      <c r="P189" s="59" t="str">
        <f t="shared" si="57"/>
        <v>4-5000</v>
      </c>
      <c r="Q189" s="59" t="str">
        <f t="shared" si="58"/>
        <v>2-1200</v>
      </c>
      <c r="R189" s="59" t="str">
        <f t="shared" si="59"/>
        <v>4-4001</v>
      </c>
      <c r="S189" s="59" t="str">
        <f t="shared" si="60"/>
        <v>4-4001.01</v>
      </c>
      <c r="T189" s="59" t="str">
        <f t="shared" si="61"/>
        <v xml:space="preserve"> </v>
      </c>
      <c r="V189" s="82">
        <f t="shared" si="62"/>
        <v>65000000000180</v>
      </c>
      <c r="W189" s="61">
        <f t="shared" si="63"/>
        <v>65000000000167</v>
      </c>
      <c r="X189" s="61">
        <f t="shared" si="64"/>
        <v>65000000000180</v>
      </c>
      <c r="Y189" s="61">
        <f t="shared" si="65"/>
        <v>65000000000147</v>
      </c>
      <c r="Z189" s="61">
        <f t="shared" si="66"/>
        <v>65000000000178</v>
      </c>
      <c r="AA189" s="61">
        <f t="shared" si="55"/>
        <v>65000000000179</v>
      </c>
      <c r="AB189" s="61">
        <f t="shared" si="67"/>
        <v>65000000000000</v>
      </c>
      <c r="AD189" s="61">
        <f t="shared" si="69"/>
        <v>4</v>
      </c>
      <c r="AE189" s="61">
        <f t="shared" si="70"/>
        <v>6</v>
      </c>
      <c r="AF189" s="61">
        <f t="shared" si="71"/>
        <v>1</v>
      </c>
      <c r="AG189" s="61">
        <f t="shared" si="72"/>
        <v>8</v>
      </c>
      <c r="AH189" s="61">
        <f t="shared" si="73"/>
        <v>2</v>
      </c>
      <c r="AI189" s="61">
        <f t="shared" si="74"/>
        <v>1</v>
      </c>
      <c r="AK189" s="77" t="str">
        <f xml:space="preserve">
IF(AA189&lt;&gt;AA188,
     "L5",
     IF(Z189&lt;&gt;Z188,
          "L4",
          IF(Y189&lt;&gt;Y188,
               "L3",
               IF(X189&lt;&gt;X188,
                    "L2",
                     IF(W189&lt;&gt;W188,
                         "L1",
                         "L1"
                         )
                    )
               )
          )
     )</f>
        <v>L2</v>
      </c>
      <c r="AM189" s="65" t="s">
        <v>1756</v>
      </c>
      <c r="AN189" s="65">
        <f>IF(EXACT($AK188, "L1"), $W188, AN188)</f>
        <v>65000000000167</v>
      </c>
      <c r="AO189" s="65">
        <f>IF(EXACT($AK188, "L1"), $W188, IF(EXACT($AK188, "L2"), $X188, AO188))</f>
        <v>65000000000177</v>
      </c>
      <c r="AP189" s="65">
        <f>IF(EXACT($AK188, "L1"), $W188, IF(EXACT($AK188, "L2"), $X188, IF(EXACT($AK188, "L3"), $Y188, AP188)))</f>
        <v>65000000000177</v>
      </c>
      <c r="AQ189" s="65">
        <f>IF(EXACT($AK188, "L1"), $W188, IF(EXACT($AK188, "L2"), $X188, IF(EXACT($AK188, "L3"), $Y188, IF(EXACT($AK188, "L4"), $Z188, AQ188))))</f>
        <v>65000000000178</v>
      </c>
      <c r="AS189" s="65">
        <f>IF(EXACT($AK189, "L1"), AM189, IF(EXACT($AK189, "L2"), AN189, IF(EXACT($AK189, "L3"), AO189, IF(EXACT($AK189, "L4"), AP189, IF(EXACT($AK189, "L5"), AQ189, "")))))</f>
        <v>65000000000167</v>
      </c>
      <c r="AU189" s="60" t="str">
        <f t="shared" si="75"/>
        <v>PERFORM * FROM "SchData-OLTP-Accounting"."Func_TblChartOfAccount_SET"(varSystemLoginSession, null, null, null, varInstitutionBranchID, 62000000000001::bigint,'4-5000', 'Discount', 62000000000001::bigint, '2016-01-01 00:00:00'::timestamp, null::timestamp, 65000000000167::bigint, 66000000000001::bigint);</v>
      </c>
      <c r="AV189" s="66">
        <f t="shared" si="76"/>
        <v>65000000000180</v>
      </c>
      <c r="AW189" s="66">
        <f t="shared" si="77"/>
        <v>65000000000167</v>
      </c>
      <c r="AY189" s="66">
        <f t="shared" si="68"/>
        <v>65000000000167</v>
      </c>
    </row>
    <row r="190" spans="1:51" x14ac:dyDescent="0.2">
      <c r="B190" s="42"/>
      <c r="C190" s="43"/>
      <c r="D190" s="44"/>
      <c r="E190" s="43"/>
      <c r="F190" s="44"/>
      <c r="G190" s="43"/>
      <c r="H190" s="44" t="s">
        <v>1440</v>
      </c>
      <c r="I190" s="43" t="s">
        <v>337</v>
      </c>
      <c r="J190" s="44"/>
      <c r="K190" s="43"/>
      <c r="L190" s="52"/>
      <c r="M190" s="19"/>
      <c r="O190" s="59" t="str">
        <f t="shared" si="56"/>
        <v>4-0000</v>
      </c>
      <c r="P190" s="59" t="str">
        <f t="shared" si="57"/>
        <v>4-5000</v>
      </c>
      <c r="Q190" s="59" t="str">
        <f t="shared" si="58"/>
        <v>2-1200</v>
      </c>
      <c r="R190" s="59" t="str">
        <f t="shared" si="59"/>
        <v>4-5001</v>
      </c>
      <c r="S190" s="59" t="str">
        <f t="shared" si="60"/>
        <v>4-4001.01</v>
      </c>
      <c r="T190" s="59" t="str">
        <f t="shared" si="61"/>
        <v xml:space="preserve"> </v>
      </c>
      <c r="V190" s="82">
        <f t="shared" si="62"/>
        <v>65000000000181</v>
      </c>
      <c r="W190" s="61">
        <f t="shared" si="63"/>
        <v>65000000000167</v>
      </c>
      <c r="X190" s="61">
        <f t="shared" si="64"/>
        <v>65000000000180</v>
      </c>
      <c r="Y190" s="61">
        <f t="shared" si="65"/>
        <v>65000000000147</v>
      </c>
      <c r="Z190" s="61">
        <f t="shared" si="66"/>
        <v>65000000000181</v>
      </c>
      <c r="AA190" s="61">
        <f t="shared" si="55"/>
        <v>65000000000179</v>
      </c>
      <c r="AB190" s="61">
        <f t="shared" si="67"/>
        <v>65000000000000</v>
      </c>
      <c r="AD190" s="61">
        <f t="shared" si="69"/>
        <v>4</v>
      </c>
      <c r="AE190" s="61">
        <f t="shared" si="70"/>
        <v>6</v>
      </c>
      <c r="AF190" s="61">
        <f t="shared" si="71"/>
        <v>1</v>
      </c>
      <c r="AG190" s="61">
        <f t="shared" si="72"/>
        <v>9</v>
      </c>
      <c r="AH190" s="61">
        <f t="shared" si="73"/>
        <v>1</v>
      </c>
      <c r="AI190" s="61">
        <f t="shared" si="74"/>
        <v>1</v>
      </c>
      <c r="AK190" s="77" t="str">
        <f xml:space="preserve">
IF(AA190&lt;&gt;AA189,
     "L5",
     IF(Z190&lt;&gt;Z189,
          "L4",
          IF(Y190&lt;&gt;Y189,
               "L3",
               IF(X190&lt;&gt;X189,
                    "L2",
                     IF(W190&lt;&gt;W189,
                         "L1",
                         "L1"
                         )
                    )
               )
          )
     )</f>
        <v>L4</v>
      </c>
      <c r="AM190" s="65" t="s">
        <v>1756</v>
      </c>
      <c r="AN190" s="65">
        <f>IF(EXACT($AK189, "L1"), $W189, AN189)</f>
        <v>65000000000167</v>
      </c>
      <c r="AO190" s="65">
        <f>IF(EXACT($AK189, "L1"), $W189, IF(EXACT($AK189, "L2"), $X189, AO189))</f>
        <v>65000000000180</v>
      </c>
      <c r="AP190" s="65">
        <f>IF(EXACT($AK189, "L1"), $W189, IF(EXACT($AK189, "L2"), $X189, IF(EXACT($AK189, "L3"), $Y189, AP189)))</f>
        <v>65000000000180</v>
      </c>
      <c r="AQ190" s="65">
        <f>IF(EXACT($AK189, "L1"), $W189, IF(EXACT($AK189, "L2"), $X189, IF(EXACT($AK189, "L3"), $Y189, IF(EXACT($AK189, "L4"), $Z189, AQ189))))</f>
        <v>65000000000180</v>
      </c>
      <c r="AS190" s="65">
        <f>IF(EXACT($AK190, "L1"), AM190, IF(EXACT($AK190, "L2"), AN190, IF(EXACT($AK190, "L3"), AO190, IF(EXACT($AK190, "L4"), AP190, IF(EXACT($AK190, "L5"), AQ190, "")))))</f>
        <v>65000000000180</v>
      </c>
      <c r="AU190" s="60" t="str">
        <f t="shared" si="75"/>
        <v>PERFORM * FROM "SchData-OLTP-Accounting"."Func_TblChartOfAccount_SET"(varSystemLoginSession, null, null, null, varInstitutionBranchID, 62000000000001::bigint,'4-5001', 'Discount', 62000000000001::bigint, '2016-01-01 00:00:00'::timestamp, null::timestamp, 65000000000180::bigint, 66000000000001::bigint);</v>
      </c>
      <c r="AV190" s="66">
        <f t="shared" si="76"/>
        <v>65000000000181</v>
      </c>
      <c r="AW190" s="66">
        <f t="shared" si="77"/>
        <v>65000000000180</v>
      </c>
      <c r="AY190" s="66">
        <f t="shared" si="68"/>
        <v>65000000000180</v>
      </c>
    </row>
    <row r="191" spans="1:51" x14ac:dyDescent="0.2">
      <c r="B191" s="42"/>
      <c r="C191" s="43"/>
      <c r="D191" s="44"/>
      <c r="E191" s="43"/>
      <c r="F191" s="44"/>
      <c r="G191" s="43"/>
      <c r="H191" s="44"/>
      <c r="I191" s="43"/>
      <c r="J191" s="44" t="s">
        <v>1441</v>
      </c>
      <c r="K191" s="43" t="s">
        <v>1278</v>
      </c>
      <c r="L191" s="52"/>
      <c r="M191" s="19"/>
      <c r="O191" s="59" t="str">
        <f t="shared" si="56"/>
        <v>4-0000</v>
      </c>
      <c r="P191" s="59" t="str">
        <f t="shared" si="57"/>
        <v>4-5000</v>
      </c>
      <c r="Q191" s="59" t="str">
        <f t="shared" si="58"/>
        <v>2-1200</v>
      </c>
      <c r="R191" s="59" t="str">
        <f t="shared" si="59"/>
        <v>4-5001</v>
      </c>
      <c r="S191" s="59" t="str">
        <f t="shared" si="60"/>
        <v>4-5001.01</v>
      </c>
      <c r="T191" s="59" t="str">
        <f t="shared" si="61"/>
        <v xml:space="preserve"> </v>
      </c>
      <c r="V191" s="82">
        <f t="shared" si="62"/>
        <v>65000000000182</v>
      </c>
      <c r="W191" s="61">
        <f t="shared" si="63"/>
        <v>65000000000167</v>
      </c>
      <c r="X191" s="61">
        <f t="shared" si="64"/>
        <v>65000000000180</v>
      </c>
      <c r="Y191" s="61">
        <f t="shared" si="65"/>
        <v>65000000000147</v>
      </c>
      <c r="Z191" s="61">
        <f t="shared" si="66"/>
        <v>65000000000181</v>
      </c>
      <c r="AA191" s="61">
        <f t="shared" si="55"/>
        <v>65000000000182</v>
      </c>
      <c r="AB191" s="61">
        <f t="shared" si="67"/>
        <v>65000000000000</v>
      </c>
      <c r="AD191" s="61">
        <f t="shared" si="69"/>
        <v>4</v>
      </c>
      <c r="AE191" s="61">
        <f t="shared" si="70"/>
        <v>6</v>
      </c>
      <c r="AF191" s="61">
        <f t="shared" si="71"/>
        <v>1</v>
      </c>
      <c r="AG191" s="61">
        <f t="shared" si="72"/>
        <v>9</v>
      </c>
      <c r="AH191" s="61">
        <f t="shared" si="73"/>
        <v>2</v>
      </c>
      <c r="AI191" s="61">
        <f t="shared" si="74"/>
        <v>1</v>
      </c>
      <c r="AK191" s="77" t="str">
        <f xml:space="preserve">
IF(AA191&lt;&gt;AA190,
     "L5",
     IF(Z191&lt;&gt;Z190,
          "L4",
          IF(Y191&lt;&gt;Y190,
               "L3",
               IF(X191&lt;&gt;X190,
                    "L2",
                     IF(W191&lt;&gt;W190,
                         "L1",
                         "L1"
                         )
                    )
               )
          )
     )</f>
        <v>L5</v>
      </c>
      <c r="AM191" s="65" t="s">
        <v>1756</v>
      </c>
      <c r="AN191" s="65">
        <f>IF(EXACT($AK190, "L1"), $W190, AN190)</f>
        <v>65000000000167</v>
      </c>
      <c r="AO191" s="65">
        <f>IF(EXACT($AK190, "L1"), $W190, IF(EXACT($AK190, "L2"), $X190, AO190))</f>
        <v>65000000000180</v>
      </c>
      <c r="AP191" s="65">
        <f>IF(EXACT($AK190, "L1"), $W190, IF(EXACT($AK190, "L2"), $X190, IF(EXACT($AK190, "L3"), $Y190, AP190)))</f>
        <v>65000000000180</v>
      </c>
      <c r="AQ191" s="65">
        <f>IF(EXACT($AK190, "L1"), $W190, IF(EXACT($AK190, "L2"), $X190, IF(EXACT($AK190, "L3"), $Y190, IF(EXACT($AK190, "L4"), $Z190, AQ190))))</f>
        <v>65000000000181</v>
      </c>
      <c r="AS191" s="65">
        <f>IF(EXACT($AK191, "L1"), AM191, IF(EXACT($AK191, "L2"), AN191, IF(EXACT($AK191, "L3"), AO191, IF(EXACT($AK191, "L4"), AP191, IF(EXACT($AK191, "L5"), AQ191, "")))))</f>
        <v>65000000000181</v>
      </c>
      <c r="AU191" s="60" t="str">
        <f t="shared" si="75"/>
        <v>PERFORM * FROM "SchData-OLTP-Accounting"."Func_TblChartOfAccount_SET"(varSystemLoginSession, null, null, null, varInstitutionBranchID, 62000000000001::bigint,'4-5001.01', 'Discount (IDR)', 62000000000001::bigint, '2016-01-01 00:00:00'::timestamp, null::timestamp, 65000000000181::bigint, 66000000000001::bigint);</v>
      </c>
      <c r="AV191" s="66">
        <f t="shared" si="76"/>
        <v>65000000000182</v>
      </c>
      <c r="AW191" s="66">
        <f t="shared" si="77"/>
        <v>65000000000181</v>
      </c>
      <c r="AY191" s="66">
        <f t="shared" si="68"/>
        <v>65000000000181</v>
      </c>
    </row>
    <row r="192" spans="1:51" x14ac:dyDescent="0.2">
      <c r="B192" s="42"/>
      <c r="C192" s="43"/>
      <c r="D192" s="44" t="s">
        <v>1098</v>
      </c>
      <c r="E192" s="43" t="s">
        <v>339</v>
      </c>
      <c r="F192" s="44"/>
      <c r="G192" s="43"/>
      <c r="H192" s="44"/>
      <c r="I192" s="43"/>
      <c r="J192" s="44"/>
      <c r="K192" s="43"/>
      <c r="L192" s="52"/>
      <c r="M192" s="19"/>
      <c r="O192" s="59" t="str">
        <f t="shared" si="56"/>
        <v>4-0000</v>
      </c>
      <c r="P192" s="59" t="str">
        <f t="shared" si="57"/>
        <v>4-6000</v>
      </c>
      <c r="Q192" s="59" t="str">
        <f t="shared" si="58"/>
        <v>2-1200</v>
      </c>
      <c r="R192" s="59" t="str">
        <f t="shared" si="59"/>
        <v>4-5001</v>
      </c>
      <c r="S192" s="59" t="str">
        <f t="shared" si="60"/>
        <v>4-5001.01</v>
      </c>
      <c r="T192" s="59" t="str">
        <f t="shared" si="61"/>
        <v xml:space="preserve"> </v>
      </c>
      <c r="V192" s="82">
        <f t="shared" si="62"/>
        <v>65000000000183</v>
      </c>
      <c r="W192" s="61">
        <f t="shared" si="63"/>
        <v>65000000000167</v>
      </c>
      <c r="X192" s="61">
        <f t="shared" si="64"/>
        <v>65000000000183</v>
      </c>
      <c r="Y192" s="61">
        <f t="shared" si="65"/>
        <v>65000000000147</v>
      </c>
      <c r="Z192" s="61">
        <f t="shared" si="66"/>
        <v>65000000000181</v>
      </c>
      <c r="AA192" s="61">
        <f t="shared" si="55"/>
        <v>65000000000182</v>
      </c>
      <c r="AB192" s="61">
        <f t="shared" si="67"/>
        <v>65000000000000</v>
      </c>
      <c r="AD192" s="61">
        <f t="shared" si="69"/>
        <v>4</v>
      </c>
      <c r="AE192" s="61">
        <f t="shared" si="70"/>
        <v>7</v>
      </c>
      <c r="AF192" s="61">
        <f t="shared" si="71"/>
        <v>1</v>
      </c>
      <c r="AG192" s="61">
        <f t="shared" si="72"/>
        <v>9</v>
      </c>
      <c r="AH192" s="61">
        <f t="shared" si="73"/>
        <v>2</v>
      </c>
      <c r="AI192" s="61">
        <f t="shared" si="74"/>
        <v>1</v>
      </c>
      <c r="AK192" s="77" t="str">
        <f xml:space="preserve">
IF(AA192&lt;&gt;AA191,
     "L5",
     IF(Z192&lt;&gt;Z191,
          "L4",
          IF(Y192&lt;&gt;Y191,
               "L3",
               IF(X192&lt;&gt;X191,
                    "L2",
                     IF(W192&lt;&gt;W191,
                         "L1",
                         "L1"
                         )
                    )
               )
          )
     )</f>
        <v>L2</v>
      </c>
      <c r="AM192" s="65" t="s">
        <v>1756</v>
      </c>
      <c r="AN192" s="65">
        <f>IF(EXACT($AK191, "L1"), $W191, AN191)</f>
        <v>65000000000167</v>
      </c>
      <c r="AO192" s="65">
        <f>IF(EXACT($AK191, "L1"), $W191, IF(EXACT($AK191, "L2"), $X191, AO191))</f>
        <v>65000000000180</v>
      </c>
      <c r="AP192" s="65">
        <f>IF(EXACT($AK191, "L1"), $W191, IF(EXACT($AK191, "L2"), $X191, IF(EXACT($AK191, "L3"), $Y191, AP191)))</f>
        <v>65000000000180</v>
      </c>
      <c r="AQ192" s="65">
        <f>IF(EXACT($AK191, "L1"), $W191, IF(EXACT($AK191, "L2"), $X191, IF(EXACT($AK191, "L3"), $Y191, IF(EXACT($AK191, "L4"), $Z191, AQ191))))</f>
        <v>65000000000181</v>
      </c>
      <c r="AS192" s="65">
        <f>IF(EXACT($AK192, "L1"), AM192, IF(EXACT($AK192, "L2"), AN192, IF(EXACT($AK192, "L3"), AO192, IF(EXACT($AK192, "L4"), AP192, IF(EXACT($AK192, "L5"), AQ192, "")))))</f>
        <v>65000000000167</v>
      </c>
      <c r="AU192" s="60" t="str">
        <f t="shared" si="75"/>
        <v>PERFORM * FROM "SchData-OLTP-Accounting"."Func_TblChartOfAccount_SET"(varSystemLoginSession, null, null, null, varInstitutionBranchID, 62000000000001::bigint,'4-6000', 'Commision', 62000000000001::bigint, '2016-01-01 00:00:00'::timestamp, null::timestamp, 65000000000167::bigint, 66000000000001::bigint);</v>
      </c>
      <c r="AV192" s="66">
        <f t="shared" si="76"/>
        <v>65000000000183</v>
      </c>
      <c r="AW192" s="66">
        <f t="shared" si="77"/>
        <v>65000000000167</v>
      </c>
      <c r="AY192" s="66">
        <f t="shared" si="68"/>
        <v>65000000000167</v>
      </c>
    </row>
    <row r="193" spans="2:51" x14ac:dyDescent="0.2">
      <c r="B193" s="42"/>
      <c r="C193" s="43"/>
      <c r="D193" s="44"/>
      <c r="E193" s="43"/>
      <c r="F193" s="44"/>
      <c r="G193" s="43"/>
      <c r="H193" s="44" t="s">
        <v>1442</v>
      </c>
      <c r="I193" s="43" t="s">
        <v>339</v>
      </c>
      <c r="J193" s="44"/>
      <c r="K193" s="43"/>
      <c r="L193" s="52"/>
      <c r="M193" s="19"/>
      <c r="O193" s="59" t="str">
        <f t="shared" si="56"/>
        <v>4-0000</v>
      </c>
      <c r="P193" s="59" t="str">
        <f t="shared" si="57"/>
        <v>4-6000</v>
      </c>
      <c r="Q193" s="59" t="str">
        <f t="shared" si="58"/>
        <v>2-1200</v>
      </c>
      <c r="R193" s="59" t="str">
        <f t="shared" si="59"/>
        <v>4-6001</v>
      </c>
      <c r="S193" s="59" t="str">
        <f t="shared" si="60"/>
        <v>4-5001.01</v>
      </c>
      <c r="T193" s="59" t="str">
        <f t="shared" si="61"/>
        <v xml:space="preserve"> </v>
      </c>
      <c r="V193" s="82">
        <f t="shared" si="62"/>
        <v>65000000000184</v>
      </c>
      <c r="W193" s="61">
        <f t="shared" si="63"/>
        <v>65000000000167</v>
      </c>
      <c r="X193" s="61">
        <f t="shared" si="64"/>
        <v>65000000000183</v>
      </c>
      <c r="Y193" s="61">
        <f t="shared" si="65"/>
        <v>65000000000147</v>
      </c>
      <c r="Z193" s="61">
        <f t="shared" si="66"/>
        <v>65000000000184</v>
      </c>
      <c r="AA193" s="61">
        <f t="shared" si="55"/>
        <v>65000000000182</v>
      </c>
      <c r="AB193" s="61">
        <f t="shared" si="67"/>
        <v>65000000000000</v>
      </c>
      <c r="AD193" s="61">
        <f t="shared" si="69"/>
        <v>4</v>
      </c>
      <c r="AE193" s="61">
        <f t="shared" si="70"/>
        <v>7</v>
      </c>
      <c r="AF193" s="61">
        <f t="shared" si="71"/>
        <v>1</v>
      </c>
      <c r="AG193" s="61">
        <f t="shared" si="72"/>
        <v>10</v>
      </c>
      <c r="AH193" s="61">
        <f t="shared" si="73"/>
        <v>1</v>
      </c>
      <c r="AI193" s="61">
        <f t="shared" si="74"/>
        <v>1</v>
      </c>
      <c r="AK193" s="77" t="str">
        <f xml:space="preserve">
IF(AA193&lt;&gt;AA192,
     "L5",
     IF(Z193&lt;&gt;Z192,
          "L4",
          IF(Y193&lt;&gt;Y192,
               "L3",
               IF(X193&lt;&gt;X192,
                    "L2",
                     IF(W193&lt;&gt;W192,
                         "L1",
                         "L1"
                         )
                    )
               )
          )
     )</f>
        <v>L4</v>
      </c>
      <c r="AM193" s="65" t="s">
        <v>1756</v>
      </c>
      <c r="AN193" s="65">
        <f>IF(EXACT($AK192, "L1"), $W192, AN192)</f>
        <v>65000000000167</v>
      </c>
      <c r="AO193" s="65">
        <f>IF(EXACT($AK192, "L1"), $W192, IF(EXACT($AK192, "L2"), $X192, AO192))</f>
        <v>65000000000183</v>
      </c>
      <c r="AP193" s="65">
        <f>IF(EXACT($AK192, "L1"), $W192, IF(EXACT($AK192, "L2"), $X192, IF(EXACT($AK192, "L3"), $Y192, AP192)))</f>
        <v>65000000000183</v>
      </c>
      <c r="AQ193" s="65">
        <f>IF(EXACT($AK192, "L1"), $W192, IF(EXACT($AK192, "L2"), $X192, IF(EXACT($AK192, "L3"), $Y192, IF(EXACT($AK192, "L4"), $Z192, AQ192))))</f>
        <v>65000000000183</v>
      </c>
      <c r="AS193" s="65">
        <f>IF(EXACT($AK193, "L1"), AM193, IF(EXACT($AK193, "L2"), AN193, IF(EXACT($AK193, "L3"), AO193, IF(EXACT($AK193, "L4"), AP193, IF(EXACT($AK193, "L5"), AQ193, "")))))</f>
        <v>65000000000183</v>
      </c>
      <c r="AU193" s="60" t="str">
        <f t="shared" si="75"/>
        <v>PERFORM * FROM "SchData-OLTP-Accounting"."Func_TblChartOfAccount_SET"(varSystemLoginSession, null, null, null, varInstitutionBranchID, 62000000000001::bigint,'4-6001', 'Commision', 62000000000001::bigint, '2016-01-01 00:00:00'::timestamp, null::timestamp, 65000000000183::bigint, 66000000000001::bigint);</v>
      </c>
      <c r="AV193" s="66">
        <f t="shared" si="76"/>
        <v>65000000000184</v>
      </c>
      <c r="AW193" s="66">
        <f t="shared" si="77"/>
        <v>65000000000183</v>
      </c>
      <c r="AY193" s="66">
        <f t="shared" si="68"/>
        <v>65000000000183</v>
      </c>
    </row>
    <row r="194" spans="2:51" x14ac:dyDescent="0.2">
      <c r="B194" s="42"/>
      <c r="C194" s="43"/>
      <c r="D194" s="44"/>
      <c r="E194" s="43"/>
      <c r="F194" s="44"/>
      <c r="G194" s="43"/>
      <c r="H194" s="44"/>
      <c r="I194" s="43"/>
      <c r="J194" s="44" t="s">
        <v>1443</v>
      </c>
      <c r="K194" s="43" t="s">
        <v>1279</v>
      </c>
      <c r="L194" s="52"/>
      <c r="M194" s="19"/>
      <c r="O194" s="59" t="str">
        <f t="shared" si="56"/>
        <v>4-0000</v>
      </c>
      <c r="P194" s="59" t="str">
        <f t="shared" si="57"/>
        <v>4-6000</v>
      </c>
      <c r="Q194" s="59" t="str">
        <f t="shared" si="58"/>
        <v>2-1200</v>
      </c>
      <c r="R194" s="59" t="str">
        <f t="shared" si="59"/>
        <v>4-6001</v>
      </c>
      <c r="S194" s="59" t="str">
        <f t="shared" si="60"/>
        <v>4-6001.01</v>
      </c>
      <c r="T194" s="59" t="str">
        <f t="shared" si="61"/>
        <v xml:space="preserve"> </v>
      </c>
      <c r="V194" s="82">
        <f t="shared" si="62"/>
        <v>65000000000185</v>
      </c>
      <c r="W194" s="61">
        <f t="shared" si="63"/>
        <v>65000000000167</v>
      </c>
      <c r="X194" s="61">
        <f t="shared" si="64"/>
        <v>65000000000183</v>
      </c>
      <c r="Y194" s="61">
        <f t="shared" si="65"/>
        <v>65000000000147</v>
      </c>
      <c r="Z194" s="61">
        <f t="shared" si="66"/>
        <v>65000000000184</v>
      </c>
      <c r="AA194" s="61">
        <f t="shared" si="55"/>
        <v>65000000000185</v>
      </c>
      <c r="AB194" s="61">
        <f t="shared" si="67"/>
        <v>65000000000000</v>
      </c>
      <c r="AD194" s="61">
        <f t="shared" si="69"/>
        <v>4</v>
      </c>
      <c r="AE194" s="61">
        <f t="shared" si="70"/>
        <v>7</v>
      </c>
      <c r="AF194" s="61">
        <f t="shared" si="71"/>
        <v>1</v>
      </c>
      <c r="AG194" s="61">
        <f t="shared" si="72"/>
        <v>10</v>
      </c>
      <c r="AH194" s="61">
        <f t="shared" si="73"/>
        <v>2</v>
      </c>
      <c r="AI194" s="61">
        <f t="shared" si="74"/>
        <v>1</v>
      </c>
      <c r="AK194" s="77" t="str">
        <f xml:space="preserve">
IF(AA194&lt;&gt;AA193,
     "L5",
     IF(Z194&lt;&gt;Z193,
          "L4",
          IF(Y194&lt;&gt;Y193,
               "L3",
               IF(X194&lt;&gt;X193,
                    "L2",
                     IF(W194&lt;&gt;W193,
                         "L1",
                         "L1"
                         )
                    )
               )
          )
     )</f>
        <v>L5</v>
      </c>
      <c r="AM194" s="65" t="s">
        <v>1756</v>
      </c>
      <c r="AN194" s="65">
        <f>IF(EXACT($AK193, "L1"), $W193, AN193)</f>
        <v>65000000000167</v>
      </c>
      <c r="AO194" s="65">
        <f>IF(EXACT($AK193, "L1"), $W193, IF(EXACT($AK193, "L2"), $X193, AO193))</f>
        <v>65000000000183</v>
      </c>
      <c r="AP194" s="65">
        <f>IF(EXACT($AK193, "L1"), $W193, IF(EXACT($AK193, "L2"), $X193, IF(EXACT($AK193, "L3"), $Y193, AP193)))</f>
        <v>65000000000183</v>
      </c>
      <c r="AQ194" s="65">
        <f>IF(EXACT($AK193, "L1"), $W193, IF(EXACT($AK193, "L2"), $X193, IF(EXACT($AK193, "L3"), $Y193, IF(EXACT($AK193, "L4"), $Z193, AQ193))))</f>
        <v>65000000000184</v>
      </c>
      <c r="AS194" s="65">
        <f>IF(EXACT($AK194, "L1"), AM194, IF(EXACT($AK194, "L2"), AN194, IF(EXACT($AK194, "L3"), AO194, IF(EXACT($AK194, "L4"), AP194, IF(EXACT($AK194, "L5"), AQ194, "")))))</f>
        <v>65000000000184</v>
      </c>
      <c r="AU194" s="60" t="str">
        <f t="shared" si="75"/>
        <v>PERFORM * FROM "SchData-OLTP-Accounting"."Func_TblChartOfAccount_SET"(varSystemLoginSession, null, null, null, varInstitutionBranchID, 62000000000001::bigint,'4-6001.01', 'Commision (IDR)', 62000000000001::bigint, '2016-01-01 00:00:00'::timestamp, null::timestamp, 65000000000184::bigint, 66000000000001::bigint);</v>
      </c>
      <c r="AV194" s="66">
        <f t="shared" si="76"/>
        <v>65000000000185</v>
      </c>
      <c r="AW194" s="66">
        <f t="shared" si="77"/>
        <v>65000000000184</v>
      </c>
      <c r="AY194" s="66">
        <f t="shared" si="68"/>
        <v>65000000000184</v>
      </c>
    </row>
    <row r="195" spans="2:51" x14ac:dyDescent="0.2">
      <c r="B195" s="48"/>
      <c r="C195" s="49"/>
      <c r="D195" s="50"/>
      <c r="E195" s="49"/>
      <c r="F195" s="50"/>
      <c r="G195" s="49"/>
      <c r="H195" s="55"/>
      <c r="I195" s="25"/>
      <c r="J195" s="55"/>
      <c r="K195" s="25"/>
      <c r="L195" s="55"/>
      <c r="M195" s="25"/>
      <c r="O195" s="59" t="str">
        <f t="shared" si="56"/>
        <v>4-0000</v>
      </c>
      <c r="P195" s="59" t="str">
        <f t="shared" si="57"/>
        <v>4-6000</v>
      </c>
      <c r="Q195" s="59" t="str">
        <f t="shared" si="58"/>
        <v>2-1200</v>
      </c>
      <c r="R195" s="59" t="str">
        <f t="shared" si="59"/>
        <v>4-6001</v>
      </c>
      <c r="S195" s="59" t="str">
        <f t="shared" si="60"/>
        <v>4-6001.01</v>
      </c>
      <c r="T195" s="59" t="str">
        <f t="shared" si="61"/>
        <v xml:space="preserve"> </v>
      </c>
      <c r="V195" s="82">
        <f t="shared" si="62"/>
        <v>65000000000185</v>
      </c>
      <c r="W195" s="61">
        <f t="shared" si="63"/>
        <v>65000000000167</v>
      </c>
      <c r="X195" s="61">
        <f t="shared" si="64"/>
        <v>65000000000183</v>
      </c>
      <c r="Y195" s="61">
        <f t="shared" si="65"/>
        <v>65000000000147</v>
      </c>
      <c r="Z195" s="61">
        <f t="shared" si="66"/>
        <v>65000000000184</v>
      </c>
      <c r="AA195" s="61">
        <f t="shared" si="55"/>
        <v>65000000000185</v>
      </c>
      <c r="AB195" s="61">
        <f t="shared" si="67"/>
        <v>65000000000000</v>
      </c>
      <c r="AD195" s="61">
        <f t="shared" si="69"/>
        <v>4</v>
      </c>
      <c r="AE195" s="61">
        <f t="shared" si="70"/>
        <v>7</v>
      </c>
      <c r="AF195" s="61">
        <f t="shared" si="71"/>
        <v>1</v>
      </c>
      <c r="AG195" s="61">
        <f t="shared" si="72"/>
        <v>10</v>
      </c>
      <c r="AH195" s="61">
        <f t="shared" si="73"/>
        <v>2</v>
      </c>
      <c r="AI195" s="61">
        <f t="shared" si="74"/>
        <v>1</v>
      </c>
      <c r="AK195" s="77" t="str">
        <f xml:space="preserve">
IF(AA195&lt;&gt;AA194,
     "L5",
     IF(Z195&lt;&gt;Z194,
          "L4",
          IF(Y195&lt;&gt;Y194,
               "L3",
               IF(X195&lt;&gt;X194,
                    "L2",
                     IF(W195&lt;&gt;W194,
                         "L1",
                         "L1"
                         )
                    )
               )
          )
     )</f>
        <v>L1</v>
      </c>
      <c r="AM195" s="65" t="s">
        <v>1756</v>
      </c>
      <c r="AN195" s="65">
        <f>IF(EXACT($AK194, "L1"), $W194, AN194)</f>
        <v>65000000000167</v>
      </c>
      <c r="AO195" s="65">
        <f>IF(EXACT($AK194, "L1"), $W194, IF(EXACT($AK194, "L2"), $X194, AO194))</f>
        <v>65000000000183</v>
      </c>
      <c r="AP195" s="65">
        <f>IF(EXACT($AK194, "L1"), $W194, IF(EXACT($AK194, "L2"), $X194, IF(EXACT($AK194, "L3"), $Y194, AP194)))</f>
        <v>65000000000183</v>
      </c>
      <c r="AQ195" s="65">
        <f>IF(EXACT($AK194, "L1"), $W194, IF(EXACT($AK194, "L2"), $X194, IF(EXACT($AK194, "L3"), $Y194, IF(EXACT($AK194, "L4"), $Z194, AQ194))))</f>
        <v>65000000000184</v>
      </c>
      <c r="AS195" s="65" t="str">
        <f>IF(EXACT($AK195, "L1"), AM195, IF(EXACT($AK195, "L2"), AN195, IF(EXACT($AK195, "L3"), AO195, IF(EXACT($AK195, "L4"), AP195, IF(EXACT($AK195, "L5"), AQ195, "")))))</f>
        <v>null</v>
      </c>
      <c r="AU195" s="60" t="str">
        <f t="shared" si="75"/>
        <v/>
      </c>
      <c r="AV195" s="66" t="str">
        <f t="shared" si="76"/>
        <v/>
      </c>
      <c r="AW195" s="66" t="str">
        <f t="shared" si="77"/>
        <v>null</v>
      </c>
      <c r="AY195" s="66" t="str">
        <f t="shared" si="68"/>
        <v/>
      </c>
    </row>
    <row r="196" spans="2:51" x14ac:dyDescent="0.2">
      <c r="B196" s="44" t="s">
        <v>1078</v>
      </c>
      <c r="C196" s="43" t="s">
        <v>711</v>
      </c>
      <c r="D196" s="44"/>
      <c r="E196" s="43"/>
      <c r="F196" s="44"/>
      <c r="G196" s="43"/>
      <c r="H196" s="52"/>
      <c r="I196" s="19"/>
      <c r="J196" s="52"/>
      <c r="K196" s="19"/>
      <c r="L196" s="52"/>
      <c r="M196" s="19"/>
      <c r="O196" s="59" t="str">
        <f t="shared" si="56"/>
        <v>5-0000</v>
      </c>
      <c r="P196" s="59" t="str">
        <f t="shared" si="57"/>
        <v>4-6000</v>
      </c>
      <c r="Q196" s="59" t="str">
        <f t="shared" si="58"/>
        <v>2-1200</v>
      </c>
      <c r="R196" s="59" t="str">
        <f t="shared" si="59"/>
        <v>4-6001</v>
      </c>
      <c r="S196" s="59" t="str">
        <f t="shared" si="60"/>
        <v>4-6001.01</v>
      </c>
      <c r="T196" s="59" t="str">
        <f t="shared" si="61"/>
        <v xml:space="preserve"> </v>
      </c>
      <c r="V196" s="82">
        <f t="shared" si="62"/>
        <v>65000000000186</v>
      </c>
      <c r="W196" s="61">
        <f t="shared" si="63"/>
        <v>65000000000186</v>
      </c>
      <c r="X196" s="61">
        <f t="shared" si="64"/>
        <v>65000000000183</v>
      </c>
      <c r="Y196" s="61">
        <f t="shared" si="65"/>
        <v>65000000000147</v>
      </c>
      <c r="Z196" s="61">
        <f t="shared" si="66"/>
        <v>65000000000184</v>
      </c>
      <c r="AA196" s="61">
        <f t="shared" si="55"/>
        <v>65000000000185</v>
      </c>
      <c r="AB196" s="61">
        <f t="shared" si="67"/>
        <v>65000000000000</v>
      </c>
      <c r="AD196" s="61">
        <f t="shared" si="69"/>
        <v>5</v>
      </c>
      <c r="AE196" s="61">
        <f t="shared" si="70"/>
        <v>1</v>
      </c>
      <c r="AF196" s="61">
        <f t="shared" si="71"/>
        <v>1</v>
      </c>
      <c r="AG196" s="61">
        <f t="shared" si="72"/>
        <v>10</v>
      </c>
      <c r="AH196" s="61">
        <f t="shared" si="73"/>
        <v>2</v>
      </c>
      <c r="AI196" s="61">
        <f t="shared" si="74"/>
        <v>1</v>
      </c>
      <c r="AK196" s="77" t="str">
        <f xml:space="preserve">
IF(AA196&lt;&gt;AA195,
     "L5",
     IF(Z196&lt;&gt;Z195,
          "L4",
          IF(Y196&lt;&gt;Y195,
               "L3",
               IF(X196&lt;&gt;X195,
                    "L2",
                     IF(W196&lt;&gt;W195,
                         "L1",
                         "L1"
                         )
                    )
               )
          )
     )</f>
        <v>L1</v>
      </c>
      <c r="AM196" s="65" t="s">
        <v>1756</v>
      </c>
      <c r="AN196" s="65">
        <f>IF(EXACT($AK195, "L1"), $W195, AN195)</f>
        <v>65000000000167</v>
      </c>
      <c r="AO196" s="65">
        <f>IF(EXACT($AK195, "L1"), $W195, IF(EXACT($AK195, "L2"), $X195, AO195))</f>
        <v>65000000000167</v>
      </c>
      <c r="AP196" s="65">
        <f>IF(EXACT($AK195, "L1"), $W195, IF(EXACT($AK195, "L2"), $X195, IF(EXACT($AK195, "L3"), $Y195, AP195)))</f>
        <v>65000000000167</v>
      </c>
      <c r="AQ196" s="65">
        <f>IF(EXACT($AK195, "L1"), $W195, IF(EXACT($AK195, "L2"), $X195, IF(EXACT($AK195, "L3"), $Y195, IF(EXACT($AK195, "L4"), $Z195, AQ195))))</f>
        <v>65000000000167</v>
      </c>
      <c r="AS196" s="65" t="str">
        <f>IF(EXACT($AK196, "L1"), AM196, IF(EXACT($AK196, "L2"), AN196, IF(EXACT($AK196, "L3"), AO196, IF(EXACT($AK196, "L4"), AP196, IF(EXACT($AK196, "L5"), AQ196, "")))))</f>
        <v>null</v>
      </c>
      <c r="AU196" s="60" t="str">
        <f t="shared" si="75"/>
        <v>PERFORM * FROM "SchData-OLTP-Accounting"."Func_TblChartOfAccount_SET"(varSystemLoginSession, null, null, null, varInstitutionBranchID, 62000000000001::bigint,'5-0000', 'HPP (COGS)', 62000000000001::bigint, '2016-01-01 00:00:00'::timestamp, null::timestamp, null::bigint, 66000000000001::bigint);</v>
      </c>
      <c r="AV196" s="66">
        <f t="shared" si="76"/>
        <v>65000000000186</v>
      </c>
      <c r="AW196" s="66" t="str">
        <f t="shared" si="77"/>
        <v>null</v>
      </c>
      <c r="AY196" s="66" t="str">
        <f t="shared" si="68"/>
        <v>null</v>
      </c>
    </row>
    <row r="197" spans="2:51" x14ac:dyDescent="0.2">
      <c r="B197" s="44"/>
      <c r="C197" s="43"/>
      <c r="D197" s="44" t="s">
        <v>1099</v>
      </c>
      <c r="E197" s="43" t="s">
        <v>347</v>
      </c>
      <c r="F197" s="44"/>
      <c r="G197" s="43"/>
      <c r="H197" s="52"/>
      <c r="I197" s="19"/>
      <c r="J197" s="52"/>
      <c r="K197" s="19"/>
      <c r="L197" s="52"/>
      <c r="M197" s="19"/>
      <c r="O197" s="59" t="str">
        <f t="shared" si="56"/>
        <v>5-0000</v>
      </c>
      <c r="P197" s="59" t="str">
        <f t="shared" si="57"/>
        <v>5-1000</v>
      </c>
      <c r="Q197" s="59" t="str">
        <f t="shared" si="58"/>
        <v>2-1200</v>
      </c>
      <c r="R197" s="59" t="str">
        <f t="shared" si="59"/>
        <v>4-6001</v>
      </c>
      <c r="S197" s="59" t="str">
        <f t="shared" si="60"/>
        <v>4-6001.01</v>
      </c>
      <c r="T197" s="59" t="str">
        <f t="shared" si="61"/>
        <v xml:space="preserve"> </v>
      </c>
      <c r="V197" s="82">
        <f t="shared" si="62"/>
        <v>65000000000187</v>
      </c>
      <c r="W197" s="61">
        <f t="shared" si="63"/>
        <v>65000000000186</v>
      </c>
      <c r="X197" s="61">
        <f t="shared" si="64"/>
        <v>65000000000187</v>
      </c>
      <c r="Y197" s="61">
        <f t="shared" si="65"/>
        <v>65000000000147</v>
      </c>
      <c r="Z197" s="61">
        <f t="shared" si="66"/>
        <v>65000000000184</v>
      </c>
      <c r="AA197" s="61">
        <f t="shared" ref="AA197:AA260" si="78">IF(EXACT($J197, ""), $AA196, $V197)</f>
        <v>65000000000185</v>
      </c>
      <c r="AB197" s="61">
        <f t="shared" si="67"/>
        <v>65000000000000</v>
      </c>
      <c r="AD197" s="61">
        <f t="shared" si="69"/>
        <v>5</v>
      </c>
      <c r="AE197" s="61">
        <f t="shared" si="70"/>
        <v>2</v>
      </c>
      <c r="AF197" s="61">
        <f t="shared" si="71"/>
        <v>1</v>
      </c>
      <c r="AG197" s="61">
        <f t="shared" si="72"/>
        <v>10</v>
      </c>
      <c r="AH197" s="61">
        <f t="shared" si="73"/>
        <v>2</v>
      </c>
      <c r="AI197" s="61">
        <f t="shared" si="74"/>
        <v>1</v>
      </c>
      <c r="AK197" s="77" t="str">
        <f xml:space="preserve">
IF(AA197&lt;&gt;AA196,
     "L5",
     IF(Z197&lt;&gt;Z196,
          "L4",
          IF(Y197&lt;&gt;Y196,
               "L3",
               IF(X197&lt;&gt;X196,
                    "L2",
                     IF(W197&lt;&gt;W196,
                         "L1",
                         "L1"
                         )
                    )
               )
          )
     )</f>
        <v>L2</v>
      </c>
      <c r="AM197" s="65" t="s">
        <v>1756</v>
      </c>
      <c r="AN197" s="65">
        <f>IF(EXACT($AK196, "L1"), $W196, AN196)</f>
        <v>65000000000186</v>
      </c>
      <c r="AO197" s="65">
        <f>IF(EXACT($AK196, "L1"), $W196, IF(EXACT($AK196, "L2"), $X196, AO196))</f>
        <v>65000000000186</v>
      </c>
      <c r="AP197" s="65">
        <f>IF(EXACT($AK196, "L1"), $W196, IF(EXACT($AK196, "L2"), $X196, IF(EXACT($AK196, "L3"), $Y196, AP196)))</f>
        <v>65000000000186</v>
      </c>
      <c r="AQ197" s="65">
        <f>IF(EXACT($AK196, "L1"), $W196, IF(EXACT($AK196, "L2"), $X196, IF(EXACT($AK196, "L3"), $Y196, IF(EXACT($AK196, "L4"), $Z196, AQ196))))</f>
        <v>65000000000186</v>
      </c>
      <c r="AS197" s="65">
        <f>IF(EXACT($AK197, "L1"), AM197, IF(EXACT($AK197, "L2"), AN197, IF(EXACT($AK197, "L3"), AO197, IF(EXACT($AK197, "L4"), AP197, IF(EXACT($AK197, "L5"), AQ197, "")))))</f>
        <v>65000000000186</v>
      </c>
      <c r="AU197" s="60" t="str">
        <f t="shared" si="75"/>
        <v>PERFORM * FROM "SchData-OLTP-Accounting"."Func_TblChartOfAccount_SET"(varSystemLoginSession, null, null, null, varInstitutionBranchID, 62000000000001::bigint,'5-1000', 'Cost of Material', 62000000000001::bigint, '2016-01-01 00:00:00'::timestamp, null::timestamp, 65000000000186::bigint, 66000000000001::bigint);</v>
      </c>
      <c r="AV197" s="66">
        <f t="shared" si="76"/>
        <v>65000000000187</v>
      </c>
      <c r="AW197" s="66">
        <f t="shared" si="77"/>
        <v>65000000000186</v>
      </c>
      <c r="AY197" s="66">
        <f t="shared" si="68"/>
        <v>65000000000186</v>
      </c>
    </row>
    <row r="198" spans="2:51" x14ac:dyDescent="0.2">
      <c r="B198" s="44"/>
      <c r="C198" s="43"/>
      <c r="D198" s="44"/>
      <c r="E198" s="43"/>
      <c r="F198" s="44"/>
      <c r="G198" s="43"/>
      <c r="H198" s="52" t="s">
        <v>902</v>
      </c>
      <c r="I198" s="19" t="s">
        <v>349</v>
      </c>
      <c r="J198" s="52"/>
      <c r="K198" s="19"/>
      <c r="L198" s="52"/>
      <c r="M198" s="19"/>
      <c r="O198" s="59" t="str">
        <f t="shared" ref="O198:O261" si="79">IF(EXACT($B198, ""), $O197, $B198)</f>
        <v>5-0000</v>
      </c>
      <c r="P198" s="59" t="str">
        <f t="shared" ref="P198:P261" si="80">IF(EXACT($D198, ""), $P197, $D198)</f>
        <v>5-1000</v>
      </c>
      <c r="Q198" s="59" t="str">
        <f t="shared" ref="Q198:Q261" si="81">IF(EXACT($F198, ""), $Q197, $F198)</f>
        <v>2-1200</v>
      </c>
      <c r="R198" s="59" t="str">
        <f t="shared" ref="R198:R261" si="82">IF(EXACT($H198, ""), $R197, $H198)</f>
        <v>5-1001</v>
      </c>
      <c r="S198" s="59" t="str">
        <f t="shared" ref="S198:S261" si="83">IF(EXACT($J198, ""), $S197, $J198)</f>
        <v>4-6001.01</v>
      </c>
      <c r="T198" s="59" t="str">
        <f t="shared" ref="T198:T261" si="84">IF(EXACT($L198, ""), $T197, $L198)</f>
        <v xml:space="preserve"> </v>
      </c>
      <c r="V198" s="82">
        <f t="shared" ref="V198:V261" si="85">V197+IF(AND(EXACT(B198, ""), EXACT(D198, ""), EXACT(F198, ""), EXACT(H198, ""), EXACT(J198, ""), EXACT(L198, "")), 0, 1)</f>
        <v>65000000000188</v>
      </c>
      <c r="W198" s="61">
        <f t="shared" ref="W198:W261" si="86">IF(EXACT($B198, ""), $W197, $V198)</f>
        <v>65000000000186</v>
      </c>
      <c r="X198" s="61">
        <f t="shared" ref="X198:X261" si="87">IF(EXACT($D198, ""), $X197, $V198)</f>
        <v>65000000000187</v>
      </c>
      <c r="Y198" s="61">
        <f t="shared" ref="Y198:Y261" si="88">IF(EXACT($F198, ""), $Y197, $V198)</f>
        <v>65000000000147</v>
      </c>
      <c r="Z198" s="61">
        <f t="shared" ref="Z198:Z261" si="89">IF(EXACT($H198, ""), $Z197, $V198)</f>
        <v>65000000000188</v>
      </c>
      <c r="AA198" s="61">
        <f t="shared" si="78"/>
        <v>65000000000185</v>
      </c>
      <c r="AB198" s="61">
        <f t="shared" ref="AB198:AB261" si="90">IF(EXACT($L198, ""), $AB197, $V198)</f>
        <v>65000000000000</v>
      </c>
      <c r="AD198" s="61">
        <f t="shared" si="69"/>
        <v>5</v>
      </c>
      <c r="AE198" s="61">
        <f t="shared" si="70"/>
        <v>2</v>
      </c>
      <c r="AF198" s="61">
        <f t="shared" si="71"/>
        <v>1</v>
      </c>
      <c r="AG198" s="61">
        <f t="shared" si="72"/>
        <v>11</v>
      </c>
      <c r="AH198" s="61">
        <f t="shared" si="73"/>
        <v>1</v>
      </c>
      <c r="AI198" s="61">
        <f t="shared" si="74"/>
        <v>1</v>
      </c>
      <c r="AK198" s="77" t="str">
        <f xml:space="preserve">
IF(AA198&lt;&gt;AA197,
     "L5",
     IF(Z198&lt;&gt;Z197,
          "L4",
          IF(Y198&lt;&gt;Y197,
               "L3",
               IF(X198&lt;&gt;X197,
                    "L2",
                     IF(W198&lt;&gt;W197,
                         "L1",
                         "L1"
                         )
                    )
               )
          )
     )</f>
        <v>L4</v>
      </c>
      <c r="AM198" s="65" t="s">
        <v>1756</v>
      </c>
      <c r="AN198" s="65">
        <f>IF(EXACT($AK197, "L1"), $W197, AN197)</f>
        <v>65000000000186</v>
      </c>
      <c r="AO198" s="65">
        <f>IF(EXACT($AK197, "L1"), $W197, IF(EXACT($AK197, "L2"), $X197, AO197))</f>
        <v>65000000000187</v>
      </c>
      <c r="AP198" s="65">
        <f>IF(EXACT($AK197, "L1"), $W197, IF(EXACT($AK197, "L2"), $X197, IF(EXACT($AK197, "L3"), $Y197, AP197)))</f>
        <v>65000000000187</v>
      </c>
      <c r="AQ198" s="65">
        <f>IF(EXACT($AK197, "L1"), $W197, IF(EXACT($AK197, "L2"), $X197, IF(EXACT($AK197, "L3"), $Y197, IF(EXACT($AK197, "L4"), $Z197, AQ197))))</f>
        <v>65000000000187</v>
      </c>
      <c r="AS198" s="65">
        <f>IF(EXACT($AK198, "L1"), AM198, IF(EXACT($AK198, "L2"), AN198, IF(EXACT($AK198, "L3"), AO198, IF(EXACT($AK198, "L4"), AP198, IF(EXACT($AK198, "L5"), AQ198, "")))))</f>
        <v>65000000000187</v>
      </c>
      <c r="AU198" s="60" t="str">
        <f t="shared" si="75"/>
        <v>PERFORM * FROM "SchData-OLTP-Accounting"."Func_TblChartOfAccount_SET"(varSystemLoginSession, null, null, null, varInstitutionBranchID, 62000000000001::bigint,'5-1001', 'Opening Balance - Material', 62000000000001::bigint, '2016-01-01 00:00:00'::timestamp, null::timestamp, 65000000000187::bigint, 66000000000001::bigint);</v>
      </c>
      <c r="AV198" s="66">
        <f t="shared" si="76"/>
        <v>65000000000188</v>
      </c>
      <c r="AW198" s="66">
        <f t="shared" si="77"/>
        <v>65000000000187</v>
      </c>
      <c r="AY198" s="66">
        <f t="shared" ref="AW198:AY261" si="91">IF(AND(EXACT($B198, ""), EXACT($D198, ""), EXACT($F198, ""), EXACT($H198, ""), EXACT($J198, ""), EXACT($L198, "")), "",
IF(NOT(EXACT($B198, "")), "null",
IF(NOT(EXACT($D198, "")), IF($W197&lt;&gt;$W196, $W197, $W198),
IF(NOT(EXACT($F198, "")), IF($X197&lt;&gt;$X196, $X197, IF($W197&lt;&gt;$W196, $W197, $X198)),
IF(NOT(EXACT($H198, "")), IF($Y197&lt;&gt;$Y196, $Y197, IF($X197&lt;&gt;$X196, $X197, IF($W197&lt;&gt;$W196, $W197, $Y198))),
IF(NOT(EXACT($J198, "")), IF($Z197&lt;&gt;$Z196, $Z197, IF($Y197&lt;&gt;$Y196, $Y197, IF($X197&lt;&gt;$X196, $X197, IF($W197&lt;&gt;$W196, $W197, $Z198)))),
IF(NOT(EXACT($L198, "")), IF($AA197&lt;&gt;$AA196, $AA197, IF($Z197&lt;&gt;$Z196, $Z197, IF($Y197&lt;&gt;$Y196, $Y197, IF($X197&lt;&gt;$X196, $X197, IF($W197&lt;&gt;$W196, $W197, $AA198))))),
"others")))))))</f>
        <v>65000000000187</v>
      </c>
    </row>
    <row r="199" spans="2:51" x14ac:dyDescent="0.2">
      <c r="B199" s="44"/>
      <c r="C199" s="43"/>
      <c r="D199" s="44"/>
      <c r="E199" s="43"/>
      <c r="F199" s="44"/>
      <c r="G199" s="43"/>
      <c r="H199" s="52"/>
      <c r="I199" s="19"/>
      <c r="J199" s="52" t="s">
        <v>1446</v>
      </c>
      <c r="K199" s="19" t="s">
        <v>1280</v>
      </c>
      <c r="L199" s="52"/>
      <c r="M199" s="19"/>
      <c r="O199" s="59" t="str">
        <f t="shared" si="79"/>
        <v>5-0000</v>
      </c>
      <c r="P199" s="59" t="str">
        <f t="shared" si="80"/>
        <v>5-1000</v>
      </c>
      <c r="Q199" s="59" t="str">
        <f t="shared" si="81"/>
        <v>2-1200</v>
      </c>
      <c r="R199" s="59" t="str">
        <f t="shared" si="82"/>
        <v>5-1001</v>
      </c>
      <c r="S199" s="59" t="str">
        <f t="shared" si="83"/>
        <v>5-1001.01</v>
      </c>
      <c r="T199" s="59" t="str">
        <f t="shared" si="84"/>
        <v xml:space="preserve"> </v>
      </c>
      <c r="V199" s="82">
        <f t="shared" si="85"/>
        <v>65000000000189</v>
      </c>
      <c r="W199" s="61">
        <f t="shared" si="86"/>
        <v>65000000000186</v>
      </c>
      <c r="X199" s="61">
        <f t="shared" si="87"/>
        <v>65000000000187</v>
      </c>
      <c r="Y199" s="61">
        <f t="shared" si="88"/>
        <v>65000000000147</v>
      </c>
      <c r="Z199" s="61">
        <f t="shared" si="89"/>
        <v>65000000000188</v>
      </c>
      <c r="AA199" s="61">
        <f t="shared" si="78"/>
        <v>65000000000189</v>
      </c>
      <c r="AB199" s="61">
        <f t="shared" si="90"/>
        <v>65000000000000</v>
      </c>
      <c r="AD199" s="61">
        <f t="shared" ref="AD199:AD262" si="92">AD198 + IF(W199&lt;&gt;W198, 1, 0)</f>
        <v>5</v>
      </c>
      <c r="AE199" s="61">
        <f t="shared" ref="AE199:AE262" si="93">IF(AD198&lt;&gt;AD199, 1, AE198) + IF(X199&lt;&gt;X198, 1, 0)</f>
        <v>2</v>
      </c>
      <c r="AF199" s="61">
        <f t="shared" ref="AF199:AF262" si="94">IF(AE198&lt;&gt;AE199, 1, AF198) + IF(Y199&lt;&gt;Y198, 1, 0)</f>
        <v>1</v>
      </c>
      <c r="AG199" s="61">
        <f t="shared" ref="AG199:AG262" si="95">IF(AF198&lt;&gt;AF199, 1, AG198) + IF(Z199&lt;&gt;Z198, 1, 0)</f>
        <v>11</v>
      </c>
      <c r="AH199" s="61">
        <f t="shared" ref="AH199:AH262" si="96">IF(AG198&lt;&gt;AG199, 1, AH198) + IF(AA199&lt;&gt;AA198, 1, 0)</f>
        <v>2</v>
      </c>
      <c r="AI199" s="61">
        <f t="shared" ref="AI199:AI262" si="97">IF(AH198&lt;&gt;AH199, 1, AI198) + IF(AB199&lt;&gt;AB198, 1, 0)</f>
        <v>1</v>
      </c>
      <c r="AK199" s="77" t="str">
        <f xml:space="preserve">
IF(AA199&lt;&gt;AA198,
     "L5",
     IF(Z199&lt;&gt;Z198,
          "L4",
          IF(Y199&lt;&gt;Y198,
               "L3",
               IF(X199&lt;&gt;X198,
                    "L2",
                     IF(W199&lt;&gt;W198,
                         "L1",
                         "L1"
                         )
                    )
               )
          )
     )</f>
        <v>L5</v>
      </c>
      <c r="AM199" s="65" t="s">
        <v>1756</v>
      </c>
      <c r="AN199" s="65">
        <f>IF(EXACT($AK198, "L1"), $W198, AN198)</f>
        <v>65000000000186</v>
      </c>
      <c r="AO199" s="65">
        <f>IF(EXACT($AK198, "L1"), $W198, IF(EXACT($AK198, "L2"), $X198, AO198))</f>
        <v>65000000000187</v>
      </c>
      <c r="AP199" s="65">
        <f>IF(EXACT($AK198, "L1"), $W198, IF(EXACT($AK198, "L2"), $X198, IF(EXACT($AK198, "L3"), $Y198, AP198)))</f>
        <v>65000000000187</v>
      </c>
      <c r="AQ199" s="65">
        <f>IF(EXACT($AK198, "L1"), $W198, IF(EXACT($AK198, "L2"), $X198, IF(EXACT($AK198, "L3"), $Y198, IF(EXACT($AK198, "L4"), $Z198, AQ198))))</f>
        <v>65000000000188</v>
      </c>
      <c r="AS199" s="65">
        <f>IF(EXACT($AK199, "L1"), AM199, IF(EXACT($AK199, "L2"), AN199, IF(EXACT($AK199, "L3"), AO199, IF(EXACT($AK199, "L4"), AP199, IF(EXACT($AK199, "L5"), AQ199, "")))))</f>
        <v>65000000000188</v>
      </c>
      <c r="AU199" s="60" t="str">
        <f t="shared" ref="AU199:AU262" si="98">IF(AND(EXACT(B199, ""), EXACT(D199, ""), EXACT(F199, ""), EXACT(H199, ""), EXACT(J199, ""), EXACT(L199, "")), "", CONCATENATE(
"PERFORM * FROM ""SchData-OLTP-Accounting"".""Func_TblChartOfAccount_SET""(varSystemLoginSession, null, null, null, varInstitutionBranchID, 62000000000001::bigint,'",
IF(EXACT(B199, ""), IF(EXACT(D199, ""), IF(EXACT(F199, ""), IF(EXACT(H199, ""), IF(EXACT(J199, ""), IF(EXACT(L199, ""), "", L199), J199), H199), F199), D199), B199),
"', '",
IF(EXACT(B199, ""), IF(EXACT(D199, ""), IF(EXACT(F199, ""), IF(EXACT(H199, ""), IF(EXACT(J199, ""), IF(EXACT(L199, ""), "", M199), K199), I199), G199), E199), C199),
"', ",
IF(EXACT(J199, ""), "62000000000001::bigint", IF((RIGHT(J199, 2)*1 = 1), "62000000000001::bigint", IF((RIGHT(J199, 2)*1 = 2), "62000000000002::bigint", "null"))),
", '2016-01-01 00:00:00'::timestamp, null::timestamp, ", AW199, "::bigint, 66000000000001::bigint);"))</f>
        <v>PERFORM * FROM "SchData-OLTP-Accounting"."Func_TblChartOfAccount_SET"(varSystemLoginSession, null, null, null, varInstitutionBranchID, 62000000000001::bigint,'5-1001.01', 'Opening Balance - Material (IDR)', 62000000000001::bigint, '2016-01-01 00:00:00'::timestamp, null::timestamp, 65000000000188::bigint, 66000000000001::bigint);</v>
      </c>
      <c r="AV199" s="66">
        <f t="shared" ref="AV199:AV262" si="99">IF(AND(EXACT($B199, ""), EXACT($D199, ""), EXACT($F199, ""), EXACT($H199, ""), EXACT($J199, ""), EXACT($L199, "")), "", V199)</f>
        <v>65000000000189</v>
      </c>
      <c r="AW199" s="66">
        <f t="shared" ref="AW199:AW262" si="100">AS199</f>
        <v>65000000000188</v>
      </c>
      <c r="AY199" s="66">
        <f t="shared" si="91"/>
        <v>65000000000188</v>
      </c>
    </row>
    <row r="200" spans="2:51" x14ac:dyDescent="0.2">
      <c r="B200" s="44"/>
      <c r="C200" s="43"/>
      <c r="D200" s="44"/>
      <c r="E200" s="43"/>
      <c r="F200" s="44"/>
      <c r="G200" s="43"/>
      <c r="H200" s="52" t="s">
        <v>903</v>
      </c>
      <c r="I200" s="19" t="s">
        <v>351</v>
      </c>
      <c r="J200" s="52"/>
      <c r="K200" s="19"/>
      <c r="L200" s="52"/>
      <c r="M200" s="19"/>
      <c r="O200" s="59" t="str">
        <f t="shared" si="79"/>
        <v>5-0000</v>
      </c>
      <c r="P200" s="59" t="str">
        <f t="shared" si="80"/>
        <v>5-1000</v>
      </c>
      <c r="Q200" s="59" t="str">
        <f t="shared" si="81"/>
        <v>2-1200</v>
      </c>
      <c r="R200" s="59" t="str">
        <f t="shared" si="82"/>
        <v>5-1002</v>
      </c>
      <c r="S200" s="59" t="str">
        <f t="shared" si="83"/>
        <v>5-1001.01</v>
      </c>
      <c r="T200" s="59" t="str">
        <f t="shared" si="84"/>
        <v xml:space="preserve"> </v>
      </c>
      <c r="V200" s="82">
        <f t="shared" si="85"/>
        <v>65000000000190</v>
      </c>
      <c r="W200" s="61">
        <f t="shared" si="86"/>
        <v>65000000000186</v>
      </c>
      <c r="X200" s="61">
        <f t="shared" si="87"/>
        <v>65000000000187</v>
      </c>
      <c r="Y200" s="61">
        <f t="shared" si="88"/>
        <v>65000000000147</v>
      </c>
      <c r="Z200" s="61">
        <f t="shared" si="89"/>
        <v>65000000000190</v>
      </c>
      <c r="AA200" s="61">
        <f t="shared" si="78"/>
        <v>65000000000189</v>
      </c>
      <c r="AB200" s="61">
        <f t="shared" si="90"/>
        <v>65000000000000</v>
      </c>
      <c r="AD200" s="61">
        <f t="shared" si="92"/>
        <v>5</v>
      </c>
      <c r="AE200" s="61">
        <f t="shared" si="93"/>
        <v>2</v>
      </c>
      <c r="AF200" s="61">
        <f t="shared" si="94"/>
        <v>1</v>
      </c>
      <c r="AG200" s="61">
        <f t="shared" si="95"/>
        <v>12</v>
      </c>
      <c r="AH200" s="61">
        <f t="shared" si="96"/>
        <v>1</v>
      </c>
      <c r="AI200" s="61">
        <f t="shared" si="97"/>
        <v>1</v>
      </c>
      <c r="AK200" s="77" t="str">
        <f xml:space="preserve">
IF(AA200&lt;&gt;AA199,
     "L5",
     IF(Z200&lt;&gt;Z199,
          "L4",
          IF(Y200&lt;&gt;Y199,
               "L3",
               IF(X200&lt;&gt;X199,
                    "L2",
                     IF(W200&lt;&gt;W199,
                         "L1",
                         "L1"
                         )
                    )
               )
          )
     )</f>
        <v>L4</v>
      </c>
      <c r="AM200" s="65" t="s">
        <v>1756</v>
      </c>
      <c r="AN200" s="65">
        <f>IF(EXACT($AK199, "L1"), $W199, AN199)</f>
        <v>65000000000186</v>
      </c>
      <c r="AO200" s="65">
        <f>IF(EXACT($AK199, "L1"), $W199, IF(EXACT($AK199, "L2"), $X199, AO199))</f>
        <v>65000000000187</v>
      </c>
      <c r="AP200" s="65">
        <f>IF(EXACT($AK199, "L1"), $W199, IF(EXACT($AK199, "L2"), $X199, IF(EXACT($AK199, "L3"), $Y199, AP199)))</f>
        <v>65000000000187</v>
      </c>
      <c r="AQ200" s="65">
        <f>IF(EXACT($AK199, "L1"), $W199, IF(EXACT($AK199, "L2"), $X199, IF(EXACT($AK199, "L3"), $Y199, IF(EXACT($AK199, "L4"), $Z199, AQ199))))</f>
        <v>65000000000188</v>
      </c>
      <c r="AS200" s="65">
        <f>IF(EXACT($AK200, "L1"), AM200, IF(EXACT($AK200, "L2"), AN200, IF(EXACT($AK200, "L3"), AO200, IF(EXACT($AK200, "L4"), AP200, IF(EXACT($AK200, "L5"), AQ200, "")))))</f>
        <v>65000000000187</v>
      </c>
      <c r="AU200" s="60" t="str">
        <f t="shared" si="98"/>
        <v>PERFORM * FROM "SchData-OLTP-Accounting"."Func_TblChartOfAccount_SET"(varSystemLoginSession, null, null, null, varInstitutionBranchID, 62000000000001::bigint,'5-1002', 'Opening Balance - Supplies', 62000000000001::bigint, '2016-01-01 00:00:00'::timestamp, null::timestamp, 65000000000187::bigint, 66000000000001::bigint);</v>
      </c>
      <c r="AV200" s="66">
        <f t="shared" si="99"/>
        <v>65000000000190</v>
      </c>
      <c r="AW200" s="66">
        <f t="shared" si="100"/>
        <v>65000000000187</v>
      </c>
      <c r="AY200" s="66">
        <f t="shared" si="91"/>
        <v>65000000000147</v>
      </c>
    </row>
    <row r="201" spans="2:51" x14ac:dyDescent="0.2">
      <c r="B201" s="44"/>
      <c r="C201" s="43"/>
      <c r="D201" s="44"/>
      <c r="E201" s="43"/>
      <c r="F201" s="44"/>
      <c r="G201" s="43"/>
      <c r="H201" s="52"/>
      <c r="I201" s="19"/>
      <c r="J201" s="52" t="s">
        <v>1447</v>
      </c>
      <c r="K201" s="19" t="s">
        <v>1281</v>
      </c>
      <c r="L201" s="52"/>
      <c r="M201" s="19"/>
      <c r="O201" s="59" t="str">
        <f t="shared" si="79"/>
        <v>5-0000</v>
      </c>
      <c r="P201" s="59" t="str">
        <f t="shared" si="80"/>
        <v>5-1000</v>
      </c>
      <c r="Q201" s="59" t="str">
        <f t="shared" si="81"/>
        <v>2-1200</v>
      </c>
      <c r="R201" s="59" t="str">
        <f t="shared" si="82"/>
        <v>5-1002</v>
      </c>
      <c r="S201" s="59" t="str">
        <f t="shared" si="83"/>
        <v>5-1002.01</v>
      </c>
      <c r="T201" s="59" t="str">
        <f t="shared" si="84"/>
        <v xml:space="preserve"> </v>
      </c>
      <c r="V201" s="82">
        <f t="shared" si="85"/>
        <v>65000000000191</v>
      </c>
      <c r="W201" s="61">
        <f t="shared" si="86"/>
        <v>65000000000186</v>
      </c>
      <c r="X201" s="61">
        <f t="shared" si="87"/>
        <v>65000000000187</v>
      </c>
      <c r="Y201" s="61">
        <f t="shared" si="88"/>
        <v>65000000000147</v>
      </c>
      <c r="Z201" s="61">
        <f t="shared" si="89"/>
        <v>65000000000190</v>
      </c>
      <c r="AA201" s="61">
        <f t="shared" si="78"/>
        <v>65000000000191</v>
      </c>
      <c r="AB201" s="61">
        <f t="shared" si="90"/>
        <v>65000000000000</v>
      </c>
      <c r="AD201" s="61">
        <f t="shared" si="92"/>
        <v>5</v>
      </c>
      <c r="AE201" s="61">
        <f t="shared" si="93"/>
        <v>2</v>
      </c>
      <c r="AF201" s="61">
        <f t="shared" si="94"/>
        <v>1</v>
      </c>
      <c r="AG201" s="61">
        <f t="shared" si="95"/>
        <v>12</v>
      </c>
      <c r="AH201" s="61">
        <f t="shared" si="96"/>
        <v>2</v>
      </c>
      <c r="AI201" s="61">
        <f t="shared" si="97"/>
        <v>1</v>
      </c>
      <c r="AK201" s="77" t="str">
        <f xml:space="preserve">
IF(AA201&lt;&gt;AA200,
     "L5",
     IF(Z201&lt;&gt;Z200,
          "L4",
          IF(Y201&lt;&gt;Y200,
               "L3",
               IF(X201&lt;&gt;X200,
                    "L2",
                     IF(W201&lt;&gt;W200,
                         "L1",
                         "L1"
                         )
                    )
               )
          )
     )</f>
        <v>L5</v>
      </c>
      <c r="AM201" s="65" t="s">
        <v>1756</v>
      </c>
      <c r="AN201" s="65">
        <f>IF(EXACT($AK200, "L1"), $W200, AN200)</f>
        <v>65000000000186</v>
      </c>
      <c r="AO201" s="65">
        <f>IF(EXACT($AK200, "L1"), $W200, IF(EXACT($AK200, "L2"), $X200, AO200))</f>
        <v>65000000000187</v>
      </c>
      <c r="AP201" s="65">
        <f>IF(EXACT($AK200, "L1"), $W200, IF(EXACT($AK200, "L2"), $X200, IF(EXACT($AK200, "L3"), $Y200, AP200)))</f>
        <v>65000000000187</v>
      </c>
      <c r="AQ201" s="65">
        <f>IF(EXACT($AK200, "L1"), $W200, IF(EXACT($AK200, "L2"), $X200, IF(EXACT($AK200, "L3"), $Y200, IF(EXACT($AK200, "L4"), $Z200, AQ200))))</f>
        <v>65000000000190</v>
      </c>
      <c r="AS201" s="65">
        <f>IF(EXACT($AK201, "L1"), AM201, IF(EXACT($AK201, "L2"), AN201, IF(EXACT($AK201, "L3"), AO201, IF(EXACT($AK201, "L4"), AP201, IF(EXACT($AK201, "L5"), AQ201, "")))))</f>
        <v>65000000000190</v>
      </c>
      <c r="AU201" s="60" t="str">
        <f t="shared" si="98"/>
        <v>PERFORM * FROM "SchData-OLTP-Accounting"."Func_TblChartOfAccount_SET"(varSystemLoginSession, null, null, null, varInstitutionBranchID, 62000000000001::bigint,'5-1002.01', 'Opening Balance - Supplies (IDR)', 62000000000001::bigint, '2016-01-01 00:00:00'::timestamp, null::timestamp, 65000000000190::bigint, 66000000000001::bigint);</v>
      </c>
      <c r="AV201" s="66">
        <f t="shared" si="99"/>
        <v>65000000000191</v>
      </c>
      <c r="AW201" s="66">
        <f t="shared" si="100"/>
        <v>65000000000190</v>
      </c>
      <c r="AY201" s="66">
        <f t="shared" si="91"/>
        <v>65000000000190</v>
      </c>
    </row>
    <row r="202" spans="2:51" x14ac:dyDescent="0.2">
      <c r="B202" s="44"/>
      <c r="C202" s="43"/>
      <c r="D202" s="44"/>
      <c r="E202" s="43"/>
      <c r="F202" s="44"/>
      <c r="G202" s="43"/>
      <c r="H202" s="52" t="s">
        <v>904</v>
      </c>
      <c r="I202" s="19" t="s">
        <v>353</v>
      </c>
      <c r="J202" s="52"/>
      <c r="K202" s="19"/>
      <c r="L202" s="52"/>
      <c r="M202" s="19"/>
      <c r="O202" s="59" t="str">
        <f t="shared" si="79"/>
        <v>5-0000</v>
      </c>
      <c r="P202" s="59" t="str">
        <f t="shared" si="80"/>
        <v>5-1000</v>
      </c>
      <c r="Q202" s="59" t="str">
        <f t="shared" si="81"/>
        <v>2-1200</v>
      </c>
      <c r="R202" s="59" t="str">
        <f t="shared" si="82"/>
        <v>5-1003</v>
      </c>
      <c r="S202" s="59" t="str">
        <f t="shared" si="83"/>
        <v>5-1002.01</v>
      </c>
      <c r="T202" s="59" t="str">
        <f t="shared" si="84"/>
        <v xml:space="preserve"> </v>
      </c>
      <c r="V202" s="82">
        <f t="shared" si="85"/>
        <v>65000000000192</v>
      </c>
      <c r="W202" s="61">
        <f t="shared" si="86"/>
        <v>65000000000186</v>
      </c>
      <c r="X202" s="61">
        <f t="shared" si="87"/>
        <v>65000000000187</v>
      </c>
      <c r="Y202" s="61">
        <f t="shared" si="88"/>
        <v>65000000000147</v>
      </c>
      <c r="Z202" s="61">
        <f t="shared" si="89"/>
        <v>65000000000192</v>
      </c>
      <c r="AA202" s="61">
        <f t="shared" si="78"/>
        <v>65000000000191</v>
      </c>
      <c r="AB202" s="61">
        <f t="shared" si="90"/>
        <v>65000000000000</v>
      </c>
      <c r="AD202" s="61">
        <f t="shared" si="92"/>
        <v>5</v>
      </c>
      <c r="AE202" s="61">
        <f t="shared" si="93"/>
        <v>2</v>
      </c>
      <c r="AF202" s="61">
        <f t="shared" si="94"/>
        <v>1</v>
      </c>
      <c r="AG202" s="61">
        <f t="shared" si="95"/>
        <v>13</v>
      </c>
      <c r="AH202" s="61">
        <f t="shared" si="96"/>
        <v>1</v>
      </c>
      <c r="AI202" s="61">
        <f t="shared" si="97"/>
        <v>1</v>
      </c>
      <c r="AK202" s="77" t="str">
        <f xml:space="preserve">
IF(AA202&lt;&gt;AA201,
     "L5",
     IF(Z202&lt;&gt;Z201,
          "L4",
          IF(Y202&lt;&gt;Y201,
               "L3",
               IF(X202&lt;&gt;X201,
                    "L2",
                     IF(W202&lt;&gt;W201,
                         "L1",
                         "L1"
                         )
                    )
               )
          )
     )</f>
        <v>L4</v>
      </c>
      <c r="AM202" s="65" t="s">
        <v>1756</v>
      </c>
      <c r="AN202" s="65">
        <f>IF(EXACT($AK201, "L1"), $W201, AN201)</f>
        <v>65000000000186</v>
      </c>
      <c r="AO202" s="65">
        <f>IF(EXACT($AK201, "L1"), $W201, IF(EXACT($AK201, "L2"), $X201, AO201))</f>
        <v>65000000000187</v>
      </c>
      <c r="AP202" s="65">
        <f>IF(EXACT($AK201, "L1"), $W201, IF(EXACT($AK201, "L2"), $X201, IF(EXACT($AK201, "L3"), $Y201, AP201)))</f>
        <v>65000000000187</v>
      </c>
      <c r="AQ202" s="65">
        <f>IF(EXACT($AK201, "L1"), $W201, IF(EXACT($AK201, "L2"), $X201, IF(EXACT($AK201, "L3"), $Y201, IF(EXACT($AK201, "L4"), $Z201, AQ201))))</f>
        <v>65000000000190</v>
      </c>
      <c r="AS202" s="65">
        <f>IF(EXACT($AK202, "L1"), AM202, IF(EXACT($AK202, "L2"), AN202, IF(EXACT($AK202, "L3"), AO202, IF(EXACT($AK202, "L4"), AP202, IF(EXACT($AK202, "L5"), AQ202, "")))))</f>
        <v>65000000000187</v>
      </c>
      <c r="AU202" s="60" t="str">
        <f t="shared" si="98"/>
        <v>PERFORM * FROM "SchData-OLTP-Accounting"."Func_TblChartOfAccount_SET"(varSystemLoginSession, null, null, null, varInstitutionBranchID, 62000000000001::bigint,'5-1003', 'Purchase - Material', 62000000000001::bigint, '2016-01-01 00:00:00'::timestamp, null::timestamp, 65000000000187::bigint, 66000000000001::bigint);</v>
      </c>
      <c r="AV202" s="66">
        <f t="shared" si="99"/>
        <v>65000000000192</v>
      </c>
      <c r="AW202" s="66">
        <f t="shared" si="100"/>
        <v>65000000000187</v>
      </c>
      <c r="AY202" s="66">
        <f t="shared" si="91"/>
        <v>65000000000147</v>
      </c>
    </row>
    <row r="203" spans="2:51" x14ac:dyDescent="0.2">
      <c r="B203" s="44"/>
      <c r="C203" s="43"/>
      <c r="D203" s="44"/>
      <c r="E203" s="43"/>
      <c r="F203" s="44"/>
      <c r="G203" s="43"/>
      <c r="H203" s="52"/>
      <c r="I203" s="19"/>
      <c r="J203" s="52" t="s">
        <v>1448</v>
      </c>
      <c r="K203" s="19" t="s">
        <v>1282</v>
      </c>
      <c r="L203" s="52"/>
      <c r="M203" s="19"/>
      <c r="O203" s="59" t="str">
        <f t="shared" si="79"/>
        <v>5-0000</v>
      </c>
      <c r="P203" s="59" t="str">
        <f t="shared" si="80"/>
        <v>5-1000</v>
      </c>
      <c r="Q203" s="59" t="str">
        <f t="shared" si="81"/>
        <v>2-1200</v>
      </c>
      <c r="R203" s="59" t="str">
        <f t="shared" si="82"/>
        <v>5-1003</v>
      </c>
      <c r="S203" s="59" t="str">
        <f t="shared" si="83"/>
        <v>5-1003.01</v>
      </c>
      <c r="T203" s="59" t="str">
        <f t="shared" si="84"/>
        <v xml:space="preserve"> </v>
      </c>
      <c r="V203" s="82">
        <f t="shared" si="85"/>
        <v>65000000000193</v>
      </c>
      <c r="W203" s="61">
        <f t="shared" si="86"/>
        <v>65000000000186</v>
      </c>
      <c r="X203" s="61">
        <f t="shared" si="87"/>
        <v>65000000000187</v>
      </c>
      <c r="Y203" s="61">
        <f t="shared" si="88"/>
        <v>65000000000147</v>
      </c>
      <c r="Z203" s="61">
        <f t="shared" si="89"/>
        <v>65000000000192</v>
      </c>
      <c r="AA203" s="61">
        <f t="shared" si="78"/>
        <v>65000000000193</v>
      </c>
      <c r="AB203" s="61">
        <f t="shared" si="90"/>
        <v>65000000000000</v>
      </c>
      <c r="AD203" s="61">
        <f t="shared" si="92"/>
        <v>5</v>
      </c>
      <c r="AE203" s="61">
        <f t="shared" si="93"/>
        <v>2</v>
      </c>
      <c r="AF203" s="61">
        <f t="shared" si="94"/>
        <v>1</v>
      </c>
      <c r="AG203" s="61">
        <f t="shared" si="95"/>
        <v>13</v>
      </c>
      <c r="AH203" s="61">
        <f t="shared" si="96"/>
        <v>2</v>
      </c>
      <c r="AI203" s="61">
        <f t="shared" si="97"/>
        <v>1</v>
      </c>
      <c r="AK203" s="77" t="str">
        <f xml:space="preserve">
IF(AA203&lt;&gt;AA202,
     "L5",
     IF(Z203&lt;&gt;Z202,
          "L4",
          IF(Y203&lt;&gt;Y202,
               "L3",
               IF(X203&lt;&gt;X202,
                    "L2",
                     IF(W203&lt;&gt;W202,
                         "L1",
                         "L1"
                         )
                    )
               )
          )
     )</f>
        <v>L5</v>
      </c>
      <c r="AM203" s="65" t="s">
        <v>1756</v>
      </c>
      <c r="AN203" s="65">
        <f>IF(EXACT($AK202, "L1"), $W202, AN202)</f>
        <v>65000000000186</v>
      </c>
      <c r="AO203" s="65">
        <f>IF(EXACT($AK202, "L1"), $W202, IF(EXACT($AK202, "L2"), $X202, AO202))</f>
        <v>65000000000187</v>
      </c>
      <c r="AP203" s="65">
        <f>IF(EXACT($AK202, "L1"), $W202, IF(EXACT($AK202, "L2"), $X202, IF(EXACT($AK202, "L3"), $Y202, AP202)))</f>
        <v>65000000000187</v>
      </c>
      <c r="AQ203" s="65">
        <f>IF(EXACT($AK202, "L1"), $W202, IF(EXACT($AK202, "L2"), $X202, IF(EXACT($AK202, "L3"), $Y202, IF(EXACT($AK202, "L4"), $Z202, AQ202))))</f>
        <v>65000000000192</v>
      </c>
      <c r="AS203" s="65">
        <f>IF(EXACT($AK203, "L1"), AM203, IF(EXACT($AK203, "L2"), AN203, IF(EXACT($AK203, "L3"), AO203, IF(EXACT($AK203, "L4"), AP203, IF(EXACT($AK203, "L5"), AQ203, "")))))</f>
        <v>65000000000192</v>
      </c>
      <c r="AU203" s="60" t="str">
        <f t="shared" si="98"/>
        <v>PERFORM * FROM "SchData-OLTP-Accounting"."Func_TblChartOfAccount_SET"(varSystemLoginSession, null, null, null, varInstitutionBranchID, 62000000000001::bigint,'5-1003.01', 'Purchase - Material (IDR)', 62000000000001::bigint, '2016-01-01 00:00:00'::timestamp, null::timestamp, 65000000000192::bigint, 66000000000001::bigint);</v>
      </c>
      <c r="AV203" s="66">
        <f t="shared" si="99"/>
        <v>65000000000193</v>
      </c>
      <c r="AW203" s="66">
        <f t="shared" si="100"/>
        <v>65000000000192</v>
      </c>
      <c r="AY203" s="66">
        <f t="shared" si="91"/>
        <v>65000000000192</v>
      </c>
    </row>
    <row r="204" spans="2:51" x14ac:dyDescent="0.2">
      <c r="B204" s="44"/>
      <c r="C204" s="43"/>
      <c r="D204" s="44"/>
      <c r="E204" s="43"/>
      <c r="F204" s="44"/>
      <c r="G204" s="43"/>
      <c r="H204" s="52" t="s">
        <v>905</v>
      </c>
      <c r="I204" s="19" t="s">
        <v>355</v>
      </c>
      <c r="J204" s="52"/>
      <c r="K204" s="19"/>
      <c r="L204" s="52"/>
      <c r="M204" s="19"/>
      <c r="O204" s="59" t="str">
        <f t="shared" si="79"/>
        <v>5-0000</v>
      </c>
      <c r="P204" s="59" t="str">
        <f t="shared" si="80"/>
        <v>5-1000</v>
      </c>
      <c r="Q204" s="59" t="str">
        <f t="shared" si="81"/>
        <v>2-1200</v>
      </c>
      <c r="R204" s="59" t="str">
        <f t="shared" si="82"/>
        <v>5-1004</v>
      </c>
      <c r="S204" s="59" t="str">
        <f t="shared" si="83"/>
        <v>5-1003.01</v>
      </c>
      <c r="T204" s="59" t="str">
        <f t="shared" si="84"/>
        <v xml:space="preserve"> </v>
      </c>
      <c r="V204" s="82">
        <f t="shared" si="85"/>
        <v>65000000000194</v>
      </c>
      <c r="W204" s="61">
        <f t="shared" si="86"/>
        <v>65000000000186</v>
      </c>
      <c r="X204" s="61">
        <f t="shared" si="87"/>
        <v>65000000000187</v>
      </c>
      <c r="Y204" s="61">
        <f t="shared" si="88"/>
        <v>65000000000147</v>
      </c>
      <c r="Z204" s="61">
        <f t="shared" si="89"/>
        <v>65000000000194</v>
      </c>
      <c r="AA204" s="61">
        <f t="shared" si="78"/>
        <v>65000000000193</v>
      </c>
      <c r="AB204" s="61">
        <f t="shared" si="90"/>
        <v>65000000000000</v>
      </c>
      <c r="AD204" s="61">
        <f t="shared" si="92"/>
        <v>5</v>
      </c>
      <c r="AE204" s="61">
        <f t="shared" si="93"/>
        <v>2</v>
      </c>
      <c r="AF204" s="61">
        <f t="shared" si="94"/>
        <v>1</v>
      </c>
      <c r="AG204" s="61">
        <f t="shared" si="95"/>
        <v>14</v>
      </c>
      <c r="AH204" s="61">
        <f t="shared" si="96"/>
        <v>1</v>
      </c>
      <c r="AI204" s="61">
        <f t="shared" si="97"/>
        <v>1</v>
      </c>
      <c r="AK204" s="77" t="str">
        <f xml:space="preserve">
IF(AA204&lt;&gt;AA203,
     "L5",
     IF(Z204&lt;&gt;Z203,
          "L4",
          IF(Y204&lt;&gt;Y203,
               "L3",
               IF(X204&lt;&gt;X203,
                    "L2",
                     IF(W204&lt;&gt;W203,
                         "L1",
                         "L1"
                         )
                    )
               )
          )
     )</f>
        <v>L4</v>
      </c>
      <c r="AM204" s="65" t="s">
        <v>1756</v>
      </c>
      <c r="AN204" s="65">
        <f>IF(EXACT($AK203, "L1"), $W203, AN203)</f>
        <v>65000000000186</v>
      </c>
      <c r="AO204" s="65">
        <f>IF(EXACT($AK203, "L1"), $W203, IF(EXACT($AK203, "L2"), $X203, AO203))</f>
        <v>65000000000187</v>
      </c>
      <c r="AP204" s="65">
        <f>IF(EXACT($AK203, "L1"), $W203, IF(EXACT($AK203, "L2"), $X203, IF(EXACT($AK203, "L3"), $Y203, AP203)))</f>
        <v>65000000000187</v>
      </c>
      <c r="AQ204" s="65">
        <f>IF(EXACT($AK203, "L1"), $W203, IF(EXACT($AK203, "L2"), $X203, IF(EXACT($AK203, "L3"), $Y203, IF(EXACT($AK203, "L4"), $Z203, AQ203))))</f>
        <v>65000000000192</v>
      </c>
      <c r="AS204" s="65">
        <f>IF(EXACT($AK204, "L1"), AM204, IF(EXACT($AK204, "L2"), AN204, IF(EXACT($AK204, "L3"), AO204, IF(EXACT($AK204, "L4"), AP204, IF(EXACT($AK204, "L5"), AQ204, "")))))</f>
        <v>65000000000187</v>
      </c>
      <c r="AU204" s="60" t="str">
        <f t="shared" si="98"/>
        <v>PERFORM * FROM "SchData-OLTP-Accounting"."Func_TblChartOfAccount_SET"(varSystemLoginSession, null, null, null, varInstitutionBranchID, 62000000000001::bigint,'5-1004', 'Purchase - Supplies', 62000000000001::bigint, '2016-01-01 00:00:00'::timestamp, null::timestamp, 65000000000187::bigint, 66000000000001::bigint);</v>
      </c>
      <c r="AV204" s="66">
        <f t="shared" si="99"/>
        <v>65000000000194</v>
      </c>
      <c r="AW204" s="66">
        <f t="shared" si="100"/>
        <v>65000000000187</v>
      </c>
      <c r="AY204" s="66">
        <f t="shared" si="91"/>
        <v>65000000000147</v>
      </c>
    </row>
    <row r="205" spans="2:51" x14ac:dyDescent="0.2">
      <c r="B205" s="44"/>
      <c r="C205" s="43"/>
      <c r="D205" s="44"/>
      <c r="E205" s="43"/>
      <c r="F205" s="44"/>
      <c r="G205" s="43"/>
      <c r="H205" s="52"/>
      <c r="I205" s="19"/>
      <c r="J205" s="52" t="s">
        <v>1449</v>
      </c>
      <c r="K205" s="19" t="s">
        <v>1283</v>
      </c>
      <c r="L205" s="52"/>
      <c r="M205" s="19"/>
      <c r="O205" s="59" t="str">
        <f t="shared" si="79"/>
        <v>5-0000</v>
      </c>
      <c r="P205" s="59" t="str">
        <f t="shared" si="80"/>
        <v>5-1000</v>
      </c>
      <c r="Q205" s="59" t="str">
        <f t="shared" si="81"/>
        <v>2-1200</v>
      </c>
      <c r="R205" s="59" t="str">
        <f t="shared" si="82"/>
        <v>5-1004</v>
      </c>
      <c r="S205" s="59" t="str">
        <f t="shared" si="83"/>
        <v>5-1004.01</v>
      </c>
      <c r="T205" s="59" t="str">
        <f t="shared" si="84"/>
        <v xml:space="preserve"> </v>
      </c>
      <c r="V205" s="82">
        <f t="shared" si="85"/>
        <v>65000000000195</v>
      </c>
      <c r="W205" s="61">
        <f t="shared" si="86"/>
        <v>65000000000186</v>
      </c>
      <c r="X205" s="61">
        <f t="shared" si="87"/>
        <v>65000000000187</v>
      </c>
      <c r="Y205" s="61">
        <f t="shared" si="88"/>
        <v>65000000000147</v>
      </c>
      <c r="Z205" s="61">
        <f t="shared" si="89"/>
        <v>65000000000194</v>
      </c>
      <c r="AA205" s="61">
        <f t="shared" si="78"/>
        <v>65000000000195</v>
      </c>
      <c r="AB205" s="61">
        <f t="shared" si="90"/>
        <v>65000000000000</v>
      </c>
      <c r="AD205" s="61">
        <f t="shared" si="92"/>
        <v>5</v>
      </c>
      <c r="AE205" s="61">
        <f t="shared" si="93"/>
        <v>2</v>
      </c>
      <c r="AF205" s="61">
        <f t="shared" si="94"/>
        <v>1</v>
      </c>
      <c r="AG205" s="61">
        <f t="shared" si="95"/>
        <v>14</v>
      </c>
      <c r="AH205" s="61">
        <f t="shared" si="96"/>
        <v>2</v>
      </c>
      <c r="AI205" s="61">
        <f t="shared" si="97"/>
        <v>1</v>
      </c>
      <c r="AK205" s="77" t="str">
        <f xml:space="preserve">
IF(AA205&lt;&gt;AA204,
     "L5",
     IF(Z205&lt;&gt;Z204,
          "L4",
          IF(Y205&lt;&gt;Y204,
               "L3",
               IF(X205&lt;&gt;X204,
                    "L2",
                     IF(W205&lt;&gt;W204,
                         "L1",
                         "L1"
                         )
                    )
               )
          )
     )</f>
        <v>L5</v>
      </c>
      <c r="AM205" s="65" t="s">
        <v>1756</v>
      </c>
      <c r="AN205" s="65">
        <f>IF(EXACT($AK204, "L1"), $W204, AN204)</f>
        <v>65000000000186</v>
      </c>
      <c r="AO205" s="65">
        <f>IF(EXACT($AK204, "L1"), $W204, IF(EXACT($AK204, "L2"), $X204, AO204))</f>
        <v>65000000000187</v>
      </c>
      <c r="AP205" s="65">
        <f>IF(EXACT($AK204, "L1"), $W204, IF(EXACT($AK204, "L2"), $X204, IF(EXACT($AK204, "L3"), $Y204, AP204)))</f>
        <v>65000000000187</v>
      </c>
      <c r="AQ205" s="65">
        <f>IF(EXACT($AK204, "L1"), $W204, IF(EXACT($AK204, "L2"), $X204, IF(EXACT($AK204, "L3"), $Y204, IF(EXACT($AK204, "L4"), $Z204, AQ204))))</f>
        <v>65000000000194</v>
      </c>
      <c r="AS205" s="65">
        <f>IF(EXACT($AK205, "L1"), AM205, IF(EXACT($AK205, "L2"), AN205, IF(EXACT($AK205, "L3"), AO205, IF(EXACT($AK205, "L4"), AP205, IF(EXACT($AK205, "L5"), AQ205, "")))))</f>
        <v>65000000000194</v>
      </c>
      <c r="AU205" s="60" t="str">
        <f t="shared" si="98"/>
        <v>PERFORM * FROM "SchData-OLTP-Accounting"."Func_TblChartOfAccount_SET"(varSystemLoginSession, null, null, null, varInstitutionBranchID, 62000000000001::bigint,'5-1004.01', 'Purchase - Supplies (IDR)', 62000000000001::bigint, '2016-01-01 00:00:00'::timestamp, null::timestamp, 65000000000194::bigint, 66000000000001::bigint);</v>
      </c>
      <c r="AV205" s="66">
        <f t="shared" si="99"/>
        <v>65000000000195</v>
      </c>
      <c r="AW205" s="66">
        <f t="shared" si="100"/>
        <v>65000000000194</v>
      </c>
      <c r="AY205" s="66">
        <f t="shared" si="91"/>
        <v>65000000000194</v>
      </c>
    </row>
    <row r="206" spans="2:51" x14ac:dyDescent="0.2">
      <c r="B206" s="44"/>
      <c r="C206" s="43"/>
      <c r="D206" s="44"/>
      <c r="E206" s="43"/>
      <c r="F206" s="44"/>
      <c r="G206" s="43"/>
      <c r="H206" s="52" t="s">
        <v>906</v>
      </c>
      <c r="I206" s="19" t="s">
        <v>357</v>
      </c>
      <c r="J206" s="52"/>
      <c r="K206" s="19"/>
      <c r="L206" s="52"/>
      <c r="M206" s="19"/>
      <c r="O206" s="59" t="str">
        <f t="shared" si="79"/>
        <v>5-0000</v>
      </c>
      <c r="P206" s="59" t="str">
        <f t="shared" si="80"/>
        <v>5-1000</v>
      </c>
      <c r="Q206" s="59" t="str">
        <f t="shared" si="81"/>
        <v>2-1200</v>
      </c>
      <c r="R206" s="59" t="str">
        <f t="shared" si="82"/>
        <v>5-1005</v>
      </c>
      <c r="S206" s="59" t="str">
        <f t="shared" si="83"/>
        <v>5-1004.01</v>
      </c>
      <c r="T206" s="59" t="str">
        <f t="shared" si="84"/>
        <v xml:space="preserve"> </v>
      </c>
      <c r="V206" s="82">
        <f t="shared" si="85"/>
        <v>65000000000196</v>
      </c>
      <c r="W206" s="61">
        <f t="shared" si="86"/>
        <v>65000000000186</v>
      </c>
      <c r="X206" s="61">
        <f t="shared" si="87"/>
        <v>65000000000187</v>
      </c>
      <c r="Y206" s="61">
        <f t="shared" si="88"/>
        <v>65000000000147</v>
      </c>
      <c r="Z206" s="61">
        <f t="shared" si="89"/>
        <v>65000000000196</v>
      </c>
      <c r="AA206" s="61">
        <f t="shared" si="78"/>
        <v>65000000000195</v>
      </c>
      <c r="AB206" s="61">
        <f t="shared" si="90"/>
        <v>65000000000000</v>
      </c>
      <c r="AD206" s="61">
        <f t="shared" si="92"/>
        <v>5</v>
      </c>
      <c r="AE206" s="61">
        <f t="shared" si="93"/>
        <v>2</v>
      </c>
      <c r="AF206" s="61">
        <f t="shared" si="94"/>
        <v>1</v>
      </c>
      <c r="AG206" s="61">
        <f t="shared" si="95"/>
        <v>15</v>
      </c>
      <c r="AH206" s="61">
        <f t="shared" si="96"/>
        <v>1</v>
      </c>
      <c r="AI206" s="61">
        <f t="shared" si="97"/>
        <v>1</v>
      </c>
      <c r="AK206" s="77" t="str">
        <f xml:space="preserve">
IF(AA206&lt;&gt;AA205,
     "L5",
     IF(Z206&lt;&gt;Z205,
          "L4",
          IF(Y206&lt;&gt;Y205,
               "L3",
               IF(X206&lt;&gt;X205,
                    "L2",
                     IF(W206&lt;&gt;W205,
                         "L1",
                         "L1"
                         )
                    )
               )
          )
     )</f>
        <v>L4</v>
      </c>
      <c r="AM206" s="65" t="s">
        <v>1756</v>
      </c>
      <c r="AN206" s="65">
        <f>IF(EXACT($AK205, "L1"), $W205, AN205)</f>
        <v>65000000000186</v>
      </c>
      <c r="AO206" s="65">
        <f>IF(EXACT($AK205, "L1"), $W205, IF(EXACT($AK205, "L2"), $X205, AO205))</f>
        <v>65000000000187</v>
      </c>
      <c r="AP206" s="65">
        <f>IF(EXACT($AK205, "L1"), $W205, IF(EXACT($AK205, "L2"), $X205, IF(EXACT($AK205, "L3"), $Y205, AP205)))</f>
        <v>65000000000187</v>
      </c>
      <c r="AQ206" s="65">
        <f>IF(EXACT($AK205, "L1"), $W205, IF(EXACT($AK205, "L2"), $X205, IF(EXACT($AK205, "L3"), $Y205, IF(EXACT($AK205, "L4"), $Z205, AQ205))))</f>
        <v>65000000000194</v>
      </c>
      <c r="AS206" s="65">
        <f>IF(EXACT($AK206, "L1"), AM206, IF(EXACT($AK206, "L2"), AN206, IF(EXACT($AK206, "L3"), AO206, IF(EXACT($AK206, "L4"), AP206, IF(EXACT($AK206, "L5"), AQ206, "")))))</f>
        <v>65000000000187</v>
      </c>
      <c r="AU206" s="60" t="str">
        <f t="shared" si="98"/>
        <v>PERFORM * FROM "SchData-OLTP-Accounting"."Func_TblChartOfAccount_SET"(varSystemLoginSession, null, null, null, varInstitutionBranchID, 62000000000001::bigint,'5-1005', 'Ending Balance - Material', 62000000000001::bigint, '2016-01-01 00:00:00'::timestamp, null::timestamp, 65000000000187::bigint, 66000000000001::bigint);</v>
      </c>
      <c r="AV206" s="66">
        <f t="shared" si="99"/>
        <v>65000000000196</v>
      </c>
      <c r="AW206" s="66">
        <f t="shared" si="100"/>
        <v>65000000000187</v>
      </c>
      <c r="AY206" s="66">
        <f t="shared" si="91"/>
        <v>65000000000147</v>
      </c>
    </row>
    <row r="207" spans="2:51" x14ac:dyDescent="0.2">
      <c r="B207" s="44"/>
      <c r="C207" s="43"/>
      <c r="D207" s="44"/>
      <c r="E207" s="43"/>
      <c r="F207" s="44"/>
      <c r="G207" s="43"/>
      <c r="H207" s="52"/>
      <c r="I207" s="19"/>
      <c r="J207" s="52" t="s">
        <v>1450</v>
      </c>
      <c r="K207" s="19" t="s">
        <v>1284</v>
      </c>
      <c r="L207" s="52"/>
      <c r="M207" s="19"/>
      <c r="O207" s="59" t="str">
        <f t="shared" si="79"/>
        <v>5-0000</v>
      </c>
      <c r="P207" s="59" t="str">
        <f t="shared" si="80"/>
        <v>5-1000</v>
      </c>
      <c r="Q207" s="59" t="str">
        <f t="shared" si="81"/>
        <v>2-1200</v>
      </c>
      <c r="R207" s="59" t="str">
        <f t="shared" si="82"/>
        <v>5-1005</v>
      </c>
      <c r="S207" s="59" t="str">
        <f t="shared" si="83"/>
        <v>5-1005.01</v>
      </c>
      <c r="T207" s="59" t="str">
        <f t="shared" si="84"/>
        <v xml:space="preserve"> </v>
      </c>
      <c r="V207" s="82">
        <f t="shared" si="85"/>
        <v>65000000000197</v>
      </c>
      <c r="W207" s="61">
        <f t="shared" si="86"/>
        <v>65000000000186</v>
      </c>
      <c r="X207" s="61">
        <f t="shared" si="87"/>
        <v>65000000000187</v>
      </c>
      <c r="Y207" s="61">
        <f t="shared" si="88"/>
        <v>65000000000147</v>
      </c>
      <c r="Z207" s="61">
        <f t="shared" si="89"/>
        <v>65000000000196</v>
      </c>
      <c r="AA207" s="61">
        <f t="shared" si="78"/>
        <v>65000000000197</v>
      </c>
      <c r="AB207" s="61">
        <f t="shared" si="90"/>
        <v>65000000000000</v>
      </c>
      <c r="AD207" s="61">
        <f t="shared" si="92"/>
        <v>5</v>
      </c>
      <c r="AE207" s="61">
        <f t="shared" si="93"/>
        <v>2</v>
      </c>
      <c r="AF207" s="61">
        <f t="shared" si="94"/>
        <v>1</v>
      </c>
      <c r="AG207" s="61">
        <f t="shared" si="95"/>
        <v>15</v>
      </c>
      <c r="AH207" s="61">
        <f t="shared" si="96"/>
        <v>2</v>
      </c>
      <c r="AI207" s="61">
        <f t="shared" si="97"/>
        <v>1</v>
      </c>
      <c r="AK207" s="77" t="str">
        <f xml:space="preserve">
IF(AA207&lt;&gt;AA206,
     "L5",
     IF(Z207&lt;&gt;Z206,
          "L4",
          IF(Y207&lt;&gt;Y206,
               "L3",
               IF(X207&lt;&gt;X206,
                    "L2",
                     IF(W207&lt;&gt;W206,
                         "L1",
                         "L1"
                         )
                    )
               )
          )
     )</f>
        <v>L5</v>
      </c>
      <c r="AM207" s="65" t="s">
        <v>1756</v>
      </c>
      <c r="AN207" s="65">
        <f>IF(EXACT($AK206, "L1"), $W206, AN206)</f>
        <v>65000000000186</v>
      </c>
      <c r="AO207" s="65">
        <f>IF(EXACT($AK206, "L1"), $W206, IF(EXACT($AK206, "L2"), $X206, AO206))</f>
        <v>65000000000187</v>
      </c>
      <c r="AP207" s="65">
        <f>IF(EXACT($AK206, "L1"), $W206, IF(EXACT($AK206, "L2"), $X206, IF(EXACT($AK206, "L3"), $Y206, AP206)))</f>
        <v>65000000000187</v>
      </c>
      <c r="AQ207" s="65">
        <f>IF(EXACT($AK206, "L1"), $W206, IF(EXACT($AK206, "L2"), $X206, IF(EXACT($AK206, "L3"), $Y206, IF(EXACT($AK206, "L4"), $Z206, AQ206))))</f>
        <v>65000000000196</v>
      </c>
      <c r="AS207" s="65">
        <f>IF(EXACT($AK207, "L1"), AM207, IF(EXACT($AK207, "L2"), AN207, IF(EXACT($AK207, "L3"), AO207, IF(EXACT($AK207, "L4"), AP207, IF(EXACT($AK207, "L5"), AQ207, "")))))</f>
        <v>65000000000196</v>
      </c>
      <c r="AU207" s="60" t="str">
        <f t="shared" si="98"/>
        <v>PERFORM * FROM "SchData-OLTP-Accounting"."Func_TblChartOfAccount_SET"(varSystemLoginSession, null, null, null, varInstitutionBranchID, 62000000000001::bigint,'5-1005.01', 'Ending Balance - Material (IDR)', 62000000000001::bigint, '2016-01-01 00:00:00'::timestamp, null::timestamp, 65000000000196::bigint, 66000000000001::bigint);</v>
      </c>
      <c r="AV207" s="66">
        <f t="shared" si="99"/>
        <v>65000000000197</v>
      </c>
      <c r="AW207" s="66">
        <f t="shared" si="100"/>
        <v>65000000000196</v>
      </c>
      <c r="AY207" s="66">
        <f t="shared" si="91"/>
        <v>65000000000196</v>
      </c>
    </row>
    <row r="208" spans="2:51" x14ac:dyDescent="0.2">
      <c r="B208" s="44"/>
      <c r="C208" s="43"/>
      <c r="D208" s="44"/>
      <c r="E208" s="43"/>
      <c r="F208" s="44"/>
      <c r="G208" s="43"/>
      <c r="H208" s="52" t="s">
        <v>907</v>
      </c>
      <c r="I208" s="19" t="s">
        <v>359</v>
      </c>
      <c r="J208" s="52"/>
      <c r="K208" s="19"/>
      <c r="L208" s="52"/>
      <c r="M208" s="19"/>
      <c r="O208" s="59" t="str">
        <f t="shared" si="79"/>
        <v>5-0000</v>
      </c>
      <c r="P208" s="59" t="str">
        <f t="shared" si="80"/>
        <v>5-1000</v>
      </c>
      <c r="Q208" s="59" t="str">
        <f t="shared" si="81"/>
        <v>2-1200</v>
      </c>
      <c r="R208" s="59" t="str">
        <f t="shared" si="82"/>
        <v>5-1006</v>
      </c>
      <c r="S208" s="59" t="str">
        <f t="shared" si="83"/>
        <v>5-1005.01</v>
      </c>
      <c r="T208" s="59" t="str">
        <f t="shared" si="84"/>
        <v xml:space="preserve"> </v>
      </c>
      <c r="V208" s="82">
        <f t="shared" si="85"/>
        <v>65000000000198</v>
      </c>
      <c r="W208" s="61">
        <f t="shared" si="86"/>
        <v>65000000000186</v>
      </c>
      <c r="X208" s="61">
        <f t="shared" si="87"/>
        <v>65000000000187</v>
      </c>
      <c r="Y208" s="61">
        <f t="shared" si="88"/>
        <v>65000000000147</v>
      </c>
      <c r="Z208" s="61">
        <f t="shared" si="89"/>
        <v>65000000000198</v>
      </c>
      <c r="AA208" s="61">
        <f t="shared" si="78"/>
        <v>65000000000197</v>
      </c>
      <c r="AB208" s="61">
        <f t="shared" si="90"/>
        <v>65000000000000</v>
      </c>
      <c r="AD208" s="61">
        <f t="shared" si="92"/>
        <v>5</v>
      </c>
      <c r="AE208" s="61">
        <f t="shared" si="93"/>
        <v>2</v>
      </c>
      <c r="AF208" s="61">
        <f t="shared" si="94"/>
        <v>1</v>
      </c>
      <c r="AG208" s="61">
        <f t="shared" si="95"/>
        <v>16</v>
      </c>
      <c r="AH208" s="61">
        <f t="shared" si="96"/>
        <v>1</v>
      </c>
      <c r="AI208" s="61">
        <f t="shared" si="97"/>
        <v>1</v>
      </c>
      <c r="AK208" s="77" t="str">
        <f xml:space="preserve">
IF(AA208&lt;&gt;AA207,
     "L5",
     IF(Z208&lt;&gt;Z207,
          "L4",
          IF(Y208&lt;&gt;Y207,
               "L3",
               IF(X208&lt;&gt;X207,
                    "L2",
                     IF(W208&lt;&gt;W207,
                         "L1",
                         "L1"
                         )
                    )
               )
          )
     )</f>
        <v>L4</v>
      </c>
      <c r="AM208" s="65" t="s">
        <v>1756</v>
      </c>
      <c r="AN208" s="65">
        <f>IF(EXACT($AK207, "L1"), $W207, AN207)</f>
        <v>65000000000186</v>
      </c>
      <c r="AO208" s="65">
        <f>IF(EXACT($AK207, "L1"), $W207, IF(EXACT($AK207, "L2"), $X207, AO207))</f>
        <v>65000000000187</v>
      </c>
      <c r="AP208" s="65">
        <f>IF(EXACT($AK207, "L1"), $W207, IF(EXACT($AK207, "L2"), $X207, IF(EXACT($AK207, "L3"), $Y207, AP207)))</f>
        <v>65000000000187</v>
      </c>
      <c r="AQ208" s="65">
        <f>IF(EXACT($AK207, "L1"), $W207, IF(EXACT($AK207, "L2"), $X207, IF(EXACT($AK207, "L3"), $Y207, IF(EXACT($AK207, "L4"), $Z207, AQ207))))</f>
        <v>65000000000196</v>
      </c>
      <c r="AS208" s="65">
        <f>IF(EXACT($AK208, "L1"), AM208, IF(EXACT($AK208, "L2"), AN208, IF(EXACT($AK208, "L3"), AO208, IF(EXACT($AK208, "L4"), AP208, IF(EXACT($AK208, "L5"), AQ208, "")))))</f>
        <v>65000000000187</v>
      </c>
      <c r="AU208" s="60" t="str">
        <f t="shared" si="98"/>
        <v>PERFORM * FROM "SchData-OLTP-Accounting"."Func_TblChartOfAccount_SET"(varSystemLoginSession, null, null, null, varInstitutionBranchID, 62000000000001::bigint,'5-1006', 'Ending Balance - Supplies', 62000000000001::bigint, '2016-01-01 00:00:00'::timestamp, null::timestamp, 65000000000187::bigint, 66000000000001::bigint);</v>
      </c>
      <c r="AV208" s="66">
        <f t="shared" si="99"/>
        <v>65000000000198</v>
      </c>
      <c r="AW208" s="66">
        <f t="shared" si="100"/>
        <v>65000000000187</v>
      </c>
      <c r="AY208" s="66">
        <f t="shared" si="91"/>
        <v>65000000000147</v>
      </c>
    </row>
    <row r="209" spans="2:51" x14ac:dyDescent="0.2">
      <c r="B209" s="44"/>
      <c r="C209" s="43"/>
      <c r="D209" s="44"/>
      <c r="E209" s="43"/>
      <c r="F209" s="44"/>
      <c r="G209" s="43"/>
      <c r="H209" s="52"/>
      <c r="I209" s="19"/>
      <c r="J209" s="52" t="s">
        <v>1451</v>
      </c>
      <c r="K209" s="19" t="s">
        <v>1285</v>
      </c>
      <c r="L209" s="52"/>
      <c r="M209" s="19"/>
      <c r="O209" s="59" t="str">
        <f t="shared" si="79"/>
        <v>5-0000</v>
      </c>
      <c r="P209" s="59" t="str">
        <f t="shared" si="80"/>
        <v>5-1000</v>
      </c>
      <c r="Q209" s="59" t="str">
        <f t="shared" si="81"/>
        <v>2-1200</v>
      </c>
      <c r="R209" s="59" t="str">
        <f t="shared" si="82"/>
        <v>5-1006</v>
      </c>
      <c r="S209" s="59" t="str">
        <f t="shared" si="83"/>
        <v>5-1006.01</v>
      </c>
      <c r="T209" s="59" t="str">
        <f t="shared" si="84"/>
        <v xml:space="preserve"> </v>
      </c>
      <c r="V209" s="82">
        <f t="shared" si="85"/>
        <v>65000000000199</v>
      </c>
      <c r="W209" s="61">
        <f t="shared" si="86"/>
        <v>65000000000186</v>
      </c>
      <c r="X209" s="61">
        <f t="shared" si="87"/>
        <v>65000000000187</v>
      </c>
      <c r="Y209" s="61">
        <f t="shared" si="88"/>
        <v>65000000000147</v>
      </c>
      <c r="Z209" s="61">
        <f t="shared" si="89"/>
        <v>65000000000198</v>
      </c>
      <c r="AA209" s="61">
        <f t="shared" si="78"/>
        <v>65000000000199</v>
      </c>
      <c r="AB209" s="61">
        <f t="shared" si="90"/>
        <v>65000000000000</v>
      </c>
      <c r="AD209" s="61">
        <f t="shared" si="92"/>
        <v>5</v>
      </c>
      <c r="AE209" s="61">
        <f t="shared" si="93"/>
        <v>2</v>
      </c>
      <c r="AF209" s="61">
        <f t="shared" si="94"/>
        <v>1</v>
      </c>
      <c r="AG209" s="61">
        <f t="shared" si="95"/>
        <v>16</v>
      </c>
      <c r="AH209" s="61">
        <f t="shared" si="96"/>
        <v>2</v>
      </c>
      <c r="AI209" s="61">
        <f t="shared" si="97"/>
        <v>1</v>
      </c>
      <c r="AK209" s="77" t="str">
        <f xml:space="preserve">
IF(AA209&lt;&gt;AA208,
     "L5",
     IF(Z209&lt;&gt;Z208,
          "L4",
          IF(Y209&lt;&gt;Y208,
               "L3",
               IF(X209&lt;&gt;X208,
                    "L2",
                     IF(W209&lt;&gt;W208,
                         "L1",
                         "L1"
                         )
                    )
               )
          )
     )</f>
        <v>L5</v>
      </c>
      <c r="AM209" s="65" t="s">
        <v>1756</v>
      </c>
      <c r="AN209" s="65">
        <f>IF(EXACT($AK208, "L1"), $W208, AN208)</f>
        <v>65000000000186</v>
      </c>
      <c r="AO209" s="65">
        <f>IF(EXACT($AK208, "L1"), $W208, IF(EXACT($AK208, "L2"), $X208, AO208))</f>
        <v>65000000000187</v>
      </c>
      <c r="AP209" s="65">
        <f>IF(EXACT($AK208, "L1"), $W208, IF(EXACT($AK208, "L2"), $X208, IF(EXACT($AK208, "L3"), $Y208, AP208)))</f>
        <v>65000000000187</v>
      </c>
      <c r="AQ209" s="65">
        <f>IF(EXACT($AK208, "L1"), $W208, IF(EXACT($AK208, "L2"), $X208, IF(EXACT($AK208, "L3"), $Y208, IF(EXACT($AK208, "L4"), $Z208, AQ208))))</f>
        <v>65000000000198</v>
      </c>
      <c r="AS209" s="65">
        <f>IF(EXACT($AK209, "L1"), AM209, IF(EXACT($AK209, "L2"), AN209, IF(EXACT($AK209, "L3"), AO209, IF(EXACT($AK209, "L4"), AP209, IF(EXACT($AK209, "L5"), AQ209, "")))))</f>
        <v>65000000000198</v>
      </c>
      <c r="AU209" s="60" t="str">
        <f t="shared" si="98"/>
        <v>PERFORM * FROM "SchData-OLTP-Accounting"."Func_TblChartOfAccount_SET"(varSystemLoginSession, null, null, null, varInstitutionBranchID, 62000000000001::bigint,'5-1006.01', 'Ending Balance - Supplies (IDR)', 62000000000001::bigint, '2016-01-01 00:00:00'::timestamp, null::timestamp, 65000000000198::bigint, 66000000000001::bigint);</v>
      </c>
      <c r="AV209" s="66">
        <f t="shared" si="99"/>
        <v>65000000000199</v>
      </c>
      <c r="AW209" s="66">
        <f t="shared" si="100"/>
        <v>65000000000198</v>
      </c>
      <c r="AY209" s="66">
        <f t="shared" si="91"/>
        <v>65000000000198</v>
      </c>
    </row>
    <row r="210" spans="2:51" x14ac:dyDescent="0.2">
      <c r="B210" s="44"/>
      <c r="C210" s="43"/>
      <c r="D210" s="44"/>
      <c r="E210" s="43"/>
      <c r="F210" s="44"/>
      <c r="G210" s="43"/>
      <c r="H210" s="52" t="s">
        <v>908</v>
      </c>
      <c r="I210" s="19" t="s">
        <v>361</v>
      </c>
      <c r="J210" s="52"/>
      <c r="K210" s="19"/>
      <c r="L210" s="52"/>
      <c r="M210" s="19"/>
      <c r="O210" s="59" t="str">
        <f t="shared" si="79"/>
        <v>5-0000</v>
      </c>
      <c r="P210" s="59" t="str">
        <f t="shared" si="80"/>
        <v>5-1000</v>
      </c>
      <c r="Q210" s="59" t="str">
        <f t="shared" si="81"/>
        <v>2-1200</v>
      </c>
      <c r="R210" s="59" t="str">
        <f t="shared" si="82"/>
        <v>5-1007</v>
      </c>
      <c r="S210" s="59" t="str">
        <f t="shared" si="83"/>
        <v>5-1006.01</v>
      </c>
      <c r="T210" s="59" t="str">
        <f t="shared" si="84"/>
        <v xml:space="preserve"> </v>
      </c>
      <c r="V210" s="82">
        <f t="shared" si="85"/>
        <v>65000000000200</v>
      </c>
      <c r="W210" s="61">
        <f t="shared" si="86"/>
        <v>65000000000186</v>
      </c>
      <c r="X210" s="61">
        <f t="shared" si="87"/>
        <v>65000000000187</v>
      </c>
      <c r="Y210" s="61">
        <f t="shared" si="88"/>
        <v>65000000000147</v>
      </c>
      <c r="Z210" s="61">
        <f t="shared" si="89"/>
        <v>65000000000200</v>
      </c>
      <c r="AA210" s="61">
        <f t="shared" si="78"/>
        <v>65000000000199</v>
      </c>
      <c r="AB210" s="61">
        <f t="shared" si="90"/>
        <v>65000000000000</v>
      </c>
      <c r="AD210" s="61">
        <f t="shared" si="92"/>
        <v>5</v>
      </c>
      <c r="AE210" s="61">
        <f t="shared" si="93"/>
        <v>2</v>
      </c>
      <c r="AF210" s="61">
        <f t="shared" si="94"/>
        <v>1</v>
      </c>
      <c r="AG210" s="61">
        <f t="shared" si="95"/>
        <v>17</v>
      </c>
      <c r="AH210" s="61">
        <f t="shared" si="96"/>
        <v>1</v>
      </c>
      <c r="AI210" s="61">
        <f t="shared" si="97"/>
        <v>1</v>
      </c>
      <c r="AK210" s="77" t="str">
        <f xml:space="preserve">
IF(AA210&lt;&gt;AA209,
     "L5",
     IF(Z210&lt;&gt;Z209,
          "L4",
          IF(Y210&lt;&gt;Y209,
               "L3",
               IF(X210&lt;&gt;X209,
                    "L2",
                     IF(W210&lt;&gt;W209,
                         "L1",
                         "L1"
                         )
                    )
               )
          )
     )</f>
        <v>L4</v>
      </c>
      <c r="AM210" s="65" t="s">
        <v>1756</v>
      </c>
      <c r="AN210" s="65">
        <f>IF(EXACT($AK209, "L1"), $W209, AN209)</f>
        <v>65000000000186</v>
      </c>
      <c r="AO210" s="65">
        <f>IF(EXACT($AK209, "L1"), $W209, IF(EXACT($AK209, "L2"), $X209, AO209))</f>
        <v>65000000000187</v>
      </c>
      <c r="AP210" s="65">
        <f>IF(EXACT($AK209, "L1"), $W209, IF(EXACT($AK209, "L2"), $X209, IF(EXACT($AK209, "L3"), $Y209, AP209)))</f>
        <v>65000000000187</v>
      </c>
      <c r="AQ210" s="65">
        <f>IF(EXACT($AK209, "L1"), $W209, IF(EXACT($AK209, "L2"), $X209, IF(EXACT($AK209, "L3"), $Y209, IF(EXACT($AK209, "L4"), $Z209, AQ209))))</f>
        <v>65000000000198</v>
      </c>
      <c r="AS210" s="65">
        <f>IF(EXACT($AK210, "L1"), AM210, IF(EXACT($AK210, "L2"), AN210, IF(EXACT($AK210, "L3"), AO210, IF(EXACT($AK210, "L4"), AP210, IF(EXACT($AK210, "L5"), AQ210, "")))))</f>
        <v>65000000000187</v>
      </c>
      <c r="AU210" s="60" t="str">
        <f t="shared" si="98"/>
        <v>PERFORM * FROM "SchData-OLTP-Accounting"."Func_TblChartOfAccount_SET"(varSystemLoginSession, null, null, null, varInstitutionBranchID, 62000000000001::bigint,'5-1007', 'Material Used', 62000000000001::bigint, '2016-01-01 00:00:00'::timestamp, null::timestamp, 65000000000187::bigint, 66000000000001::bigint);</v>
      </c>
      <c r="AV210" s="66">
        <f t="shared" si="99"/>
        <v>65000000000200</v>
      </c>
      <c r="AW210" s="66">
        <f t="shared" si="100"/>
        <v>65000000000187</v>
      </c>
      <c r="AY210" s="66">
        <f t="shared" si="91"/>
        <v>65000000000147</v>
      </c>
    </row>
    <row r="211" spans="2:51" x14ac:dyDescent="0.2">
      <c r="B211" s="44"/>
      <c r="C211" s="43"/>
      <c r="D211" s="44"/>
      <c r="E211" s="43"/>
      <c r="F211" s="44"/>
      <c r="G211" s="43"/>
      <c r="H211" s="52"/>
      <c r="I211" s="19"/>
      <c r="J211" s="52" t="s">
        <v>1452</v>
      </c>
      <c r="K211" s="19" t="s">
        <v>1286</v>
      </c>
      <c r="L211" s="52"/>
      <c r="M211" s="19"/>
      <c r="O211" s="59" t="str">
        <f t="shared" si="79"/>
        <v>5-0000</v>
      </c>
      <c r="P211" s="59" t="str">
        <f t="shared" si="80"/>
        <v>5-1000</v>
      </c>
      <c r="Q211" s="59" t="str">
        <f t="shared" si="81"/>
        <v>2-1200</v>
      </c>
      <c r="R211" s="59" t="str">
        <f t="shared" si="82"/>
        <v>5-1007</v>
      </c>
      <c r="S211" s="59" t="str">
        <f t="shared" si="83"/>
        <v>5-1007.01</v>
      </c>
      <c r="T211" s="59" t="str">
        <f t="shared" si="84"/>
        <v xml:space="preserve"> </v>
      </c>
      <c r="V211" s="82">
        <f t="shared" si="85"/>
        <v>65000000000201</v>
      </c>
      <c r="W211" s="61">
        <f t="shared" si="86"/>
        <v>65000000000186</v>
      </c>
      <c r="X211" s="61">
        <f t="shared" si="87"/>
        <v>65000000000187</v>
      </c>
      <c r="Y211" s="61">
        <f t="shared" si="88"/>
        <v>65000000000147</v>
      </c>
      <c r="Z211" s="61">
        <f t="shared" si="89"/>
        <v>65000000000200</v>
      </c>
      <c r="AA211" s="61">
        <f t="shared" si="78"/>
        <v>65000000000201</v>
      </c>
      <c r="AB211" s="61">
        <f t="shared" si="90"/>
        <v>65000000000000</v>
      </c>
      <c r="AD211" s="61">
        <f t="shared" si="92"/>
        <v>5</v>
      </c>
      <c r="AE211" s="61">
        <f t="shared" si="93"/>
        <v>2</v>
      </c>
      <c r="AF211" s="61">
        <f t="shared" si="94"/>
        <v>1</v>
      </c>
      <c r="AG211" s="61">
        <f t="shared" si="95"/>
        <v>17</v>
      </c>
      <c r="AH211" s="61">
        <f t="shared" si="96"/>
        <v>2</v>
      </c>
      <c r="AI211" s="61">
        <f t="shared" si="97"/>
        <v>1</v>
      </c>
      <c r="AK211" s="77" t="str">
        <f xml:space="preserve">
IF(AA211&lt;&gt;AA210,
     "L5",
     IF(Z211&lt;&gt;Z210,
          "L4",
          IF(Y211&lt;&gt;Y210,
               "L3",
               IF(X211&lt;&gt;X210,
                    "L2",
                     IF(W211&lt;&gt;W210,
                         "L1",
                         "L1"
                         )
                    )
               )
          )
     )</f>
        <v>L5</v>
      </c>
      <c r="AM211" s="65" t="s">
        <v>1756</v>
      </c>
      <c r="AN211" s="65">
        <f>IF(EXACT($AK210, "L1"), $W210, AN210)</f>
        <v>65000000000186</v>
      </c>
      <c r="AO211" s="65">
        <f>IF(EXACT($AK210, "L1"), $W210, IF(EXACT($AK210, "L2"), $X210, AO210))</f>
        <v>65000000000187</v>
      </c>
      <c r="AP211" s="65">
        <f>IF(EXACT($AK210, "L1"), $W210, IF(EXACT($AK210, "L2"), $X210, IF(EXACT($AK210, "L3"), $Y210, AP210)))</f>
        <v>65000000000187</v>
      </c>
      <c r="AQ211" s="65">
        <f>IF(EXACT($AK210, "L1"), $W210, IF(EXACT($AK210, "L2"), $X210, IF(EXACT($AK210, "L3"), $Y210, IF(EXACT($AK210, "L4"), $Z210, AQ210))))</f>
        <v>65000000000200</v>
      </c>
      <c r="AS211" s="65">
        <f>IF(EXACT($AK211, "L1"), AM211, IF(EXACT($AK211, "L2"), AN211, IF(EXACT($AK211, "L3"), AO211, IF(EXACT($AK211, "L4"), AP211, IF(EXACT($AK211, "L5"), AQ211, "")))))</f>
        <v>65000000000200</v>
      </c>
      <c r="AU211" s="60" t="str">
        <f t="shared" si="98"/>
        <v>PERFORM * FROM "SchData-OLTP-Accounting"."Func_TblChartOfAccount_SET"(varSystemLoginSession, null, null, null, varInstitutionBranchID, 62000000000001::bigint,'5-1007.01', 'Material Used (IDR)', 62000000000001::bigint, '2016-01-01 00:00:00'::timestamp, null::timestamp, 65000000000200::bigint, 66000000000001::bigint);</v>
      </c>
      <c r="AV211" s="66">
        <f t="shared" si="99"/>
        <v>65000000000201</v>
      </c>
      <c r="AW211" s="66">
        <f t="shared" si="100"/>
        <v>65000000000200</v>
      </c>
      <c r="AY211" s="66">
        <f t="shared" si="91"/>
        <v>65000000000200</v>
      </c>
    </row>
    <row r="212" spans="2:51" x14ac:dyDescent="0.2">
      <c r="B212" s="44"/>
      <c r="C212" s="43"/>
      <c r="D212" s="44"/>
      <c r="E212" s="43"/>
      <c r="F212" s="44"/>
      <c r="G212" s="43"/>
      <c r="H212" s="52" t="s">
        <v>909</v>
      </c>
      <c r="I212" s="19" t="s">
        <v>363</v>
      </c>
      <c r="J212" s="52"/>
      <c r="K212" s="19"/>
      <c r="L212" s="52"/>
      <c r="M212" s="19"/>
      <c r="O212" s="59" t="str">
        <f t="shared" si="79"/>
        <v>5-0000</v>
      </c>
      <c r="P212" s="59" t="str">
        <f t="shared" si="80"/>
        <v>5-1000</v>
      </c>
      <c r="Q212" s="59" t="str">
        <f t="shared" si="81"/>
        <v>2-1200</v>
      </c>
      <c r="R212" s="59" t="str">
        <f t="shared" si="82"/>
        <v>5-1008</v>
      </c>
      <c r="S212" s="59" t="str">
        <f t="shared" si="83"/>
        <v>5-1007.01</v>
      </c>
      <c r="T212" s="59" t="str">
        <f t="shared" si="84"/>
        <v xml:space="preserve"> </v>
      </c>
      <c r="V212" s="82">
        <f t="shared" si="85"/>
        <v>65000000000202</v>
      </c>
      <c r="W212" s="61">
        <f t="shared" si="86"/>
        <v>65000000000186</v>
      </c>
      <c r="X212" s="61">
        <f t="shared" si="87"/>
        <v>65000000000187</v>
      </c>
      <c r="Y212" s="61">
        <f t="shared" si="88"/>
        <v>65000000000147</v>
      </c>
      <c r="Z212" s="61">
        <f t="shared" si="89"/>
        <v>65000000000202</v>
      </c>
      <c r="AA212" s="61">
        <f t="shared" si="78"/>
        <v>65000000000201</v>
      </c>
      <c r="AB212" s="61">
        <f t="shared" si="90"/>
        <v>65000000000000</v>
      </c>
      <c r="AD212" s="61">
        <f t="shared" si="92"/>
        <v>5</v>
      </c>
      <c r="AE212" s="61">
        <f t="shared" si="93"/>
        <v>2</v>
      </c>
      <c r="AF212" s="61">
        <f t="shared" si="94"/>
        <v>1</v>
      </c>
      <c r="AG212" s="61">
        <f t="shared" si="95"/>
        <v>18</v>
      </c>
      <c r="AH212" s="61">
        <f t="shared" si="96"/>
        <v>1</v>
      </c>
      <c r="AI212" s="61">
        <f t="shared" si="97"/>
        <v>1</v>
      </c>
      <c r="AK212" s="77" t="str">
        <f xml:space="preserve">
IF(AA212&lt;&gt;AA211,
     "L5",
     IF(Z212&lt;&gt;Z211,
          "L4",
          IF(Y212&lt;&gt;Y211,
               "L3",
               IF(X212&lt;&gt;X211,
                    "L2",
                     IF(W212&lt;&gt;W211,
                         "L1",
                         "L1"
                         )
                    )
               )
          )
     )</f>
        <v>L4</v>
      </c>
      <c r="AM212" s="65" t="s">
        <v>1756</v>
      </c>
      <c r="AN212" s="65">
        <f>IF(EXACT($AK211, "L1"), $W211, AN211)</f>
        <v>65000000000186</v>
      </c>
      <c r="AO212" s="65">
        <f>IF(EXACT($AK211, "L1"), $W211, IF(EXACT($AK211, "L2"), $X211, AO211))</f>
        <v>65000000000187</v>
      </c>
      <c r="AP212" s="65">
        <f>IF(EXACT($AK211, "L1"), $W211, IF(EXACT($AK211, "L2"), $X211, IF(EXACT($AK211, "L3"), $Y211, AP211)))</f>
        <v>65000000000187</v>
      </c>
      <c r="AQ212" s="65">
        <f>IF(EXACT($AK211, "L1"), $W211, IF(EXACT($AK211, "L2"), $X211, IF(EXACT($AK211, "L3"), $Y211, IF(EXACT($AK211, "L4"), $Z211, AQ211))))</f>
        <v>65000000000200</v>
      </c>
      <c r="AS212" s="65">
        <f>IF(EXACT($AK212, "L1"), AM212, IF(EXACT($AK212, "L2"), AN212, IF(EXACT($AK212, "L3"), AO212, IF(EXACT($AK212, "L4"), AP212, IF(EXACT($AK212, "L5"), AQ212, "")))))</f>
        <v>65000000000187</v>
      </c>
      <c r="AU212" s="60" t="str">
        <f t="shared" si="98"/>
        <v>PERFORM * FROM "SchData-OLTP-Accounting"."Func_TblChartOfAccount_SET"(varSystemLoginSession, null, null, null, varInstitutionBranchID, 62000000000001::bigint,'5-1008', 'Supplies Used', 62000000000001::bigint, '2016-01-01 00:00:00'::timestamp, null::timestamp, 65000000000187::bigint, 66000000000001::bigint);</v>
      </c>
      <c r="AV212" s="66">
        <f t="shared" si="99"/>
        <v>65000000000202</v>
      </c>
      <c r="AW212" s="66">
        <f t="shared" si="100"/>
        <v>65000000000187</v>
      </c>
      <c r="AY212" s="66">
        <f t="shared" si="91"/>
        <v>65000000000147</v>
      </c>
    </row>
    <row r="213" spans="2:51" x14ac:dyDescent="0.2">
      <c r="B213" s="44"/>
      <c r="C213" s="43"/>
      <c r="D213" s="44"/>
      <c r="E213" s="43"/>
      <c r="F213" s="44"/>
      <c r="G213" s="43"/>
      <c r="H213" s="52"/>
      <c r="I213" s="19"/>
      <c r="J213" s="52" t="s">
        <v>1453</v>
      </c>
      <c r="K213" s="19" t="s">
        <v>1287</v>
      </c>
      <c r="L213" s="52"/>
      <c r="M213" s="19"/>
      <c r="O213" s="59" t="str">
        <f t="shared" si="79"/>
        <v>5-0000</v>
      </c>
      <c r="P213" s="59" t="str">
        <f t="shared" si="80"/>
        <v>5-1000</v>
      </c>
      <c r="Q213" s="59" t="str">
        <f t="shared" si="81"/>
        <v>2-1200</v>
      </c>
      <c r="R213" s="59" t="str">
        <f t="shared" si="82"/>
        <v>5-1008</v>
      </c>
      <c r="S213" s="59" t="str">
        <f t="shared" si="83"/>
        <v>5-1008.01</v>
      </c>
      <c r="T213" s="59" t="str">
        <f t="shared" si="84"/>
        <v xml:space="preserve"> </v>
      </c>
      <c r="V213" s="82">
        <f t="shared" si="85"/>
        <v>65000000000203</v>
      </c>
      <c r="W213" s="61">
        <f t="shared" si="86"/>
        <v>65000000000186</v>
      </c>
      <c r="X213" s="61">
        <f t="shared" si="87"/>
        <v>65000000000187</v>
      </c>
      <c r="Y213" s="61">
        <f t="shared" si="88"/>
        <v>65000000000147</v>
      </c>
      <c r="Z213" s="61">
        <f t="shared" si="89"/>
        <v>65000000000202</v>
      </c>
      <c r="AA213" s="61">
        <f t="shared" si="78"/>
        <v>65000000000203</v>
      </c>
      <c r="AB213" s="61">
        <f t="shared" si="90"/>
        <v>65000000000000</v>
      </c>
      <c r="AD213" s="61">
        <f t="shared" si="92"/>
        <v>5</v>
      </c>
      <c r="AE213" s="61">
        <f t="shared" si="93"/>
        <v>2</v>
      </c>
      <c r="AF213" s="61">
        <f t="shared" si="94"/>
        <v>1</v>
      </c>
      <c r="AG213" s="61">
        <f t="shared" si="95"/>
        <v>18</v>
      </c>
      <c r="AH213" s="61">
        <f t="shared" si="96"/>
        <v>2</v>
      </c>
      <c r="AI213" s="61">
        <f t="shared" si="97"/>
        <v>1</v>
      </c>
      <c r="AK213" s="77" t="str">
        <f xml:space="preserve">
IF(AA213&lt;&gt;AA212,
     "L5",
     IF(Z213&lt;&gt;Z212,
          "L4",
          IF(Y213&lt;&gt;Y212,
               "L3",
               IF(X213&lt;&gt;X212,
                    "L2",
                     IF(W213&lt;&gt;W212,
                         "L1",
                         "L1"
                         )
                    )
               )
          )
     )</f>
        <v>L5</v>
      </c>
      <c r="AM213" s="65" t="s">
        <v>1756</v>
      </c>
      <c r="AN213" s="65">
        <f>IF(EXACT($AK212, "L1"), $W212, AN212)</f>
        <v>65000000000186</v>
      </c>
      <c r="AO213" s="65">
        <f>IF(EXACT($AK212, "L1"), $W212, IF(EXACT($AK212, "L2"), $X212, AO212))</f>
        <v>65000000000187</v>
      </c>
      <c r="AP213" s="65">
        <f>IF(EXACT($AK212, "L1"), $W212, IF(EXACT($AK212, "L2"), $X212, IF(EXACT($AK212, "L3"), $Y212, AP212)))</f>
        <v>65000000000187</v>
      </c>
      <c r="AQ213" s="65">
        <f>IF(EXACT($AK212, "L1"), $W212, IF(EXACT($AK212, "L2"), $X212, IF(EXACT($AK212, "L3"), $Y212, IF(EXACT($AK212, "L4"), $Z212, AQ212))))</f>
        <v>65000000000202</v>
      </c>
      <c r="AS213" s="65">
        <f>IF(EXACT($AK213, "L1"), AM213, IF(EXACT($AK213, "L2"), AN213, IF(EXACT($AK213, "L3"), AO213, IF(EXACT($AK213, "L4"), AP213, IF(EXACT($AK213, "L5"), AQ213, "")))))</f>
        <v>65000000000202</v>
      </c>
      <c r="AU213" s="60" t="str">
        <f t="shared" si="98"/>
        <v>PERFORM * FROM "SchData-OLTP-Accounting"."Func_TblChartOfAccount_SET"(varSystemLoginSession, null, null, null, varInstitutionBranchID, 62000000000001::bigint,'5-1008.01', 'Supplies Used (IDR)', 62000000000001::bigint, '2016-01-01 00:00:00'::timestamp, null::timestamp, 65000000000202::bigint, 66000000000001::bigint);</v>
      </c>
      <c r="AV213" s="66">
        <f t="shared" si="99"/>
        <v>65000000000203</v>
      </c>
      <c r="AW213" s="66">
        <f t="shared" si="100"/>
        <v>65000000000202</v>
      </c>
      <c r="AY213" s="66">
        <f t="shared" si="91"/>
        <v>65000000000202</v>
      </c>
    </row>
    <row r="214" spans="2:51" x14ac:dyDescent="0.2">
      <c r="B214" s="44"/>
      <c r="C214" s="43"/>
      <c r="D214" s="44"/>
      <c r="E214" s="43"/>
      <c r="F214" s="44"/>
      <c r="G214" s="43"/>
      <c r="H214" s="52" t="s">
        <v>910</v>
      </c>
      <c r="I214" s="19" t="s">
        <v>365</v>
      </c>
      <c r="J214" s="52"/>
      <c r="K214" s="19"/>
      <c r="L214" s="52"/>
      <c r="M214" s="19"/>
      <c r="O214" s="59" t="str">
        <f t="shared" si="79"/>
        <v>5-0000</v>
      </c>
      <c r="P214" s="59" t="str">
        <f t="shared" si="80"/>
        <v>5-1000</v>
      </c>
      <c r="Q214" s="59" t="str">
        <f t="shared" si="81"/>
        <v>2-1200</v>
      </c>
      <c r="R214" s="59" t="str">
        <f t="shared" si="82"/>
        <v>5-1009</v>
      </c>
      <c r="S214" s="59" t="str">
        <f t="shared" si="83"/>
        <v>5-1008.01</v>
      </c>
      <c r="T214" s="59" t="str">
        <f t="shared" si="84"/>
        <v xml:space="preserve"> </v>
      </c>
      <c r="V214" s="82">
        <f t="shared" si="85"/>
        <v>65000000000204</v>
      </c>
      <c r="W214" s="61">
        <f t="shared" si="86"/>
        <v>65000000000186</v>
      </c>
      <c r="X214" s="61">
        <f t="shared" si="87"/>
        <v>65000000000187</v>
      </c>
      <c r="Y214" s="61">
        <f t="shared" si="88"/>
        <v>65000000000147</v>
      </c>
      <c r="Z214" s="61">
        <f t="shared" si="89"/>
        <v>65000000000204</v>
      </c>
      <c r="AA214" s="61">
        <f t="shared" si="78"/>
        <v>65000000000203</v>
      </c>
      <c r="AB214" s="61">
        <f t="shared" si="90"/>
        <v>65000000000000</v>
      </c>
      <c r="AD214" s="61">
        <f t="shared" si="92"/>
        <v>5</v>
      </c>
      <c r="AE214" s="61">
        <f t="shared" si="93"/>
        <v>2</v>
      </c>
      <c r="AF214" s="61">
        <f t="shared" si="94"/>
        <v>1</v>
      </c>
      <c r="AG214" s="61">
        <f t="shared" si="95"/>
        <v>19</v>
      </c>
      <c r="AH214" s="61">
        <f t="shared" si="96"/>
        <v>1</v>
      </c>
      <c r="AI214" s="61">
        <f t="shared" si="97"/>
        <v>1</v>
      </c>
      <c r="AK214" s="77" t="str">
        <f xml:space="preserve">
IF(AA214&lt;&gt;AA213,
     "L5",
     IF(Z214&lt;&gt;Z213,
          "L4",
          IF(Y214&lt;&gt;Y213,
               "L3",
               IF(X214&lt;&gt;X213,
                    "L2",
                     IF(W214&lt;&gt;W213,
                         "L1",
                         "L1"
                         )
                    )
               )
          )
     )</f>
        <v>L4</v>
      </c>
      <c r="AM214" s="65" t="s">
        <v>1756</v>
      </c>
      <c r="AN214" s="65">
        <f>IF(EXACT($AK213, "L1"), $W213, AN213)</f>
        <v>65000000000186</v>
      </c>
      <c r="AO214" s="65">
        <f>IF(EXACT($AK213, "L1"), $W213, IF(EXACT($AK213, "L2"), $X213, AO213))</f>
        <v>65000000000187</v>
      </c>
      <c r="AP214" s="65">
        <f>IF(EXACT($AK213, "L1"), $W213, IF(EXACT($AK213, "L2"), $X213, IF(EXACT($AK213, "L3"), $Y213, AP213)))</f>
        <v>65000000000187</v>
      </c>
      <c r="AQ214" s="65">
        <f>IF(EXACT($AK213, "L1"), $W213, IF(EXACT($AK213, "L2"), $X213, IF(EXACT($AK213, "L3"), $Y213, IF(EXACT($AK213, "L4"), $Z213, AQ213))))</f>
        <v>65000000000202</v>
      </c>
      <c r="AS214" s="65">
        <f>IF(EXACT($AK214, "L1"), AM214, IF(EXACT($AK214, "L2"), AN214, IF(EXACT($AK214, "L3"), AO214, IF(EXACT($AK214, "L4"), AP214, IF(EXACT($AK214, "L5"), AQ214, "")))))</f>
        <v>65000000000187</v>
      </c>
      <c r="AU214" s="60" t="str">
        <f t="shared" si="98"/>
        <v>PERFORM * FROM "SchData-OLTP-Accounting"."Func_TblChartOfAccount_SET"(varSystemLoginSession, null, null, null, varInstitutionBranchID, 62000000000001::bigint,'5-1009', 'Material Other', 62000000000001::bigint, '2016-01-01 00:00:00'::timestamp, null::timestamp, 65000000000187::bigint, 66000000000001::bigint);</v>
      </c>
      <c r="AV214" s="66">
        <f t="shared" si="99"/>
        <v>65000000000204</v>
      </c>
      <c r="AW214" s="66">
        <f t="shared" si="100"/>
        <v>65000000000187</v>
      </c>
      <c r="AY214" s="66">
        <f t="shared" si="91"/>
        <v>65000000000147</v>
      </c>
    </row>
    <row r="215" spans="2:51" x14ac:dyDescent="0.2">
      <c r="B215" s="44"/>
      <c r="C215" s="43"/>
      <c r="D215" s="44"/>
      <c r="E215" s="43"/>
      <c r="F215" s="44"/>
      <c r="G215" s="43"/>
      <c r="H215" s="52"/>
      <c r="I215" s="19"/>
      <c r="J215" s="52" t="s">
        <v>1454</v>
      </c>
      <c r="K215" s="19" t="s">
        <v>1288</v>
      </c>
      <c r="L215" s="52"/>
      <c r="M215" s="19"/>
      <c r="O215" s="59" t="str">
        <f t="shared" si="79"/>
        <v>5-0000</v>
      </c>
      <c r="P215" s="59" t="str">
        <f t="shared" si="80"/>
        <v>5-1000</v>
      </c>
      <c r="Q215" s="59" t="str">
        <f t="shared" si="81"/>
        <v>2-1200</v>
      </c>
      <c r="R215" s="59" t="str">
        <f t="shared" si="82"/>
        <v>5-1009</v>
      </c>
      <c r="S215" s="59" t="str">
        <f t="shared" si="83"/>
        <v>5-1009.01</v>
      </c>
      <c r="T215" s="59" t="str">
        <f t="shared" si="84"/>
        <v xml:space="preserve"> </v>
      </c>
      <c r="V215" s="82">
        <f t="shared" si="85"/>
        <v>65000000000205</v>
      </c>
      <c r="W215" s="61">
        <f t="shared" si="86"/>
        <v>65000000000186</v>
      </c>
      <c r="X215" s="61">
        <f t="shared" si="87"/>
        <v>65000000000187</v>
      </c>
      <c r="Y215" s="61">
        <f t="shared" si="88"/>
        <v>65000000000147</v>
      </c>
      <c r="Z215" s="61">
        <f t="shared" si="89"/>
        <v>65000000000204</v>
      </c>
      <c r="AA215" s="61">
        <f t="shared" si="78"/>
        <v>65000000000205</v>
      </c>
      <c r="AB215" s="61">
        <f t="shared" si="90"/>
        <v>65000000000000</v>
      </c>
      <c r="AD215" s="61">
        <f t="shared" si="92"/>
        <v>5</v>
      </c>
      <c r="AE215" s="61">
        <f t="shared" si="93"/>
        <v>2</v>
      </c>
      <c r="AF215" s="61">
        <f t="shared" si="94"/>
        <v>1</v>
      </c>
      <c r="AG215" s="61">
        <f t="shared" si="95"/>
        <v>19</v>
      </c>
      <c r="AH215" s="61">
        <f t="shared" si="96"/>
        <v>2</v>
      </c>
      <c r="AI215" s="61">
        <f t="shared" si="97"/>
        <v>1</v>
      </c>
      <c r="AK215" s="77" t="str">
        <f xml:space="preserve">
IF(AA215&lt;&gt;AA214,
     "L5",
     IF(Z215&lt;&gt;Z214,
          "L4",
          IF(Y215&lt;&gt;Y214,
               "L3",
               IF(X215&lt;&gt;X214,
                    "L2",
                     IF(W215&lt;&gt;W214,
                         "L1",
                         "L1"
                         )
                    )
               )
          )
     )</f>
        <v>L5</v>
      </c>
      <c r="AM215" s="65" t="s">
        <v>1756</v>
      </c>
      <c r="AN215" s="65">
        <f>IF(EXACT($AK214, "L1"), $W214, AN214)</f>
        <v>65000000000186</v>
      </c>
      <c r="AO215" s="65">
        <f>IF(EXACT($AK214, "L1"), $W214, IF(EXACT($AK214, "L2"), $X214, AO214))</f>
        <v>65000000000187</v>
      </c>
      <c r="AP215" s="65">
        <f>IF(EXACT($AK214, "L1"), $W214, IF(EXACT($AK214, "L2"), $X214, IF(EXACT($AK214, "L3"), $Y214, AP214)))</f>
        <v>65000000000187</v>
      </c>
      <c r="AQ215" s="65">
        <f>IF(EXACT($AK214, "L1"), $W214, IF(EXACT($AK214, "L2"), $X214, IF(EXACT($AK214, "L3"), $Y214, IF(EXACT($AK214, "L4"), $Z214, AQ214))))</f>
        <v>65000000000204</v>
      </c>
      <c r="AS215" s="65">
        <f>IF(EXACT($AK215, "L1"), AM215, IF(EXACT($AK215, "L2"), AN215, IF(EXACT($AK215, "L3"), AO215, IF(EXACT($AK215, "L4"), AP215, IF(EXACT($AK215, "L5"), AQ215, "")))))</f>
        <v>65000000000204</v>
      </c>
      <c r="AU215" s="60" t="str">
        <f t="shared" si="98"/>
        <v>PERFORM * FROM "SchData-OLTP-Accounting"."Func_TblChartOfAccount_SET"(varSystemLoginSession, null, null, null, varInstitutionBranchID, 62000000000001::bigint,'5-1009.01', 'Material Other (IDR)', 62000000000001::bigint, '2016-01-01 00:00:00'::timestamp, null::timestamp, 65000000000204::bigint, 66000000000001::bigint);</v>
      </c>
      <c r="AV215" s="66">
        <f t="shared" si="99"/>
        <v>65000000000205</v>
      </c>
      <c r="AW215" s="66">
        <f t="shared" si="100"/>
        <v>65000000000204</v>
      </c>
      <c r="AY215" s="66">
        <f t="shared" si="91"/>
        <v>65000000000204</v>
      </c>
    </row>
    <row r="216" spans="2:51" x14ac:dyDescent="0.2">
      <c r="B216" s="44"/>
      <c r="C216" s="43"/>
      <c r="D216" s="44"/>
      <c r="E216" s="43"/>
      <c r="F216" s="44"/>
      <c r="G216" s="43"/>
      <c r="H216" s="52" t="s">
        <v>348</v>
      </c>
      <c r="I216" s="19" t="s">
        <v>367</v>
      </c>
      <c r="J216" s="52"/>
      <c r="K216" s="19"/>
      <c r="L216" s="52"/>
      <c r="M216" s="19"/>
      <c r="O216" s="59" t="str">
        <f t="shared" si="79"/>
        <v>5-0000</v>
      </c>
      <c r="P216" s="59" t="str">
        <f t="shared" si="80"/>
        <v>5-1000</v>
      </c>
      <c r="Q216" s="59" t="str">
        <f t="shared" si="81"/>
        <v>2-1200</v>
      </c>
      <c r="R216" s="59" t="str">
        <f t="shared" si="82"/>
        <v>5-1010</v>
      </c>
      <c r="S216" s="59" t="str">
        <f t="shared" si="83"/>
        <v>5-1009.01</v>
      </c>
      <c r="T216" s="59" t="str">
        <f t="shared" si="84"/>
        <v xml:space="preserve"> </v>
      </c>
      <c r="V216" s="82">
        <f t="shared" si="85"/>
        <v>65000000000206</v>
      </c>
      <c r="W216" s="61">
        <f t="shared" si="86"/>
        <v>65000000000186</v>
      </c>
      <c r="X216" s="61">
        <f t="shared" si="87"/>
        <v>65000000000187</v>
      </c>
      <c r="Y216" s="61">
        <f t="shared" si="88"/>
        <v>65000000000147</v>
      </c>
      <c r="Z216" s="61">
        <f t="shared" si="89"/>
        <v>65000000000206</v>
      </c>
      <c r="AA216" s="61">
        <f t="shared" si="78"/>
        <v>65000000000205</v>
      </c>
      <c r="AB216" s="61">
        <f t="shared" si="90"/>
        <v>65000000000000</v>
      </c>
      <c r="AD216" s="61">
        <f t="shared" si="92"/>
        <v>5</v>
      </c>
      <c r="AE216" s="61">
        <f t="shared" si="93"/>
        <v>2</v>
      </c>
      <c r="AF216" s="61">
        <f t="shared" si="94"/>
        <v>1</v>
      </c>
      <c r="AG216" s="61">
        <f t="shared" si="95"/>
        <v>20</v>
      </c>
      <c r="AH216" s="61">
        <f t="shared" si="96"/>
        <v>1</v>
      </c>
      <c r="AI216" s="61">
        <f t="shared" si="97"/>
        <v>1</v>
      </c>
      <c r="AK216" s="77" t="str">
        <f xml:space="preserve">
IF(AA216&lt;&gt;AA215,
     "L5",
     IF(Z216&lt;&gt;Z215,
          "L4",
          IF(Y216&lt;&gt;Y215,
               "L3",
               IF(X216&lt;&gt;X215,
                    "L2",
                     IF(W216&lt;&gt;W215,
                         "L1",
                         "L1"
                         )
                    )
               )
          )
     )</f>
        <v>L4</v>
      </c>
      <c r="AM216" s="65" t="s">
        <v>1756</v>
      </c>
      <c r="AN216" s="65">
        <f>IF(EXACT($AK215, "L1"), $W215, AN215)</f>
        <v>65000000000186</v>
      </c>
      <c r="AO216" s="65">
        <f>IF(EXACT($AK215, "L1"), $W215, IF(EXACT($AK215, "L2"), $X215, AO215))</f>
        <v>65000000000187</v>
      </c>
      <c r="AP216" s="65">
        <f>IF(EXACT($AK215, "L1"), $W215, IF(EXACT($AK215, "L2"), $X215, IF(EXACT($AK215, "L3"), $Y215, AP215)))</f>
        <v>65000000000187</v>
      </c>
      <c r="AQ216" s="65">
        <f>IF(EXACT($AK215, "L1"), $W215, IF(EXACT($AK215, "L2"), $X215, IF(EXACT($AK215, "L3"), $Y215, IF(EXACT($AK215, "L4"), $Z215, AQ215))))</f>
        <v>65000000000204</v>
      </c>
      <c r="AS216" s="65">
        <f>IF(EXACT($AK216, "L1"), AM216, IF(EXACT($AK216, "L2"), AN216, IF(EXACT($AK216, "L3"), AO216, IF(EXACT($AK216, "L4"), AP216, IF(EXACT($AK216, "L5"), AQ216, "")))))</f>
        <v>65000000000187</v>
      </c>
      <c r="AU216" s="60" t="str">
        <f t="shared" si="98"/>
        <v>PERFORM * FROM "SchData-OLTP-Accounting"."Func_TblChartOfAccount_SET"(varSystemLoginSession, null, null, null, varInstitutionBranchID, 62000000000001::bigint,'5-1010', 'IT Hardware Purchase', 62000000000001::bigint, '2016-01-01 00:00:00'::timestamp, null::timestamp, 65000000000187::bigint, 66000000000001::bigint);</v>
      </c>
      <c r="AV216" s="66">
        <f t="shared" si="99"/>
        <v>65000000000206</v>
      </c>
      <c r="AW216" s="66">
        <f t="shared" si="100"/>
        <v>65000000000187</v>
      </c>
      <c r="AY216" s="66">
        <f t="shared" si="91"/>
        <v>65000000000147</v>
      </c>
    </row>
    <row r="217" spans="2:51" x14ac:dyDescent="0.2">
      <c r="B217" s="44"/>
      <c r="C217" s="43"/>
      <c r="D217" s="44"/>
      <c r="E217" s="43"/>
      <c r="F217" s="44"/>
      <c r="G217" s="43"/>
      <c r="H217" s="52"/>
      <c r="I217" s="19"/>
      <c r="J217" s="52" t="s">
        <v>1455</v>
      </c>
      <c r="K217" s="19" t="s">
        <v>1289</v>
      </c>
      <c r="L217" s="52"/>
      <c r="M217" s="19"/>
      <c r="O217" s="59" t="str">
        <f t="shared" si="79"/>
        <v>5-0000</v>
      </c>
      <c r="P217" s="59" t="str">
        <f t="shared" si="80"/>
        <v>5-1000</v>
      </c>
      <c r="Q217" s="59" t="str">
        <f t="shared" si="81"/>
        <v>2-1200</v>
      </c>
      <c r="R217" s="59" t="str">
        <f t="shared" si="82"/>
        <v>5-1010</v>
      </c>
      <c r="S217" s="59" t="str">
        <f t="shared" si="83"/>
        <v>5-1010.01</v>
      </c>
      <c r="T217" s="59" t="str">
        <f t="shared" si="84"/>
        <v xml:space="preserve"> </v>
      </c>
      <c r="V217" s="82">
        <f t="shared" si="85"/>
        <v>65000000000207</v>
      </c>
      <c r="W217" s="61">
        <f t="shared" si="86"/>
        <v>65000000000186</v>
      </c>
      <c r="X217" s="61">
        <f t="shared" si="87"/>
        <v>65000000000187</v>
      </c>
      <c r="Y217" s="61">
        <f t="shared" si="88"/>
        <v>65000000000147</v>
      </c>
      <c r="Z217" s="61">
        <f t="shared" si="89"/>
        <v>65000000000206</v>
      </c>
      <c r="AA217" s="61">
        <f t="shared" si="78"/>
        <v>65000000000207</v>
      </c>
      <c r="AB217" s="61">
        <f t="shared" si="90"/>
        <v>65000000000000</v>
      </c>
      <c r="AD217" s="61">
        <f t="shared" si="92"/>
        <v>5</v>
      </c>
      <c r="AE217" s="61">
        <f t="shared" si="93"/>
        <v>2</v>
      </c>
      <c r="AF217" s="61">
        <f t="shared" si="94"/>
        <v>1</v>
      </c>
      <c r="AG217" s="61">
        <f t="shared" si="95"/>
        <v>20</v>
      </c>
      <c r="AH217" s="61">
        <f t="shared" si="96"/>
        <v>2</v>
      </c>
      <c r="AI217" s="61">
        <f t="shared" si="97"/>
        <v>1</v>
      </c>
      <c r="AK217" s="77" t="str">
        <f xml:space="preserve">
IF(AA217&lt;&gt;AA216,
     "L5",
     IF(Z217&lt;&gt;Z216,
          "L4",
          IF(Y217&lt;&gt;Y216,
               "L3",
               IF(X217&lt;&gt;X216,
                    "L2",
                     IF(W217&lt;&gt;W216,
                         "L1",
                         "L1"
                         )
                    )
               )
          )
     )</f>
        <v>L5</v>
      </c>
      <c r="AM217" s="65" t="s">
        <v>1756</v>
      </c>
      <c r="AN217" s="65">
        <f>IF(EXACT($AK216, "L1"), $W216, AN216)</f>
        <v>65000000000186</v>
      </c>
      <c r="AO217" s="65">
        <f>IF(EXACT($AK216, "L1"), $W216, IF(EXACT($AK216, "L2"), $X216, AO216))</f>
        <v>65000000000187</v>
      </c>
      <c r="AP217" s="65">
        <f>IF(EXACT($AK216, "L1"), $W216, IF(EXACT($AK216, "L2"), $X216, IF(EXACT($AK216, "L3"), $Y216, AP216)))</f>
        <v>65000000000187</v>
      </c>
      <c r="AQ217" s="65">
        <f>IF(EXACT($AK216, "L1"), $W216, IF(EXACT($AK216, "L2"), $X216, IF(EXACT($AK216, "L3"), $Y216, IF(EXACT($AK216, "L4"), $Z216, AQ216))))</f>
        <v>65000000000206</v>
      </c>
      <c r="AS217" s="65">
        <f>IF(EXACT($AK217, "L1"), AM217, IF(EXACT($AK217, "L2"), AN217, IF(EXACT($AK217, "L3"), AO217, IF(EXACT($AK217, "L4"), AP217, IF(EXACT($AK217, "L5"), AQ217, "")))))</f>
        <v>65000000000206</v>
      </c>
      <c r="AU217" s="60" t="str">
        <f t="shared" si="98"/>
        <v>PERFORM * FROM "SchData-OLTP-Accounting"."Func_TblChartOfAccount_SET"(varSystemLoginSession, null, null, null, varInstitutionBranchID, 62000000000001::bigint,'5-1010.01', 'IT Hardware Purchase (IDR)', 62000000000001::bigint, '2016-01-01 00:00:00'::timestamp, null::timestamp, 65000000000206::bigint, 66000000000001::bigint);</v>
      </c>
      <c r="AV217" s="66">
        <f t="shared" si="99"/>
        <v>65000000000207</v>
      </c>
      <c r="AW217" s="66">
        <f t="shared" si="100"/>
        <v>65000000000206</v>
      </c>
      <c r="AY217" s="66">
        <f t="shared" si="91"/>
        <v>65000000000206</v>
      </c>
    </row>
    <row r="218" spans="2:51" x14ac:dyDescent="0.2">
      <c r="B218" s="44"/>
      <c r="C218" s="43"/>
      <c r="D218" s="44"/>
      <c r="E218" s="43"/>
      <c r="F218" s="44"/>
      <c r="G218" s="43"/>
      <c r="H218" s="52" t="s">
        <v>1444</v>
      </c>
      <c r="I218" s="19" t="s">
        <v>1169</v>
      </c>
      <c r="J218" s="52"/>
      <c r="K218" s="19"/>
      <c r="L218" s="52"/>
      <c r="M218" s="19"/>
      <c r="O218" s="59" t="str">
        <f t="shared" si="79"/>
        <v>5-0000</v>
      </c>
      <c r="P218" s="59" t="str">
        <f t="shared" si="80"/>
        <v>5-1000</v>
      </c>
      <c r="Q218" s="59" t="str">
        <f t="shared" si="81"/>
        <v>2-1200</v>
      </c>
      <c r="R218" s="59" t="str">
        <f t="shared" si="82"/>
        <v>5-1099</v>
      </c>
      <c r="S218" s="59" t="str">
        <f t="shared" si="83"/>
        <v>5-1010.01</v>
      </c>
      <c r="T218" s="59" t="str">
        <f t="shared" si="84"/>
        <v xml:space="preserve"> </v>
      </c>
      <c r="V218" s="82">
        <f t="shared" si="85"/>
        <v>65000000000208</v>
      </c>
      <c r="W218" s="61">
        <f t="shared" si="86"/>
        <v>65000000000186</v>
      </c>
      <c r="X218" s="61">
        <f t="shared" si="87"/>
        <v>65000000000187</v>
      </c>
      <c r="Y218" s="61">
        <f t="shared" si="88"/>
        <v>65000000000147</v>
      </c>
      <c r="Z218" s="61">
        <f t="shared" si="89"/>
        <v>65000000000208</v>
      </c>
      <c r="AA218" s="61">
        <f t="shared" si="78"/>
        <v>65000000000207</v>
      </c>
      <c r="AB218" s="61">
        <f t="shared" si="90"/>
        <v>65000000000000</v>
      </c>
      <c r="AD218" s="61">
        <f t="shared" si="92"/>
        <v>5</v>
      </c>
      <c r="AE218" s="61">
        <f t="shared" si="93"/>
        <v>2</v>
      </c>
      <c r="AF218" s="61">
        <f t="shared" si="94"/>
        <v>1</v>
      </c>
      <c r="AG218" s="61">
        <f t="shared" si="95"/>
        <v>21</v>
      </c>
      <c r="AH218" s="61">
        <f t="shared" si="96"/>
        <v>1</v>
      </c>
      <c r="AI218" s="61">
        <f t="shared" si="97"/>
        <v>1</v>
      </c>
      <c r="AK218" s="77" t="str">
        <f xml:space="preserve">
IF(AA218&lt;&gt;AA217,
     "L5",
     IF(Z218&lt;&gt;Z217,
          "L4",
          IF(Y218&lt;&gt;Y217,
               "L3",
               IF(X218&lt;&gt;X217,
                    "L2",
                     IF(W218&lt;&gt;W217,
                         "L1",
                         "L1"
                         )
                    )
               )
          )
     )</f>
        <v>L4</v>
      </c>
      <c r="AM218" s="65" t="s">
        <v>1756</v>
      </c>
      <c r="AN218" s="65">
        <f>IF(EXACT($AK217, "L1"), $W217, AN217)</f>
        <v>65000000000186</v>
      </c>
      <c r="AO218" s="65">
        <f>IF(EXACT($AK217, "L1"), $W217, IF(EXACT($AK217, "L2"), $X217, AO217))</f>
        <v>65000000000187</v>
      </c>
      <c r="AP218" s="65">
        <f>IF(EXACT($AK217, "L1"), $W217, IF(EXACT($AK217, "L2"), $X217, IF(EXACT($AK217, "L3"), $Y217, AP217)))</f>
        <v>65000000000187</v>
      </c>
      <c r="AQ218" s="65">
        <f>IF(EXACT($AK217, "L1"), $W217, IF(EXACT($AK217, "L2"), $X217, IF(EXACT($AK217, "L3"), $Y217, IF(EXACT($AK217, "L4"), $Z217, AQ217))))</f>
        <v>65000000000206</v>
      </c>
      <c r="AS218" s="65">
        <f>IF(EXACT($AK218, "L1"), AM218, IF(EXACT($AK218, "L2"), AN218, IF(EXACT($AK218, "L3"), AO218, IF(EXACT($AK218, "L4"), AP218, IF(EXACT($AK218, "L5"), AQ218, "")))))</f>
        <v>65000000000187</v>
      </c>
      <c r="AU218" s="60" t="str">
        <f t="shared" si="98"/>
        <v>PERFORM * FROM "SchData-OLTP-Accounting"."Func_TblChartOfAccount_SET"(varSystemLoginSession, null, null, null, varInstitutionBranchID, 62000000000001::bigint,'5-1099', 'Other Cost of Material', 62000000000001::bigint, '2016-01-01 00:00:00'::timestamp, null::timestamp, 65000000000187::bigint, 66000000000001::bigint);</v>
      </c>
      <c r="AV218" s="66">
        <f t="shared" si="99"/>
        <v>65000000000208</v>
      </c>
      <c r="AW218" s="66">
        <f t="shared" si="100"/>
        <v>65000000000187</v>
      </c>
      <c r="AY218" s="66">
        <f t="shared" si="91"/>
        <v>65000000000147</v>
      </c>
    </row>
    <row r="219" spans="2:51" x14ac:dyDescent="0.2">
      <c r="B219" s="44"/>
      <c r="C219" s="43"/>
      <c r="D219" s="44"/>
      <c r="E219" s="43"/>
      <c r="F219" s="44"/>
      <c r="G219" s="43"/>
      <c r="H219" s="52"/>
      <c r="I219" s="19"/>
      <c r="J219" s="52" t="s">
        <v>1445</v>
      </c>
      <c r="K219" s="19" t="s">
        <v>1290</v>
      </c>
      <c r="L219" s="52"/>
      <c r="M219" s="19"/>
      <c r="O219" s="59" t="str">
        <f t="shared" si="79"/>
        <v>5-0000</v>
      </c>
      <c r="P219" s="59" t="str">
        <f t="shared" si="80"/>
        <v>5-1000</v>
      </c>
      <c r="Q219" s="59" t="str">
        <f t="shared" si="81"/>
        <v>2-1200</v>
      </c>
      <c r="R219" s="59" t="str">
        <f t="shared" si="82"/>
        <v>5-1099</v>
      </c>
      <c r="S219" s="59" t="str">
        <f t="shared" si="83"/>
        <v>5-1099.01</v>
      </c>
      <c r="T219" s="59" t="str">
        <f t="shared" si="84"/>
        <v xml:space="preserve"> </v>
      </c>
      <c r="V219" s="82">
        <f t="shared" si="85"/>
        <v>65000000000209</v>
      </c>
      <c r="W219" s="61">
        <f t="shared" si="86"/>
        <v>65000000000186</v>
      </c>
      <c r="X219" s="61">
        <f t="shared" si="87"/>
        <v>65000000000187</v>
      </c>
      <c r="Y219" s="61">
        <f t="shared" si="88"/>
        <v>65000000000147</v>
      </c>
      <c r="Z219" s="61">
        <f t="shared" si="89"/>
        <v>65000000000208</v>
      </c>
      <c r="AA219" s="61">
        <f t="shared" si="78"/>
        <v>65000000000209</v>
      </c>
      <c r="AB219" s="61">
        <f t="shared" si="90"/>
        <v>65000000000000</v>
      </c>
      <c r="AD219" s="61">
        <f t="shared" si="92"/>
        <v>5</v>
      </c>
      <c r="AE219" s="61">
        <f t="shared" si="93"/>
        <v>2</v>
      </c>
      <c r="AF219" s="61">
        <f t="shared" si="94"/>
        <v>1</v>
      </c>
      <c r="AG219" s="61">
        <f t="shared" si="95"/>
        <v>21</v>
      </c>
      <c r="AH219" s="61">
        <f t="shared" si="96"/>
        <v>2</v>
      </c>
      <c r="AI219" s="61">
        <f t="shared" si="97"/>
        <v>1</v>
      </c>
      <c r="AK219" s="77" t="str">
        <f xml:space="preserve">
IF(AA219&lt;&gt;AA218,
     "L5",
     IF(Z219&lt;&gt;Z218,
          "L4",
          IF(Y219&lt;&gt;Y218,
               "L3",
               IF(X219&lt;&gt;X218,
                    "L2",
                     IF(W219&lt;&gt;W218,
                         "L1",
                         "L1"
                         )
                    )
               )
          )
     )</f>
        <v>L5</v>
      </c>
      <c r="AM219" s="65" t="s">
        <v>1756</v>
      </c>
      <c r="AN219" s="65">
        <f>IF(EXACT($AK218, "L1"), $W218, AN218)</f>
        <v>65000000000186</v>
      </c>
      <c r="AO219" s="65">
        <f>IF(EXACT($AK218, "L1"), $W218, IF(EXACT($AK218, "L2"), $X218, AO218))</f>
        <v>65000000000187</v>
      </c>
      <c r="AP219" s="65">
        <f>IF(EXACT($AK218, "L1"), $W218, IF(EXACT($AK218, "L2"), $X218, IF(EXACT($AK218, "L3"), $Y218, AP218)))</f>
        <v>65000000000187</v>
      </c>
      <c r="AQ219" s="65">
        <f>IF(EXACT($AK218, "L1"), $W218, IF(EXACT($AK218, "L2"), $X218, IF(EXACT($AK218, "L3"), $Y218, IF(EXACT($AK218, "L4"), $Z218, AQ218))))</f>
        <v>65000000000208</v>
      </c>
      <c r="AS219" s="65">
        <f>IF(EXACT($AK219, "L1"), AM219, IF(EXACT($AK219, "L2"), AN219, IF(EXACT($AK219, "L3"), AO219, IF(EXACT($AK219, "L4"), AP219, IF(EXACT($AK219, "L5"), AQ219, "")))))</f>
        <v>65000000000208</v>
      </c>
      <c r="AU219" s="60" t="str">
        <f t="shared" si="98"/>
        <v>PERFORM * FROM "SchData-OLTP-Accounting"."Func_TblChartOfAccount_SET"(varSystemLoginSession, null, null, null, varInstitutionBranchID, 62000000000001::bigint,'5-1099.01', 'Other Cost of Material (IDR)', 62000000000001::bigint, '2016-01-01 00:00:00'::timestamp, null::timestamp, 65000000000208::bigint, 66000000000001::bigint);</v>
      </c>
      <c r="AV219" s="66">
        <f t="shared" si="99"/>
        <v>65000000000209</v>
      </c>
      <c r="AW219" s="66">
        <f t="shared" si="100"/>
        <v>65000000000208</v>
      </c>
      <c r="AY219" s="66">
        <f t="shared" si="91"/>
        <v>65000000000208</v>
      </c>
    </row>
    <row r="220" spans="2:51" x14ac:dyDescent="0.2">
      <c r="B220" s="44"/>
      <c r="C220" s="43"/>
      <c r="D220" s="44" t="s">
        <v>1100</v>
      </c>
      <c r="E220" s="43" t="s">
        <v>900</v>
      </c>
      <c r="F220" s="44"/>
      <c r="G220" s="43"/>
      <c r="H220" s="52"/>
      <c r="I220" s="19"/>
      <c r="J220" s="52"/>
      <c r="K220" s="19"/>
      <c r="L220" s="52"/>
      <c r="M220" s="19"/>
      <c r="O220" s="59" t="str">
        <f t="shared" si="79"/>
        <v>5-0000</v>
      </c>
      <c r="P220" s="59" t="str">
        <f t="shared" si="80"/>
        <v>5-2000</v>
      </c>
      <c r="Q220" s="59" t="str">
        <f t="shared" si="81"/>
        <v>2-1200</v>
      </c>
      <c r="R220" s="59" t="str">
        <f t="shared" si="82"/>
        <v>5-1099</v>
      </c>
      <c r="S220" s="59" t="str">
        <f t="shared" si="83"/>
        <v>5-1099.01</v>
      </c>
      <c r="T220" s="59" t="str">
        <f t="shared" si="84"/>
        <v xml:space="preserve"> </v>
      </c>
      <c r="V220" s="82">
        <f t="shared" si="85"/>
        <v>65000000000210</v>
      </c>
      <c r="W220" s="61">
        <f t="shared" si="86"/>
        <v>65000000000186</v>
      </c>
      <c r="X220" s="61">
        <f t="shared" si="87"/>
        <v>65000000000210</v>
      </c>
      <c r="Y220" s="61">
        <f t="shared" si="88"/>
        <v>65000000000147</v>
      </c>
      <c r="Z220" s="61">
        <f t="shared" si="89"/>
        <v>65000000000208</v>
      </c>
      <c r="AA220" s="61">
        <f t="shared" si="78"/>
        <v>65000000000209</v>
      </c>
      <c r="AB220" s="61">
        <f t="shared" si="90"/>
        <v>65000000000000</v>
      </c>
      <c r="AD220" s="61">
        <f t="shared" si="92"/>
        <v>5</v>
      </c>
      <c r="AE220" s="61">
        <f t="shared" si="93"/>
        <v>3</v>
      </c>
      <c r="AF220" s="61">
        <f t="shared" si="94"/>
        <v>1</v>
      </c>
      <c r="AG220" s="61">
        <f t="shared" si="95"/>
        <v>21</v>
      </c>
      <c r="AH220" s="61">
        <f t="shared" si="96"/>
        <v>2</v>
      </c>
      <c r="AI220" s="61">
        <f t="shared" si="97"/>
        <v>1</v>
      </c>
      <c r="AK220" s="77" t="str">
        <f xml:space="preserve">
IF(AA220&lt;&gt;AA219,
     "L5",
     IF(Z220&lt;&gt;Z219,
          "L4",
          IF(Y220&lt;&gt;Y219,
               "L3",
               IF(X220&lt;&gt;X219,
                    "L2",
                     IF(W220&lt;&gt;W219,
                         "L1",
                         "L1"
                         )
                    )
               )
          )
     )</f>
        <v>L2</v>
      </c>
      <c r="AM220" s="65" t="s">
        <v>1756</v>
      </c>
      <c r="AN220" s="65">
        <f>IF(EXACT($AK219, "L1"), $W219, AN219)</f>
        <v>65000000000186</v>
      </c>
      <c r="AO220" s="65">
        <f>IF(EXACT($AK219, "L1"), $W219, IF(EXACT($AK219, "L2"), $X219, AO219))</f>
        <v>65000000000187</v>
      </c>
      <c r="AP220" s="65">
        <f>IF(EXACT($AK219, "L1"), $W219, IF(EXACT($AK219, "L2"), $X219, IF(EXACT($AK219, "L3"), $Y219, AP219)))</f>
        <v>65000000000187</v>
      </c>
      <c r="AQ220" s="65">
        <f>IF(EXACT($AK219, "L1"), $W219, IF(EXACT($AK219, "L2"), $X219, IF(EXACT($AK219, "L3"), $Y219, IF(EXACT($AK219, "L4"), $Z219, AQ219))))</f>
        <v>65000000000208</v>
      </c>
      <c r="AS220" s="65">
        <f>IF(EXACT($AK220, "L1"), AM220, IF(EXACT($AK220, "L2"), AN220, IF(EXACT($AK220, "L3"), AO220, IF(EXACT($AK220, "L4"), AP220, IF(EXACT($AK220, "L5"), AQ220, "")))))</f>
        <v>65000000000186</v>
      </c>
      <c r="AU220" s="60" t="str">
        <f t="shared" si="98"/>
        <v>PERFORM * FROM "SchData-OLTP-Accounting"."Func_TblChartOfAccount_SET"(varSystemLoginSession, null, null, null, varInstitutionBranchID, 62000000000001::bigint,'5-2000', 'Cost of Labor', 62000000000001::bigint, '2016-01-01 00:00:00'::timestamp, null::timestamp, 65000000000186::bigint, 66000000000001::bigint);</v>
      </c>
      <c r="AV220" s="66">
        <f t="shared" si="99"/>
        <v>65000000000210</v>
      </c>
      <c r="AW220" s="66">
        <f t="shared" si="100"/>
        <v>65000000000186</v>
      </c>
      <c r="AY220" s="66">
        <f t="shared" si="91"/>
        <v>65000000000186</v>
      </c>
    </row>
    <row r="221" spans="2:51" x14ac:dyDescent="0.2">
      <c r="B221" s="44"/>
      <c r="C221" s="43"/>
      <c r="D221" s="44"/>
      <c r="E221" s="43"/>
      <c r="F221" s="44"/>
      <c r="G221" s="43"/>
      <c r="H221" s="52" t="s">
        <v>911</v>
      </c>
      <c r="I221" s="19" t="s">
        <v>371</v>
      </c>
      <c r="J221" s="52"/>
      <c r="K221" s="19"/>
      <c r="L221" s="52"/>
      <c r="M221" s="19"/>
      <c r="O221" s="59" t="str">
        <f t="shared" si="79"/>
        <v>5-0000</v>
      </c>
      <c r="P221" s="59" t="str">
        <f t="shared" si="80"/>
        <v>5-2000</v>
      </c>
      <c r="Q221" s="59" t="str">
        <f t="shared" si="81"/>
        <v>2-1200</v>
      </c>
      <c r="R221" s="59" t="str">
        <f t="shared" si="82"/>
        <v>5-2001</v>
      </c>
      <c r="S221" s="59" t="str">
        <f t="shared" si="83"/>
        <v>5-1099.01</v>
      </c>
      <c r="T221" s="59" t="str">
        <f t="shared" si="84"/>
        <v xml:space="preserve"> </v>
      </c>
      <c r="V221" s="82">
        <f t="shared" si="85"/>
        <v>65000000000211</v>
      </c>
      <c r="W221" s="61">
        <f t="shared" si="86"/>
        <v>65000000000186</v>
      </c>
      <c r="X221" s="61">
        <f t="shared" si="87"/>
        <v>65000000000210</v>
      </c>
      <c r="Y221" s="61">
        <f t="shared" si="88"/>
        <v>65000000000147</v>
      </c>
      <c r="Z221" s="61">
        <f t="shared" si="89"/>
        <v>65000000000211</v>
      </c>
      <c r="AA221" s="61">
        <f t="shared" si="78"/>
        <v>65000000000209</v>
      </c>
      <c r="AB221" s="61">
        <f t="shared" si="90"/>
        <v>65000000000000</v>
      </c>
      <c r="AD221" s="61">
        <f t="shared" si="92"/>
        <v>5</v>
      </c>
      <c r="AE221" s="61">
        <f t="shared" si="93"/>
        <v>3</v>
      </c>
      <c r="AF221" s="61">
        <f t="shared" si="94"/>
        <v>1</v>
      </c>
      <c r="AG221" s="61">
        <f t="shared" si="95"/>
        <v>22</v>
      </c>
      <c r="AH221" s="61">
        <f t="shared" si="96"/>
        <v>1</v>
      </c>
      <c r="AI221" s="61">
        <f t="shared" si="97"/>
        <v>1</v>
      </c>
      <c r="AK221" s="77" t="str">
        <f xml:space="preserve">
IF(AA221&lt;&gt;AA220,
     "L5",
     IF(Z221&lt;&gt;Z220,
          "L4",
          IF(Y221&lt;&gt;Y220,
               "L3",
               IF(X221&lt;&gt;X220,
                    "L2",
                     IF(W221&lt;&gt;W220,
                         "L1",
                         "L1"
                         )
                    )
               )
          )
     )</f>
        <v>L4</v>
      </c>
      <c r="AM221" s="65" t="s">
        <v>1756</v>
      </c>
      <c r="AN221" s="65">
        <f>IF(EXACT($AK220, "L1"), $W220, AN220)</f>
        <v>65000000000186</v>
      </c>
      <c r="AO221" s="65">
        <f>IF(EXACT($AK220, "L1"), $W220, IF(EXACT($AK220, "L2"), $X220, AO220))</f>
        <v>65000000000210</v>
      </c>
      <c r="AP221" s="65">
        <f>IF(EXACT($AK220, "L1"), $W220, IF(EXACT($AK220, "L2"), $X220, IF(EXACT($AK220, "L3"), $Y220, AP220)))</f>
        <v>65000000000210</v>
      </c>
      <c r="AQ221" s="65">
        <f>IF(EXACT($AK220, "L1"), $W220, IF(EXACT($AK220, "L2"), $X220, IF(EXACT($AK220, "L3"), $Y220, IF(EXACT($AK220, "L4"), $Z220, AQ220))))</f>
        <v>65000000000210</v>
      </c>
      <c r="AS221" s="65">
        <f>IF(EXACT($AK221, "L1"), AM221, IF(EXACT($AK221, "L2"), AN221, IF(EXACT($AK221, "L3"), AO221, IF(EXACT($AK221, "L4"), AP221, IF(EXACT($AK221, "L5"), AQ221, "")))))</f>
        <v>65000000000210</v>
      </c>
      <c r="AU221" s="60" t="str">
        <f t="shared" si="98"/>
        <v>PERFORM * FROM "SchData-OLTP-Accounting"."Func_TblChartOfAccount_SET"(varSystemLoginSession, null, null, null, varInstitutionBranchID, 62000000000001::bigint,'5-2001', 'Salary Daily Worker', 62000000000001::bigint, '2016-01-01 00:00:00'::timestamp, null::timestamp, 65000000000210::bigint, 66000000000001::bigint);</v>
      </c>
      <c r="AV221" s="66">
        <f t="shared" si="99"/>
        <v>65000000000211</v>
      </c>
      <c r="AW221" s="66">
        <f t="shared" si="100"/>
        <v>65000000000210</v>
      </c>
      <c r="AY221" s="66">
        <f t="shared" si="91"/>
        <v>65000000000210</v>
      </c>
    </row>
    <row r="222" spans="2:51" x14ac:dyDescent="0.2">
      <c r="B222" s="44"/>
      <c r="C222" s="43"/>
      <c r="D222" s="44"/>
      <c r="E222" s="43"/>
      <c r="F222" s="44"/>
      <c r="G222" s="43"/>
      <c r="H222" s="52"/>
      <c r="I222" s="19"/>
      <c r="J222" s="52" t="s">
        <v>1456</v>
      </c>
      <c r="K222" s="19" t="s">
        <v>1291</v>
      </c>
      <c r="L222" s="52"/>
      <c r="M222" s="19"/>
      <c r="O222" s="59" t="str">
        <f t="shared" si="79"/>
        <v>5-0000</v>
      </c>
      <c r="P222" s="59" t="str">
        <f t="shared" si="80"/>
        <v>5-2000</v>
      </c>
      <c r="Q222" s="59" t="str">
        <f t="shared" si="81"/>
        <v>2-1200</v>
      </c>
      <c r="R222" s="59" t="str">
        <f t="shared" si="82"/>
        <v>5-2001</v>
      </c>
      <c r="S222" s="59" t="str">
        <f t="shared" si="83"/>
        <v>5-2001.01</v>
      </c>
      <c r="T222" s="59" t="str">
        <f t="shared" si="84"/>
        <v xml:space="preserve"> </v>
      </c>
      <c r="V222" s="82">
        <f t="shared" si="85"/>
        <v>65000000000212</v>
      </c>
      <c r="W222" s="61">
        <f t="shared" si="86"/>
        <v>65000000000186</v>
      </c>
      <c r="X222" s="61">
        <f t="shared" si="87"/>
        <v>65000000000210</v>
      </c>
      <c r="Y222" s="61">
        <f t="shared" si="88"/>
        <v>65000000000147</v>
      </c>
      <c r="Z222" s="61">
        <f t="shared" si="89"/>
        <v>65000000000211</v>
      </c>
      <c r="AA222" s="61">
        <f t="shared" si="78"/>
        <v>65000000000212</v>
      </c>
      <c r="AB222" s="61">
        <f t="shared" si="90"/>
        <v>65000000000000</v>
      </c>
      <c r="AD222" s="61">
        <f t="shared" si="92"/>
        <v>5</v>
      </c>
      <c r="AE222" s="61">
        <f t="shared" si="93"/>
        <v>3</v>
      </c>
      <c r="AF222" s="61">
        <f t="shared" si="94"/>
        <v>1</v>
      </c>
      <c r="AG222" s="61">
        <f t="shared" si="95"/>
        <v>22</v>
      </c>
      <c r="AH222" s="61">
        <f t="shared" si="96"/>
        <v>2</v>
      </c>
      <c r="AI222" s="61">
        <f t="shared" si="97"/>
        <v>1</v>
      </c>
      <c r="AK222" s="77" t="str">
        <f xml:space="preserve">
IF(AA222&lt;&gt;AA221,
     "L5",
     IF(Z222&lt;&gt;Z221,
          "L4",
          IF(Y222&lt;&gt;Y221,
               "L3",
               IF(X222&lt;&gt;X221,
                    "L2",
                     IF(W222&lt;&gt;W221,
                         "L1",
                         "L1"
                         )
                    )
               )
          )
     )</f>
        <v>L5</v>
      </c>
      <c r="AM222" s="65" t="s">
        <v>1756</v>
      </c>
      <c r="AN222" s="65">
        <f>IF(EXACT($AK221, "L1"), $W221, AN221)</f>
        <v>65000000000186</v>
      </c>
      <c r="AO222" s="65">
        <f>IF(EXACT($AK221, "L1"), $W221, IF(EXACT($AK221, "L2"), $X221, AO221))</f>
        <v>65000000000210</v>
      </c>
      <c r="AP222" s="65">
        <f>IF(EXACT($AK221, "L1"), $W221, IF(EXACT($AK221, "L2"), $X221, IF(EXACT($AK221, "L3"), $Y221, AP221)))</f>
        <v>65000000000210</v>
      </c>
      <c r="AQ222" s="65">
        <f>IF(EXACT($AK221, "L1"), $W221, IF(EXACT($AK221, "L2"), $X221, IF(EXACT($AK221, "L3"), $Y221, IF(EXACT($AK221, "L4"), $Z221, AQ221))))</f>
        <v>65000000000211</v>
      </c>
      <c r="AS222" s="65">
        <f>IF(EXACT($AK222, "L1"), AM222, IF(EXACT($AK222, "L2"), AN222, IF(EXACT($AK222, "L3"), AO222, IF(EXACT($AK222, "L4"), AP222, IF(EXACT($AK222, "L5"), AQ222, "")))))</f>
        <v>65000000000211</v>
      </c>
      <c r="AU222" s="60" t="str">
        <f t="shared" si="98"/>
        <v>PERFORM * FROM "SchData-OLTP-Accounting"."Func_TblChartOfAccount_SET"(varSystemLoginSession, null, null, null, varInstitutionBranchID, 62000000000001::bigint,'5-2001.01', 'Salary Daily Worker (IDR)', 62000000000001::bigint, '2016-01-01 00:00:00'::timestamp, null::timestamp, 65000000000211::bigint, 66000000000001::bigint);</v>
      </c>
      <c r="AV222" s="66">
        <f t="shared" si="99"/>
        <v>65000000000212</v>
      </c>
      <c r="AW222" s="66">
        <f t="shared" si="100"/>
        <v>65000000000211</v>
      </c>
      <c r="AY222" s="66">
        <f t="shared" si="91"/>
        <v>65000000000211</v>
      </c>
    </row>
    <row r="223" spans="2:51" x14ac:dyDescent="0.2">
      <c r="B223" s="44"/>
      <c r="C223" s="43"/>
      <c r="D223" s="44"/>
      <c r="E223" s="43"/>
      <c r="F223" s="44"/>
      <c r="G223" s="43"/>
      <c r="H223" s="52" t="s">
        <v>912</v>
      </c>
      <c r="I223" s="19" t="s">
        <v>373</v>
      </c>
      <c r="J223" s="52"/>
      <c r="K223" s="19"/>
      <c r="L223" s="52"/>
      <c r="M223" s="19"/>
      <c r="O223" s="59" t="str">
        <f t="shared" si="79"/>
        <v>5-0000</v>
      </c>
      <c r="P223" s="59" t="str">
        <f t="shared" si="80"/>
        <v>5-2000</v>
      </c>
      <c r="Q223" s="59" t="str">
        <f t="shared" si="81"/>
        <v>2-1200</v>
      </c>
      <c r="R223" s="59" t="str">
        <f t="shared" si="82"/>
        <v>5-2002</v>
      </c>
      <c r="S223" s="59" t="str">
        <f t="shared" si="83"/>
        <v>5-2001.01</v>
      </c>
      <c r="T223" s="59" t="str">
        <f t="shared" si="84"/>
        <v xml:space="preserve"> </v>
      </c>
      <c r="V223" s="82">
        <f t="shared" si="85"/>
        <v>65000000000213</v>
      </c>
      <c r="W223" s="61">
        <f t="shared" si="86"/>
        <v>65000000000186</v>
      </c>
      <c r="X223" s="61">
        <f t="shared" si="87"/>
        <v>65000000000210</v>
      </c>
      <c r="Y223" s="61">
        <f t="shared" si="88"/>
        <v>65000000000147</v>
      </c>
      <c r="Z223" s="61">
        <f t="shared" si="89"/>
        <v>65000000000213</v>
      </c>
      <c r="AA223" s="61">
        <f t="shared" si="78"/>
        <v>65000000000212</v>
      </c>
      <c r="AB223" s="61">
        <f t="shared" si="90"/>
        <v>65000000000000</v>
      </c>
      <c r="AD223" s="61">
        <f t="shared" si="92"/>
        <v>5</v>
      </c>
      <c r="AE223" s="61">
        <f t="shared" si="93"/>
        <v>3</v>
      </c>
      <c r="AF223" s="61">
        <f t="shared" si="94"/>
        <v>1</v>
      </c>
      <c r="AG223" s="61">
        <f t="shared" si="95"/>
        <v>23</v>
      </c>
      <c r="AH223" s="61">
        <f t="shared" si="96"/>
        <v>1</v>
      </c>
      <c r="AI223" s="61">
        <f t="shared" si="97"/>
        <v>1</v>
      </c>
      <c r="AK223" s="77" t="str">
        <f xml:space="preserve">
IF(AA223&lt;&gt;AA222,
     "L5",
     IF(Z223&lt;&gt;Z222,
          "L4",
          IF(Y223&lt;&gt;Y222,
               "L3",
               IF(X223&lt;&gt;X222,
                    "L2",
                     IF(W223&lt;&gt;W222,
                         "L1",
                         "L1"
                         )
                    )
               )
          )
     )</f>
        <v>L4</v>
      </c>
      <c r="AM223" s="65" t="s">
        <v>1756</v>
      </c>
      <c r="AN223" s="65">
        <f>IF(EXACT($AK222, "L1"), $W222, AN222)</f>
        <v>65000000000186</v>
      </c>
      <c r="AO223" s="65">
        <f>IF(EXACT($AK222, "L1"), $W222, IF(EXACT($AK222, "L2"), $X222, AO222))</f>
        <v>65000000000210</v>
      </c>
      <c r="AP223" s="65">
        <f>IF(EXACT($AK222, "L1"), $W222, IF(EXACT($AK222, "L2"), $X222, IF(EXACT($AK222, "L3"), $Y222, AP222)))</f>
        <v>65000000000210</v>
      </c>
      <c r="AQ223" s="65">
        <f>IF(EXACT($AK222, "L1"), $W222, IF(EXACT($AK222, "L2"), $X222, IF(EXACT($AK222, "L3"), $Y222, IF(EXACT($AK222, "L4"), $Z222, AQ222))))</f>
        <v>65000000000211</v>
      </c>
      <c r="AS223" s="65">
        <f>IF(EXACT($AK223, "L1"), AM223, IF(EXACT($AK223, "L2"), AN223, IF(EXACT($AK223, "L3"), AO223, IF(EXACT($AK223, "L4"), AP223, IF(EXACT($AK223, "L5"), AQ223, "")))))</f>
        <v>65000000000210</v>
      </c>
      <c r="AU223" s="60" t="str">
        <f t="shared" si="98"/>
        <v>PERFORM * FROM "SchData-OLTP-Accounting"."Func_TblChartOfAccount_SET"(varSystemLoginSession, null, null, null, varInstitutionBranchID, 62000000000001::bigint,'5-2002', 'Salary Direct', 62000000000001::bigint, '2016-01-01 00:00:00'::timestamp, null::timestamp, 65000000000210::bigint, 66000000000001::bigint);</v>
      </c>
      <c r="AV223" s="66">
        <f t="shared" si="99"/>
        <v>65000000000213</v>
      </c>
      <c r="AW223" s="66">
        <f t="shared" si="100"/>
        <v>65000000000210</v>
      </c>
      <c r="AY223" s="66">
        <f t="shared" si="91"/>
        <v>65000000000147</v>
      </c>
    </row>
    <row r="224" spans="2:51" x14ac:dyDescent="0.2">
      <c r="B224" s="44"/>
      <c r="C224" s="43"/>
      <c r="D224" s="44"/>
      <c r="E224" s="43"/>
      <c r="F224" s="44"/>
      <c r="G224" s="43"/>
      <c r="H224" s="52"/>
      <c r="I224" s="19"/>
      <c r="J224" s="52" t="s">
        <v>1457</v>
      </c>
      <c r="K224" s="19" t="s">
        <v>1292</v>
      </c>
      <c r="L224" s="52"/>
      <c r="M224" s="19"/>
      <c r="O224" s="59" t="str">
        <f t="shared" si="79"/>
        <v>5-0000</v>
      </c>
      <c r="P224" s="59" t="str">
        <f t="shared" si="80"/>
        <v>5-2000</v>
      </c>
      <c r="Q224" s="59" t="str">
        <f t="shared" si="81"/>
        <v>2-1200</v>
      </c>
      <c r="R224" s="59" t="str">
        <f t="shared" si="82"/>
        <v>5-2002</v>
      </c>
      <c r="S224" s="59" t="str">
        <f t="shared" si="83"/>
        <v>5-2002.01</v>
      </c>
      <c r="T224" s="59" t="str">
        <f t="shared" si="84"/>
        <v xml:space="preserve"> </v>
      </c>
      <c r="V224" s="82">
        <f t="shared" si="85"/>
        <v>65000000000214</v>
      </c>
      <c r="W224" s="61">
        <f t="shared" si="86"/>
        <v>65000000000186</v>
      </c>
      <c r="X224" s="61">
        <f t="shared" si="87"/>
        <v>65000000000210</v>
      </c>
      <c r="Y224" s="61">
        <f t="shared" si="88"/>
        <v>65000000000147</v>
      </c>
      <c r="Z224" s="61">
        <f t="shared" si="89"/>
        <v>65000000000213</v>
      </c>
      <c r="AA224" s="61">
        <f t="shared" si="78"/>
        <v>65000000000214</v>
      </c>
      <c r="AB224" s="61">
        <f t="shared" si="90"/>
        <v>65000000000000</v>
      </c>
      <c r="AD224" s="61">
        <f t="shared" si="92"/>
        <v>5</v>
      </c>
      <c r="AE224" s="61">
        <f t="shared" si="93"/>
        <v>3</v>
      </c>
      <c r="AF224" s="61">
        <f t="shared" si="94"/>
        <v>1</v>
      </c>
      <c r="AG224" s="61">
        <f t="shared" si="95"/>
        <v>23</v>
      </c>
      <c r="AH224" s="61">
        <f t="shared" si="96"/>
        <v>2</v>
      </c>
      <c r="AI224" s="61">
        <f t="shared" si="97"/>
        <v>1</v>
      </c>
      <c r="AK224" s="77" t="str">
        <f xml:space="preserve">
IF(AA224&lt;&gt;AA223,
     "L5",
     IF(Z224&lt;&gt;Z223,
          "L4",
          IF(Y224&lt;&gt;Y223,
               "L3",
               IF(X224&lt;&gt;X223,
                    "L2",
                     IF(W224&lt;&gt;W223,
                         "L1",
                         "L1"
                         )
                    )
               )
          )
     )</f>
        <v>L5</v>
      </c>
      <c r="AM224" s="65" t="s">
        <v>1756</v>
      </c>
      <c r="AN224" s="65">
        <f>IF(EXACT($AK223, "L1"), $W223, AN223)</f>
        <v>65000000000186</v>
      </c>
      <c r="AO224" s="65">
        <f>IF(EXACT($AK223, "L1"), $W223, IF(EXACT($AK223, "L2"), $X223, AO223))</f>
        <v>65000000000210</v>
      </c>
      <c r="AP224" s="65">
        <f>IF(EXACT($AK223, "L1"), $W223, IF(EXACT($AK223, "L2"), $X223, IF(EXACT($AK223, "L3"), $Y223, AP223)))</f>
        <v>65000000000210</v>
      </c>
      <c r="AQ224" s="65">
        <f>IF(EXACT($AK223, "L1"), $W223, IF(EXACT($AK223, "L2"), $X223, IF(EXACT($AK223, "L3"), $Y223, IF(EXACT($AK223, "L4"), $Z223, AQ223))))</f>
        <v>65000000000213</v>
      </c>
      <c r="AS224" s="65">
        <f>IF(EXACT($AK224, "L1"), AM224, IF(EXACT($AK224, "L2"), AN224, IF(EXACT($AK224, "L3"), AO224, IF(EXACT($AK224, "L4"), AP224, IF(EXACT($AK224, "L5"), AQ224, "")))))</f>
        <v>65000000000213</v>
      </c>
      <c r="AU224" s="60" t="str">
        <f t="shared" si="98"/>
        <v>PERFORM * FROM "SchData-OLTP-Accounting"."Func_TblChartOfAccount_SET"(varSystemLoginSession, null, null, null, varInstitutionBranchID, 62000000000001::bigint,'5-2002.01', 'Salary Direct (IDR)', 62000000000001::bigint, '2016-01-01 00:00:00'::timestamp, null::timestamp, 65000000000213::bigint, 66000000000001::bigint);</v>
      </c>
      <c r="AV224" s="66">
        <f t="shared" si="99"/>
        <v>65000000000214</v>
      </c>
      <c r="AW224" s="66">
        <f t="shared" si="100"/>
        <v>65000000000213</v>
      </c>
      <c r="AY224" s="66">
        <f t="shared" si="91"/>
        <v>65000000000213</v>
      </c>
    </row>
    <row r="225" spans="2:51" x14ac:dyDescent="0.2">
      <c r="B225" s="44"/>
      <c r="C225" s="43"/>
      <c r="D225" s="44"/>
      <c r="E225" s="43"/>
      <c r="F225" s="44"/>
      <c r="G225" s="43"/>
      <c r="H225" s="52" t="s">
        <v>913</v>
      </c>
      <c r="I225" s="19" t="s">
        <v>375</v>
      </c>
      <c r="J225" s="52"/>
      <c r="K225" s="19"/>
      <c r="L225" s="52"/>
      <c r="M225" s="19"/>
      <c r="O225" s="59" t="str">
        <f t="shared" si="79"/>
        <v>5-0000</v>
      </c>
      <c r="P225" s="59" t="str">
        <f t="shared" si="80"/>
        <v>5-2000</v>
      </c>
      <c r="Q225" s="59" t="str">
        <f t="shared" si="81"/>
        <v>2-1200</v>
      </c>
      <c r="R225" s="59" t="str">
        <f t="shared" si="82"/>
        <v>5-2003</v>
      </c>
      <c r="S225" s="59" t="str">
        <f t="shared" si="83"/>
        <v>5-2002.01</v>
      </c>
      <c r="T225" s="59" t="str">
        <f t="shared" si="84"/>
        <v xml:space="preserve"> </v>
      </c>
      <c r="V225" s="82">
        <f t="shared" si="85"/>
        <v>65000000000215</v>
      </c>
      <c r="W225" s="61">
        <f t="shared" si="86"/>
        <v>65000000000186</v>
      </c>
      <c r="X225" s="61">
        <f t="shared" si="87"/>
        <v>65000000000210</v>
      </c>
      <c r="Y225" s="61">
        <f t="shared" si="88"/>
        <v>65000000000147</v>
      </c>
      <c r="Z225" s="61">
        <f t="shared" si="89"/>
        <v>65000000000215</v>
      </c>
      <c r="AA225" s="61">
        <f t="shared" si="78"/>
        <v>65000000000214</v>
      </c>
      <c r="AB225" s="61">
        <f t="shared" si="90"/>
        <v>65000000000000</v>
      </c>
      <c r="AD225" s="61">
        <f t="shared" si="92"/>
        <v>5</v>
      </c>
      <c r="AE225" s="61">
        <f t="shared" si="93"/>
        <v>3</v>
      </c>
      <c r="AF225" s="61">
        <f t="shared" si="94"/>
        <v>1</v>
      </c>
      <c r="AG225" s="61">
        <f t="shared" si="95"/>
        <v>24</v>
      </c>
      <c r="AH225" s="61">
        <f t="shared" si="96"/>
        <v>1</v>
      </c>
      <c r="AI225" s="61">
        <f t="shared" si="97"/>
        <v>1</v>
      </c>
      <c r="AK225" s="77" t="str">
        <f xml:space="preserve">
IF(AA225&lt;&gt;AA224,
     "L5",
     IF(Z225&lt;&gt;Z224,
          "L4",
          IF(Y225&lt;&gt;Y224,
               "L3",
               IF(X225&lt;&gt;X224,
                    "L2",
                     IF(W225&lt;&gt;W224,
                         "L1",
                         "L1"
                         )
                    )
               )
          )
     )</f>
        <v>L4</v>
      </c>
      <c r="AM225" s="65" t="s">
        <v>1756</v>
      </c>
      <c r="AN225" s="65">
        <f>IF(EXACT($AK224, "L1"), $W224, AN224)</f>
        <v>65000000000186</v>
      </c>
      <c r="AO225" s="65">
        <f>IF(EXACT($AK224, "L1"), $W224, IF(EXACT($AK224, "L2"), $X224, AO224))</f>
        <v>65000000000210</v>
      </c>
      <c r="AP225" s="65">
        <f>IF(EXACT($AK224, "L1"), $W224, IF(EXACT($AK224, "L2"), $X224, IF(EXACT($AK224, "L3"), $Y224, AP224)))</f>
        <v>65000000000210</v>
      </c>
      <c r="AQ225" s="65">
        <f>IF(EXACT($AK224, "L1"), $W224, IF(EXACT($AK224, "L2"), $X224, IF(EXACT($AK224, "L3"), $Y224, IF(EXACT($AK224, "L4"), $Z224, AQ224))))</f>
        <v>65000000000213</v>
      </c>
      <c r="AS225" s="65">
        <f>IF(EXACT($AK225, "L1"), AM225, IF(EXACT($AK225, "L2"), AN225, IF(EXACT($AK225, "L3"), AO225, IF(EXACT($AK225, "L4"), AP225, IF(EXACT($AK225, "L5"), AQ225, "")))))</f>
        <v>65000000000210</v>
      </c>
      <c r="AU225" s="60" t="str">
        <f t="shared" si="98"/>
        <v>PERFORM * FROM "SchData-OLTP-Accounting"."Func_TblChartOfAccount_SET"(varSystemLoginSession, null, null, null, varInstitutionBranchID, 62000000000001::bigint,'5-2003', 'Salary Indirect', 62000000000001::bigint, '2016-01-01 00:00:00'::timestamp, null::timestamp, 65000000000210::bigint, 66000000000001::bigint);</v>
      </c>
      <c r="AV225" s="66">
        <f t="shared" si="99"/>
        <v>65000000000215</v>
      </c>
      <c r="AW225" s="66">
        <f t="shared" si="100"/>
        <v>65000000000210</v>
      </c>
      <c r="AY225" s="66">
        <f t="shared" si="91"/>
        <v>65000000000147</v>
      </c>
    </row>
    <row r="226" spans="2:51" x14ac:dyDescent="0.2">
      <c r="B226" s="44"/>
      <c r="C226" s="43"/>
      <c r="D226" s="44"/>
      <c r="E226" s="43"/>
      <c r="F226" s="44"/>
      <c r="G226" s="43"/>
      <c r="H226" s="52"/>
      <c r="I226" s="19"/>
      <c r="J226" s="52" t="s">
        <v>1458</v>
      </c>
      <c r="K226" s="19" t="s">
        <v>1293</v>
      </c>
      <c r="L226" s="52"/>
      <c r="M226" s="19"/>
      <c r="O226" s="59" t="str">
        <f t="shared" si="79"/>
        <v>5-0000</v>
      </c>
      <c r="P226" s="59" t="str">
        <f t="shared" si="80"/>
        <v>5-2000</v>
      </c>
      <c r="Q226" s="59" t="str">
        <f t="shared" si="81"/>
        <v>2-1200</v>
      </c>
      <c r="R226" s="59" t="str">
        <f t="shared" si="82"/>
        <v>5-2003</v>
      </c>
      <c r="S226" s="59" t="str">
        <f t="shared" si="83"/>
        <v>5-2003.01</v>
      </c>
      <c r="T226" s="59" t="str">
        <f t="shared" si="84"/>
        <v xml:space="preserve"> </v>
      </c>
      <c r="V226" s="82">
        <f t="shared" si="85"/>
        <v>65000000000216</v>
      </c>
      <c r="W226" s="61">
        <f t="shared" si="86"/>
        <v>65000000000186</v>
      </c>
      <c r="X226" s="61">
        <f t="shared" si="87"/>
        <v>65000000000210</v>
      </c>
      <c r="Y226" s="61">
        <f t="shared" si="88"/>
        <v>65000000000147</v>
      </c>
      <c r="Z226" s="61">
        <f t="shared" si="89"/>
        <v>65000000000215</v>
      </c>
      <c r="AA226" s="61">
        <f t="shared" si="78"/>
        <v>65000000000216</v>
      </c>
      <c r="AB226" s="61">
        <f t="shared" si="90"/>
        <v>65000000000000</v>
      </c>
      <c r="AD226" s="61">
        <f t="shared" si="92"/>
        <v>5</v>
      </c>
      <c r="AE226" s="61">
        <f t="shared" si="93"/>
        <v>3</v>
      </c>
      <c r="AF226" s="61">
        <f t="shared" si="94"/>
        <v>1</v>
      </c>
      <c r="AG226" s="61">
        <f t="shared" si="95"/>
        <v>24</v>
      </c>
      <c r="AH226" s="61">
        <f t="shared" si="96"/>
        <v>2</v>
      </c>
      <c r="AI226" s="61">
        <f t="shared" si="97"/>
        <v>1</v>
      </c>
      <c r="AK226" s="77" t="str">
        <f xml:space="preserve">
IF(AA226&lt;&gt;AA225,
     "L5",
     IF(Z226&lt;&gt;Z225,
          "L4",
          IF(Y226&lt;&gt;Y225,
               "L3",
               IF(X226&lt;&gt;X225,
                    "L2",
                     IF(W226&lt;&gt;W225,
                         "L1",
                         "L1"
                         )
                    )
               )
          )
     )</f>
        <v>L5</v>
      </c>
      <c r="AM226" s="65" t="s">
        <v>1756</v>
      </c>
      <c r="AN226" s="65">
        <f>IF(EXACT($AK225, "L1"), $W225, AN225)</f>
        <v>65000000000186</v>
      </c>
      <c r="AO226" s="65">
        <f>IF(EXACT($AK225, "L1"), $W225, IF(EXACT($AK225, "L2"), $X225, AO225))</f>
        <v>65000000000210</v>
      </c>
      <c r="AP226" s="65">
        <f>IF(EXACT($AK225, "L1"), $W225, IF(EXACT($AK225, "L2"), $X225, IF(EXACT($AK225, "L3"), $Y225, AP225)))</f>
        <v>65000000000210</v>
      </c>
      <c r="AQ226" s="65">
        <f>IF(EXACT($AK225, "L1"), $W225, IF(EXACT($AK225, "L2"), $X225, IF(EXACT($AK225, "L3"), $Y225, IF(EXACT($AK225, "L4"), $Z225, AQ225))))</f>
        <v>65000000000215</v>
      </c>
      <c r="AS226" s="65">
        <f>IF(EXACT($AK226, "L1"), AM226, IF(EXACT($AK226, "L2"), AN226, IF(EXACT($AK226, "L3"), AO226, IF(EXACT($AK226, "L4"), AP226, IF(EXACT($AK226, "L5"), AQ226, "")))))</f>
        <v>65000000000215</v>
      </c>
      <c r="AU226" s="60" t="str">
        <f t="shared" si="98"/>
        <v>PERFORM * FROM "SchData-OLTP-Accounting"."Func_TblChartOfAccount_SET"(varSystemLoginSession, null, null, null, varInstitutionBranchID, 62000000000001::bigint,'5-2003.01', 'Salary Indirect (IDR)', 62000000000001::bigint, '2016-01-01 00:00:00'::timestamp, null::timestamp, 65000000000215::bigint, 66000000000001::bigint);</v>
      </c>
      <c r="AV226" s="66">
        <f t="shared" si="99"/>
        <v>65000000000216</v>
      </c>
      <c r="AW226" s="66">
        <f t="shared" si="100"/>
        <v>65000000000215</v>
      </c>
      <c r="AY226" s="66">
        <f t="shared" si="91"/>
        <v>65000000000215</v>
      </c>
    </row>
    <row r="227" spans="2:51" x14ac:dyDescent="0.2">
      <c r="B227" s="44"/>
      <c r="C227" s="43"/>
      <c r="D227" s="44"/>
      <c r="E227" s="43"/>
      <c r="F227" s="44"/>
      <c r="G227" s="43"/>
      <c r="H227" s="52" t="s">
        <v>914</v>
      </c>
      <c r="I227" s="19" t="s">
        <v>377</v>
      </c>
      <c r="J227" s="52"/>
      <c r="K227" s="19"/>
      <c r="L227" s="52"/>
      <c r="M227" s="19"/>
      <c r="O227" s="59" t="str">
        <f t="shared" si="79"/>
        <v>5-0000</v>
      </c>
      <c r="P227" s="59" t="str">
        <f t="shared" si="80"/>
        <v>5-2000</v>
      </c>
      <c r="Q227" s="59" t="str">
        <f t="shared" si="81"/>
        <v>2-1200</v>
      </c>
      <c r="R227" s="59" t="str">
        <f t="shared" si="82"/>
        <v>5-2004</v>
      </c>
      <c r="S227" s="59" t="str">
        <f t="shared" si="83"/>
        <v>5-2003.01</v>
      </c>
      <c r="T227" s="59" t="str">
        <f t="shared" si="84"/>
        <v xml:space="preserve"> </v>
      </c>
      <c r="V227" s="82">
        <f t="shared" si="85"/>
        <v>65000000000217</v>
      </c>
      <c r="W227" s="61">
        <f t="shared" si="86"/>
        <v>65000000000186</v>
      </c>
      <c r="X227" s="61">
        <f t="shared" si="87"/>
        <v>65000000000210</v>
      </c>
      <c r="Y227" s="61">
        <f t="shared" si="88"/>
        <v>65000000000147</v>
      </c>
      <c r="Z227" s="61">
        <f t="shared" si="89"/>
        <v>65000000000217</v>
      </c>
      <c r="AA227" s="61">
        <f t="shared" si="78"/>
        <v>65000000000216</v>
      </c>
      <c r="AB227" s="61">
        <f t="shared" si="90"/>
        <v>65000000000000</v>
      </c>
      <c r="AD227" s="61">
        <f t="shared" si="92"/>
        <v>5</v>
      </c>
      <c r="AE227" s="61">
        <f t="shared" si="93"/>
        <v>3</v>
      </c>
      <c r="AF227" s="61">
        <f t="shared" si="94"/>
        <v>1</v>
      </c>
      <c r="AG227" s="61">
        <f t="shared" si="95"/>
        <v>25</v>
      </c>
      <c r="AH227" s="61">
        <f t="shared" si="96"/>
        <v>1</v>
      </c>
      <c r="AI227" s="61">
        <f t="shared" si="97"/>
        <v>1</v>
      </c>
      <c r="AK227" s="77" t="str">
        <f xml:space="preserve">
IF(AA227&lt;&gt;AA226,
     "L5",
     IF(Z227&lt;&gt;Z226,
          "L4",
          IF(Y227&lt;&gt;Y226,
               "L3",
               IF(X227&lt;&gt;X226,
                    "L2",
                     IF(W227&lt;&gt;W226,
                         "L1",
                         "L1"
                         )
                    )
               )
          )
     )</f>
        <v>L4</v>
      </c>
      <c r="AM227" s="65" t="s">
        <v>1756</v>
      </c>
      <c r="AN227" s="65">
        <f>IF(EXACT($AK226, "L1"), $W226, AN226)</f>
        <v>65000000000186</v>
      </c>
      <c r="AO227" s="65">
        <f>IF(EXACT($AK226, "L1"), $W226, IF(EXACT($AK226, "L2"), $X226, AO226))</f>
        <v>65000000000210</v>
      </c>
      <c r="AP227" s="65">
        <f>IF(EXACT($AK226, "L1"), $W226, IF(EXACT($AK226, "L2"), $X226, IF(EXACT($AK226, "L3"), $Y226, AP226)))</f>
        <v>65000000000210</v>
      </c>
      <c r="AQ227" s="65">
        <f>IF(EXACT($AK226, "L1"), $W226, IF(EXACT($AK226, "L2"), $X226, IF(EXACT($AK226, "L3"), $Y226, IF(EXACT($AK226, "L4"), $Z226, AQ226))))</f>
        <v>65000000000215</v>
      </c>
      <c r="AS227" s="65">
        <f>IF(EXACT($AK227, "L1"), AM227, IF(EXACT($AK227, "L2"), AN227, IF(EXACT($AK227, "L3"), AO227, IF(EXACT($AK227, "L4"), AP227, IF(EXACT($AK227, "L5"), AQ227, "")))))</f>
        <v>65000000000210</v>
      </c>
      <c r="AU227" s="60" t="str">
        <f t="shared" si="98"/>
        <v>PERFORM * FROM "SchData-OLTP-Accounting"."Func_TblChartOfAccount_SET"(varSystemLoginSession, null, null, null, varInstitutionBranchID, 62000000000001::bigint,'5-2004', 'Overtime Direct', 62000000000001::bigint, '2016-01-01 00:00:00'::timestamp, null::timestamp, 65000000000210::bigint, 66000000000001::bigint);</v>
      </c>
      <c r="AV227" s="66">
        <f t="shared" si="99"/>
        <v>65000000000217</v>
      </c>
      <c r="AW227" s="66">
        <f t="shared" si="100"/>
        <v>65000000000210</v>
      </c>
      <c r="AY227" s="66">
        <f t="shared" si="91"/>
        <v>65000000000147</v>
      </c>
    </row>
    <row r="228" spans="2:51" x14ac:dyDescent="0.2">
      <c r="B228" s="44"/>
      <c r="C228" s="43"/>
      <c r="D228" s="44"/>
      <c r="E228" s="43"/>
      <c r="F228" s="44"/>
      <c r="G228" s="43"/>
      <c r="H228" s="52"/>
      <c r="I228" s="19"/>
      <c r="J228" s="52" t="s">
        <v>1459</v>
      </c>
      <c r="K228" s="19" t="s">
        <v>1294</v>
      </c>
      <c r="L228" s="52"/>
      <c r="M228" s="19"/>
      <c r="O228" s="59" t="str">
        <f t="shared" si="79"/>
        <v>5-0000</v>
      </c>
      <c r="P228" s="59" t="str">
        <f t="shared" si="80"/>
        <v>5-2000</v>
      </c>
      <c r="Q228" s="59" t="str">
        <f t="shared" si="81"/>
        <v>2-1200</v>
      </c>
      <c r="R228" s="59" t="str">
        <f t="shared" si="82"/>
        <v>5-2004</v>
      </c>
      <c r="S228" s="59" t="str">
        <f t="shared" si="83"/>
        <v>5-2004.01</v>
      </c>
      <c r="T228" s="59" t="str">
        <f t="shared" si="84"/>
        <v xml:space="preserve"> </v>
      </c>
      <c r="V228" s="82">
        <f t="shared" si="85"/>
        <v>65000000000218</v>
      </c>
      <c r="W228" s="61">
        <f t="shared" si="86"/>
        <v>65000000000186</v>
      </c>
      <c r="X228" s="61">
        <f t="shared" si="87"/>
        <v>65000000000210</v>
      </c>
      <c r="Y228" s="61">
        <f t="shared" si="88"/>
        <v>65000000000147</v>
      </c>
      <c r="Z228" s="61">
        <f t="shared" si="89"/>
        <v>65000000000217</v>
      </c>
      <c r="AA228" s="61">
        <f t="shared" si="78"/>
        <v>65000000000218</v>
      </c>
      <c r="AB228" s="61">
        <f t="shared" si="90"/>
        <v>65000000000000</v>
      </c>
      <c r="AD228" s="61">
        <f t="shared" si="92"/>
        <v>5</v>
      </c>
      <c r="AE228" s="61">
        <f t="shared" si="93"/>
        <v>3</v>
      </c>
      <c r="AF228" s="61">
        <f t="shared" si="94"/>
        <v>1</v>
      </c>
      <c r="AG228" s="61">
        <f t="shared" si="95"/>
        <v>25</v>
      </c>
      <c r="AH228" s="61">
        <f t="shared" si="96"/>
        <v>2</v>
      </c>
      <c r="AI228" s="61">
        <f t="shared" si="97"/>
        <v>1</v>
      </c>
      <c r="AK228" s="77" t="str">
        <f xml:space="preserve">
IF(AA228&lt;&gt;AA227,
     "L5",
     IF(Z228&lt;&gt;Z227,
          "L4",
          IF(Y228&lt;&gt;Y227,
               "L3",
               IF(X228&lt;&gt;X227,
                    "L2",
                     IF(W228&lt;&gt;W227,
                         "L1",
                         "L1"
                         )
                    )
               )
          )
     )</f>
        <v>L5</v>
      </c>
      <c r="AM228" s="65" t="s">
        <v>1756</v>
      </c>
      <c r="AN228" s="65">
        <f>IF(EXACT($AK227, "L1"), $W227, AN227)</f>
        <v>65000000000186</v>
      </c>
      <c r="AO228" s="65">
        <f>IF(EXACT($AK227, "L1"), $W227, IF(EXACT($AK227, "L2"), $X227, AO227))</f>
        <v>65000000000210</v>
      </c>
      <c r="AP228" s="65">
        <f>IF(EXACT($AK227, "L1"), $W227, IF(EXACT($AK227, "L2"), $X227, IF(EXACT($AK227, "L3"), $Y227, AP227)))</f>
        <v>65000000000210</v>
      </c>
      <c r="AQ228" s="65">
        <f>IF(EXACT($AK227, "L1"), $W227, IF(EXACT($AK227, "L2"), $X227, IF(EXACT($AK227, "L3"), $Y227, IF(EXACT($AK227, "L4"), $Z227, AQ227))))</f>
        <v>65000000000217</v>
      </c>
      <c r="AS228" s="65">
        <f>IF(EXACT($AK228, "L1"), AM228, IF(EXACT($AK228, "L2"), AN228, IF(EXACT($AK228, "L3"), AO228, IF(EXACT($AK228, "L4"), AP228, IF(EXACT($AK228, "L5"), AQ228, "")))))</f>
        <v>65000000000217</v>
      </c>
      <c r="AU228" s="60" t="str">
        <f t="shared" si="98"/>
        <v>PERFORM * FROM "SchData-OLTP-Accounting"."Func_TblChartOfAccount_SET"(varSystemLoginSession, null, null, null, varInstitutionBranchID, 62000000000001::bigint,'5-2004.01', 'Overtime Direct (IDR)', 62000000000001::bigint, '2016-01-01 00:00:00'::timestamp, null::timestamp, 65000000000217::bigint, 66000000000001::bigint);</v>
      </c>
      <c r="AV228" s="66">
        <f t="shared" si="99"/>
        <v>65000000000218</v>
      </c>
      <c r="AW228" s="66">
        <f t="shared" si="100"/>
        <v>65000000000217</v>
      </c>
      <c r="AY228" s="66">
        <f t="shared" si="91"/>
        <v>65000000000217</v>
      </c>
    </row>
    <row r="229" spans="2:51" x14ac:dyDescent="0.2">
      <c r="B229" s="44"/>
      <c r="C229" s="43"/>
      <c r="D229" s="44"/>
      <c r="E229" s="43"/>
      <c r="F229" s="44"/>
      <c r="G229" s="43"/>
      <c r="H229" s="52" t="s">
        <v>370</v>
      </c>
      <c r="I229" s="19" t="s">
        <v>379</v>
      </c>
      <c r="J229" s="52"/>
      <c r="K229" s="19"/>
      <c r="L229" s="52"/>
      <c r="M229" s="19"/>
      <c r="O229" s="59" t="str">
        <f t="shared" si="79"/>
        <v>5-0000</v>
      </c>
      <c r="P229" s="59" t="str">
        <f t="shared" si="80"/>
        <v>5-2000</v>
      </c>
      <c r="Q229" s="59" t="str">
        <f t="shared" si="81"/>
        <v>2-1200</v>
      </c>
      <c r="R229" s="59" t="str">
        <f t="shared" si="82"/>
        <v>5-2005</v>
      </c>
      <c r="S229" s="59" t="str">
        <f t="shared" si="83"/>
        <v>5-2004.01</v>
      </c>
      <c r="T229" s="59" t="str">
        <f t="shared" si="84"/>
        <v xml:space="preserve"> </v>
      </c>
      <c r="V229" s="82">
        <f t="shared" si="85"/>
        <v>65000000000219</v>
      </c>
      <c r="W229" s="61">
        <f t="shared" si="86"/>
        <v>65000000000186</v>
      </c>
      <c r="X229" s="61">
        <f t="shared" si="87"/>
        <v>65000000000210</v>
      </c>
      <c r="Y229" s="61">
        <f t="shared" si="88"/>
        <v>65000000000147</v>
      </c>
      <c r="Z229" s="61">
        <f t="shared" si="89"/>
        <v>65000000000219</v>
      </c>
      <c r="AA229" s="61">
        <f t="shared" si="78"/>
        <v>65000000000218</v>
      </c>
      <c r="AB229" s="61">
        <f t="shared" si="90"/>
        <v>65000000000000</v>
      </c>
      <c r="AD229" s="61">
        <f t="shared" si="92"/>
        <v>5</v>
      </c>
      <c r="AE229" s="61">
        <f t="shared" si="93"/>
        <v>3</v>
      </c>
      <c r="AF229" s="61">
        <f t="shared" si="94"/>
        <v>1</v>
      </c>
      <c r="AG229" s="61">
        <f t="shared" si="95"/>
        <v>26</v>
      </c>
      <c r="AH229" s="61">
        <f t="shared" si="96"/>
        <v>1</v>
      </c>
      <c r="AI229" s="61">
        <f t="shared" si="97"/>
        <v>1</v>
      </c>
      <c r="AK229" s="77" t="str">
        <f xml:space="preserve">
IF(AA229&lt;&gt;AA228,
     "L5",
     IF(Z229&lt;&gt;Z228,
          "L4",
          IF(Y229&lt;&gt;Y228,
               "L3",
               IF(X229&lt;&gt;X228,
                    "L2",
                     IF(W229&lt;&gt;W228,
                         "L1",
                         "L1"
                         )
                    )
               )
          )
     )</f>
        <v>L4</v>
      </c>
      <c r="AM229" s="65" t="s">
        <v>1756</v>
      </c>
      <c r="AN229" s="65">
        <f>IF(EXACT($AK228, "L1"), $W228, AN228)</f>
        <v>65000000000186</v>
      </c>
      <c r="AO229" s="65">
        <f>IF(EXACT($AK228, "L1"), $W228, IF(EXACT($AK228, "L2"), $X228, AO228))</f>
        <v>65000000000210</v>
      </c>
      <c r="AP229" s="65">
        <f>IF(EXACT($AK228, "L1"), $W228, IF(EXACT($AK228, "L2"), $X228, IF(EXACT($AK228, "L3"), $Y228, AP228)))</f>
        <v>65000000000210</v>
      </c>
      <c r="AQ229" s="65">
        <f>IF(EXACT($AK228, "L1"), $W228, IF(EXACT($AK228, "L2"), $X228, IF(EXACT($AK228, "L3"), $Y228, IF(EXACT($AK228, "L4"), $Z228, AQ228))))</f>
        <v>65000000000217</v>
      </c>
      <c r="AS229" s="65">
        <f>IF(EXACT($AK229, "L1"), AM229, IF(EXACT($AK229, "L2"), AN229, IF(EXACT($AK229, "L3"), AO229, IF(EXACT($AK229, "L4"), AP229, IF(EXACT($AK229, "L5"), AQ229, "")))))</f>
        <v>65000000000210</v>
      </c>
      <c r="AU229" s="60" t="str">
        <f t="shared" si="98"/>
        <v>PERFORM * FROM "SchData-OLTP-Accounting"."Func_TblChartOfAccount_SET"(varSystemLoginSession, null, null, null, varInstitutionBranchID, 62000000000001::bigint,'5-2005', 'Overtime Indirect', 62000000000001::bigint, '2016-01-01 00:00:00'::timestamp, null::timestamp, 65000000000210::bigint, 66000000000001::bigint);</v>
      </c>
      <c r="AV229" s="66">
        <f t="shared" si="99"/>
        <v>65000000000219</v>
      </c>
      <c r="AW229" s="66">
        <f t="shared" si="100"/>
        <v>65000000000210</v>
      </c>
      <c r="AY229" s="66">
        <f t="shared" si="91"/>
        <v>65000000000147</v>
      </c>
    </row>
    <row r="230" spans="2:51" x14ac:dyDescent="0.2">
      <c r="B230" s="44"/>
      <c r="C230" s="43"/>
      <c r="D230" s="44"/>
      <c r="E230" s="43"/>
      <c r="F230" s="44"/>
      <c r="G230" s="43"/>
      <c r="H230" s="52"/>
      <c r="I230" s="19"/>
      <c r="J230" s="52" t="s">
        <v>1460</v>
      </c>
      <c r="K230" s="19" t="s">
        <v>1295</v>
      </c>
      <c r="L230" s="52"/>
      <c r="M230" s="19"/>
      <c r="O230" s="59" t="str">
        <f t="shared" si="79"/>
        <v>5-0000</v>
      </c>
      <c r="P230" s="59" t="str">
        <f t="shared" si="80"/>
        <v>5-2000</v>
      </c>
      <c r="Q230" s="59" t="str">
        <f t="shared" si="81"/>
        <v>2-1200</v>
      </c>
      <c r="R230" s="59" t="str">
        <f t="shared" si="82"/>
        <v>5-2005</v>
      </c>
      <c r="S230" s="59" t="str">
        <f t="shared" si="83"/>
        <v>5-2005.01</v>
      </c>
      <c r="T230" s="59" t="str">
        <f t="shared" si="84"/>
        <v xml:space="preserve"> </v>
      </c>
      <c r="V230" s="82">
        <f t="shared" si="85"/>
        <v>65000000000220</v>
      </c>
      <c r="W230" s="61">
        <f t="shared" si="86"/>
        <v>65000000000186</v>
      </c>
      <c r="X230" s="61">
        <f t="shared" si="87"/>
        <v>65000000000210</v>
      </c>
      <c r="Y230" s="61">
        <f t="shared" si="88"/>
        <v>65000000000147</v>
      </c>
      <c r="Z230" s="61">
        <f t="shared" si="89"/>
        <v>65000000000219</v>
      </c>
      <c r="AA230" s="61">
        <f t="shared" si="78"/>
        <v>65000000000220</v>
      </c>
      <c r="AB230" s="61">
        <f t="shared" si="90"/>
        <v>65000000000000</v>
      </c>
      <c r="AD230" s="61">
        <f t="shared" si="92"/>
        <v>5</v>
      </c>
      <c r="AE230" s="61">
        <f t="shared" si="93"/>
        <v>3</v>
      </c>
      <c r="AF230" s="61">
        <f t="shared" si="94"/>
        <v>1</v>
      </c>
      <c r="AG230" s="61">
        <f t="shared" si="95"/>
        <v>26</v>
      </c>
      <c r="AH230" s="61">
        <f t="shared" si="96"/>
        <v>2</v>
      </c>
      <c r="AI230" s="61">
        <f t="shared" si="97"/>
        <v>1</v>
      </c>
      <c r="AK230" s="77" t="str">
        <f xml:space="preserve">
IF(AA230&lt;&gt;AA229,
     "L5",
     IF(Z230&lt;&gt;Z229,
          "L4",
          IF(Y230&lt;&gt;Y229,
               "L3",
               IF(X230&lt;&gt;X229,
                    "L2",
                     IF(W230&lt;&gt;W229,
                         "L1",
                         "L1"
                         )
                    )
               )
          )
     )</f>
        <v>L5</v>
      </c>
      <c r="AM230" s="65" t="s">
        <v>1756</v>
      </c>
      <c r="AN230" s="65">
        <f>IF(EXACT($AK229, "L1"), $W229, AN229)</f>
        <v>65000000000186</v>
      </c>
      <c r="AO230" s="65">
        <f>IF(EXACT($AK229, "L1"), $W229, IF(EXACT($AK229, "L2"), $X229, AO229))</f>
        <v>65000000000210</v>
      </c>
      <c r="AP230" s="65">
        <f>IF(EXACT($AK229, "L1"), $W229, IF(EXACT($AK229, "L2"), $X229, IF(EXACT($AK229, "L3"), $Y229, AP229)))</f>
        <v>65000000000210</v>
      </c>
      <c r="AQ230" s="65">
        <f>IF(EXACT($AK229, "L1"), $W229, IF(EXACT($AK229, "L2"), $X229, IF(EXACT($AK229, "L3"), $Y229, IF(EXACT($AK229, "L4"), $Z229, AQ229))))</f>
        <v>65000000000219</v>
      </c>
      <c r="AS230" s="65">
        <f>IF(EXACT($AK230, "L1"), AM230, IF(EXACT($AK230, "L2"), AN230, IF(EXACT($AK230, "L3"), AO230, IF(EXACT($AK230, "L4"), AP230, IF(EXACT($AK230, "L5"), AQ230, "")))))</f>
        <v>65000000000219</v>
      </c>
      <c r="AU230" s="60" t="str">
        <f t="shared" si="98"/>
        <v>PERFORM * FROM "SchData-OLTP-Accounting"."Func_TblChartOfAccount_SET"(varSystemLoginSession, null, null, null, varInstitutionBranchID, 62000000000001::bigint,'5-2005.01', 'Overtime Indirect (IDR)', 62000000000001::bigint, '2016-01-01 00:00:00'::timestamp, null::timestamp, 65000000000219::bigint, 66000000000001::bigint);</v>
      </c>
      <c r="AV230" s="66">
        <f t="shared" si="99"/>
        <v>65000000000220</v>
      </c>
      <c r="AW230" s="66">
        <f t="shared" si="100"/>
        <v>65000000000219</v>
      </c>
      <c r="AY230" s="66">
        <f t="shared" si="91"/>
        <v>65000000000219</v>
      </c>
    </row>
    <row r="231" spans="2:51" x14ac:dyDescent="0.2">
      <c r="B231" s="44"/>
      <c r="C231" s="43"/>
      <c r="D231" s="44"/>
      <c r="E231" s="43"/>
      <c r="F231" s="44"/>
      <c r="G231" s="43"/>
      <c r="H231" s="52" t="s">
        <v>915</v>
      </c>
      <c r="I231" s="19" t="s">
        <v>381</v>
      </c>
      <c r="J231" s="52"/>
      <c r="K231" s="19"/>
      <c r="L231" s="52"/>
      <c r="M231" s="19"/>
      <c r="O231" s="59" t="str">
        <f t="shared" si="79"/>
        <v>5-0000</v>
      </c>
      <c r="P231" s="59" t="str">
        <f t="shared" si="80"/>
        <v>5-2000</v>
      </c>
      <c r="Q231" s="59" t="str">
        <f t="shared" si="81"/>
        <v>2-1200</v>
      </c>
      <c r="R231" s="59" t="str">
        <f t="shared" si="82"/>
        <v>5-2006</v>
      </c>
      <c r="S231" s="59" t="str">
        <f t="shared" si="83"/>
        <v>5-2005.01</v>
      </c>
      <c r="T231" s="59" t="str">
        <f t="shared" si="84"/>
        <v xml:space="preserve"> </v>
      </c>
      <c r="V231" s="82">
        <f t="shared" si="85"/>
        <v>65000000000221</v>
      </c>
      <c r="W231" s="61">
        <f t="shared" si="86"/>
        <v>65000000000186</v>
      </c>
      <c r="X231" s="61">
        <f t="shared" si="87"/>
        <v>65000000000210</v>
      </c>
      <c r="Y231" s="61">
        <f t="shared" si="88"/>
        <v>65000000000147</v>
      </c>
      <c r="Z231" s="61">
        <f t="shared" si="89"/>
        <v>65000000000221</v>
      </c>
      <c r="AA231" s="61">
        <f t="shared" si="78"/>
        <v>65000000000220</v>
      </c>
      <c r="AB231" s="61">
        <f t="shared" si="90"/>
        <v>65000000000000</v>
      </c>
      <c r="AD231" s="61">
        <f t="shared" si="92"/>
        <v>5</v>
      </c>
      <c r="AE231" s="61">
        <f t="shared" si="93"/>
        <v>3</v>
      </c>
      <c r="AF231" s="61">
        <f t="shared" si="94"/>
        <v>1</v>
      </c>
      <c r="AG231" s="61">
        <f t="shared" si="95"/>
        <v>27</v>
      </c>
      <c r="AH231" s="61">
        <f t="shared" si="96"/>
        <v>1</v>
      </c>
      <c r="AI231" s="61">
        <f t="shared" si="97"/>
        <v>1</v>
      </c>
      <c r="AK231" s="77" t="str">
        <f xml:space="preserve">
IF(AA231&lt;&gt;AA230,
     "L5",
     IF(Z231&lt;&gt;Z230,
          "L4",
          IF(Y231&lt;&gt;Y230,
               "L3",
               IF(X231&lt;&gt;X230,
                    "L2",
                     IF(W231&lt;&gt;W230,
                         "L1",
                         "L1"
                         )
                    )
               )
          )
     )</f>
        <v>L4</v>
      </c>
      <c r="AM231" s="65" t="s">
        <v>1756</v>
      </c>
      <c r="AN231" s="65">
        <f>IF(EXACT($AK230, "L1"), $W230, AN230)</f>
        <v>65000000000186</v>
      </c>
      <c r="AO231" s="65">
        <f>IF(EXACT($AK230, "L1"), $W230, IF(EXACT($AK230, "L2"), $X230, AO230))</f>
        <v>65000000000210</v>
      </c>
      <c r="AP231" s="65">
        <f>IF(EXACT($AK230, "L1"), $W230, IF(EXACT($AK230, "L2"), $X230, IF(EXACT($AK230, "L3"), $Y230, AP230)))</f>
        <v>65000000000210</v>
      </c>
      <c r="AQ231" s="65">
        <f>IF(EXACT($AK230, "L1"), $W230, IF(EXACT($AK230, "L2"), $X230, IF(EXACT($AK230, "L3"), $Y230, IF(EXACT($AK230, "L4"), $Z230, AQ230))))</f>
        <v>65000000000219</v>
      </c>
      <c r="AS231" s="65">
        <f>IF(EXACT($AK231, "L1"), AM231, IF(EXACT($AK231, "L2"), AN231, IF(EXACT($AK231, "L3"), AO231, IF(EXACT($AK231, "L4"), AP231, IF(EXACT($AK231, "L5"), AQ231, "")))))</f>
        <v>65000000000210</v>
      </c>
      <c r="AU231" s="60" t="str">
        <f t="shared" si="98"/>
        <v>PERFORM * FROM "SchData-OLTP-Accounting"."Func_TblChartOfAccount_SET"(varSystemLoginSession, null, null, null, varInstitutionBranchID, 62000000000001::bigint,'5-2006', 'Jamsostek Direct', 62000000000001::bigint, '2016-01-01 00:00:00'::timestamp, null::timestamp, 65000000000210::bigint, 66000000000001::bigint);</v>
      </c>
      <c r="AV231" s="66">
        <f t="shared" si="99"/>
        <v>65000000000221</v>
      </c>
      <c r="AW231" s="66">
        <f t="shared" si="100"/>
        <v>65000000000210</v>
      </c>
      <c r="AY231" s="66">
        <f t="shared" si="91"/>
        <v>65000000000147</v>
      </c>
    </row>
    <row r="232" spans="2:51" x14ac:dyDescent="0.2">
      <c r="B232" s="44"/>
      <c r="C232" s="43"/>
      <c r="D232" s="44"/>
      <c r="E232" s="43"/>
      <c r="F232" s="44"/>
      <c r="G232" s="43"/>
      <c r="H232" s="52"/>
      <c r="I232" s="19"/>
      <c r="J232" s="52" t="s">
        <v>1461</v>
      </c>
      <c r="K232" s="19" t="s">
        <v>1296</v>
      </c>
      <c r="L232" s="52"/>
      <c r="M232" s="19"/>
      <c r="O232" s="59" t="str">
        <f t="shared" si="79"/>
        <v>5-0000</v>
      </c>
      <c r="P232" s="59" t="str">
        <f t="shared" si="80"/>
        <v>5-2000</v>
      </c>
      <c r="Q232" s="59" t="str">
        <f t="shared" si="81"/>
        <v>2-1200</v>
      </c>
      <c r="R232" s="59" t="str">
        <f t="shared" si="82"/>
        <v>5-2006</v>
      </c>
      <c r="S232" s="59" t="str">
        <f t="shared" si="83"/>
        <v>5-2006.01</v>
      </c>
      <c r="T232" s="59" t="str">
        <f t="shared" si="84"/>
        <v xml:space="preserve"> </v>
      </c>
      <c r="V232" s="82">
        <f t="shared" si="85"/>
        <v>65000000000222</v>
      </c>
      <c r="W232" s="61">
        <f t="shared" si="86"/>
        <v>65000000000186</v>
      </c>
      <c r="X232" s="61">
        <f t="shared" si="87"/>
        <v>65000000000210</v>
      </c>
      <c r="Y232" s="61">
        <f t="shared" si="88"/>
        <v>65000000000147</v>
      </c>
      <c r="Z232" s="61">
        <f t="shared" si="89"/>
        <v>65000000000221</v>
      </c>
      <c r="AA232" s="61">
        <f t="shared" si="78"/>
        <v>65000000000222</v>
      </c>
      <c r="AB232" s="61">
        <f t="shared" si="90"/>
        <v>65000000000000</v>
      </c>
      <c r="AD232" s="61">
        <f t="shared" si="92"/>
        <v>5</v>
      </c>
      <c r="AE232" s="61">
        <f t="shared" si="93"/>
        <v>3</v>
      </c>
      <c r="AF232" s="61">
        <f t="shared" si="94"/>
        <v>1</v>
      </c>
      <c r="AG232" s="61">
        <f t="shared" si="95"/>
        <v>27</v>
      </c>
      <c r="AH232" s="61">
        <f t="shared" si="96"/>
        <v>2</v>
      </c>
      <c r="AI232" s="61">
        <f t="shared" si="97"/>
        <v>1</v>
      </c>
      <c r="AK232" s="77" t="str">
        <f xml:space="preserve">
IF(AA232&lt;&gt;AA231,
     "L5",
     IF(Z232&lt;&gt;Z231,
          "L4",
          IF(Y232&lt;&gt;Y231,
               "L3",
               IF(X232&lt;&gt;X231,
                    "L2",
                     IF(W232&lt;&gt;W231,
                         "L1",
                         "L1"
                         )
                    )
               )
          )
     )</f>
        <v>L5</v>
      </c>
      <c r="AM232" s="65" t="s">
        <v>1756</v>
      </c>
      <c r="AN232" s="65">
        <f>IF(EXACT($AK231, "L1"), $W231, AN231)</f>
        <v>65000000000186</v>
      </c>
      <c r="AO232" s="65">
        <f>IF(EXACT($AK231, "L1"), $W231, IF(EXACT($AK231, "L2"), $X231, AO231))</f>
        <v>65000000000210</v>
      </c>
      <c r="AP232" s="65">
        <f>IF(EXACT($AK231, "L1"), $W231, IF(EXACT($AK231, "L2"), $X231, IF(EXACT($AK231, "L3"), $Y231, AP231)))</f>
        <v>65000000000210</v>
      </c>
      <c r="AQ232" s="65">
        <f>IF(EXACT($AK231, "L1"), $W231, IF(EXACT($AK231, "L2"), $X231, IF(EXACT($AK231, "L3"), $Y231, IF(EXACT($AK231, "L4"), $Z231, AQ231))))</f>
        <v>65000000000221</v>
      </c>
      <c r="AS232" s="65">
        <f>IF(EXACT($AK232, "L1"), AM232, IF(EXACT($AK232, "L2"), AN232, IF(EXACT($AK232, "L3"), AO232, IF(EXACT($AK232, "L4"), AP232, IF(EXACT($AK232, "L5"), AQ232, "")))))</f>
        <v>65000000000221</v>
      </c>
      <c r="AU232" s="60" t="str">
        <f t="shared" si="98"/>
        <v>PERFORM * FROM "SchData-OLTP-Accounting"."Func_TblChartOfAccount_SET"(varSystemLoginSession, null, null, null, varInstitutionBranchID, 62000000000001::bigint,'5-2006.01', 'Jamsostek Direct (IDR)', 62000000000001::bigint, '2016-01-01 00:00:00'::timestamp, null::timestamp, 65000000000221::bigint, 66000000000001::bigint);</v>
      </c>
      <c r="AV232" s="66">
        <f t="shared" si="99"/>
        <v>65000000000222</v>
      </c>
      <c r="AW232" s="66">
        <f t="shared" si="100"/>
        <v>65000000000221</v>
      </c>
      <c r="AY232" s="66">
        <f t="shared" si="91"/>
        <v>65000000000221</v>
      </c>
    </row>
    <row r="233" spans="2:51" x14ac:dyDescent="0.2">
      <c r="B233" s="44"/>
      <c r="C233" s="43"/>
      <c r="D233" s="44"/>
      <c r="E233" s="43"/>
      <c r="F233" s="44"/>
      <c r="G233" s="43"/>
      <c r="H233" s="52" t="s">
        <v>916</v>
      </c>
      <c r="I233" s="19" t="s">
        <v>383</v>
      </c>
      <c r="J233" s="52"/>
      <c r="K233" s="19"/>
      <c r="L233" s="52"/>
      <c r="M233" s="19"/>
      <c r="O233" s="59" t="str">
        <f t="shared" si="79"/>
        <v>5-0000</v>
      </c>
      <c r="P233" s="59" t="str">
        <f t="shared" si="80"/>
        <v>5-2000</v>
      </c>
      <c r="Q233" s="59" t="str">
        <f t="shared" si="81"/>
        <v>2-1200</v>
      </c>
      <c r="R233" s="59" t="str">
        <f t="shared" si="82"/>
        <v>5-2007</v>
      </c>
      <c r="S233" s="59" t="str">
        <f t="shared" si="83"/>
        <v>5-2006.01</v>
      </c>
      <c r="T233" s="59" t="str">
        <f t="shared" si="84"/>
        <v xml:space="preserve"> </v>
      </c>
      <c r="V233" s="82">
        <f t="shared" si="85"/>
        <v>65000000000223</v>
      </c>
      <c r="W233" s="61">
        <f t="shared" si="86"/>
        <v>65000000000186</v>
      </c>
      <c r="X233" s="61">
        <f t="shared" si="87"/>
        <v>65000000000210</v>
      </c>
      <c r="Y233" s="61">
        <f t="shared" si="88"/>
        <v>65000000000147</v>
      </c>
      <c r="Z233" s="61">
        <f t="shared" si="89"/>
        <v>65000000000223</v>
      </c>
      <c r="AA233" s="61">
        <f t="shared" si="78"/>
        <v>65000000000222</v>
      </c>
      <c r="AB233" s="61">
        <f t="shared" si="90"/>
        <v>65000000000000</v>
      </c>
      <c r="AD233" s="61">
        <f t="shared" si="92"/>
        <v>5</v>
      </c>
      <c r="AE233" s="61">
        <f t="shared" si="93"/>
        <v>3</v>
      </c>
      <c r="AF233" s="61">
        <f t="shared" si="94"/>
        <v>1</v>
      </c>
      <c r="AG233" s="61">
        <f t="shared" si="95"/>
        <v>28</v>
      </c>
      <c r="AH233" s="61">
        <f t="shared" si="96"/>
        <v>1</v>
      </c>
      <c r="AI233" s="61">
        <f t="shared" si="97"/>
        <v>1</v>
      </c>
      <c r="AK233" s="77" t="str">
        <f xml:space="preserve">
IF(AA233&lt;&gt;AA232,
     "L5",
     IF(Z233&lt;&gt;Z232,
          "L4",
          IF(Y233&lt;&gt;Y232,
               "L3",
               IF(X233&lt;&gt;X232,
                    "L2",
                     IF(W233&lt;&gt;W232,
                         "L1",
                         "L1"
                         )
                    )
               )
          )
     )</f>
        <v>L4</v>
      </c>
      <c r="AM233" s="65" t="s">
        <v>1756</v>
      </c>
      <c r="AN233" s="65">
        <f>IF(EXACT($AK232, "L1"), $W232, AN232)</f>
        <v>65000000000186</v>
      </c>
      <c r="AO233" s="65">
        <f>IF(EXACT($AK232, "L1"), $W232, IF(EXACT($AK232, "L2"), $X232, AO232))</f>
        <v>65000000000210</v>
      </c>
      <c r="AP233" s="65">
        <f>IF(EXACT($AK232, "L1"), $W232, IF(EXACT($AK232, "L2"), $X232, IF(EXACT($AK232, "L3"), $Y232, AP232)))</f>
        <v>65000000000210</v>
      </c>
      <c r="AQ233" s="65">
        <f>IF(EXACT($AK232, "L1"), $W232, IF(EXACT($AK232, "L2"), $X232, IF(EXACT($AK232, "L3"), $Y232, IF(EXACT($AK232, "L4"), $Z232, AQ232))))</f>
        <v>65000000000221</v>
      </c>
      <c r="AS233" s="65">
        <f>IF(EXACT($AK233, "L1"), AM233, IF(EXACT($AK233, "L2"), AN233, IF(EXACT($AK233, "L3"), AO233, IF(EXACT($AK233, "L4"), AP233, IF(EXACT($AK233, "L5"), AQ233, "")))))</f>
        <v>65000000000210</v>
      </c>
      <c r="AU233" s="60" t="str">
        <f t="shared" si="98"/>
        <v>PERFORM * FROM "SchData-OLTP-Accounting"."Func_TblChartOfAccount_SET"(varSystemLoginSession, null, null, null, varInstitutionBranchID, 62000000000001::bigint,'5-2007', 'Jamsostek Indirect', 62000000000001::bigint, '2016-01-01 00:00:00'::timestamp, null::timestamp, 65000000000210::bigint, 66000000000001::bigint);</v>
      </c>
      <c r="AV233" s="66">
        <f t="shared" si="99"/>
        <v>65000000000223</v>
      </c>
      <c r="AW233" s="66">
        <f t="shared" si="100"/>
        <v>65000000000210</v>
      </c>
      <c r="AY233" s="66">
        <f t="shared" si="91"/>
        <v>65000000000147</v>
      </c>
    </row>
    <row r="234" spans="2:51" x14ac:dyDescent="0.2">
      <c r="B234" s="44"/>
      <c r="C234" s="43"/>
      <c r="D234" s="44"/>
      <c r="E234" s="43"/>
      <c r="F234" s="44"/>
      <c r="G234" s="43"/>
      <c r="H234" s="52"/>
      <c r="I234" s="19"/>
      <c r="J234" s="52" t="s">
        <v>1462</v>
      </c>
      <c r="K234" s="19" t="s">
        <v>1297</v>
      </c>
      <c r="L234" s="52"/>
      <c r="M234" s="19"/>
      <c r="O234" s="59" t="str">
        <f t="shared" si="79"/>
        <v>5-0000</v>
      </c>
      <c r="P234" s="59" t="str">
        <f t="shared" si="80"/>
        <v>5-2000</v>
      </c>
      <c r="Q234" s="59" t="str">
        <f t="shared" si="81"/>
        <v>2-1200</v>
      </c>
      <c r="R234" s="59" t="str">
        <f t="shared" si="82"/>
        <v>5-2007</v>
      </c>
      <c r="S234" s="59" t="str">
        <f t="shared" si="83"/>
        <v>5-2007.01</v>
      </c>
      <c r="T234" s="59" t="str">
        <f t="shared" si="84"/>
        <v xml:space="preserve"> </v>
      </c>
      <c r="V234" s="82">
        <f t="shared" si="85"/>
        <v>65000000000224</v>
      </c>
      <c r="W234" s="61">
        <f t="shared" si="86"/>
        <v>65000000000186</v>
      </c>
      <c r="X234" s="61">
        <f t="shared" si="87"/>
        <v>65000000000210</v>
      </c>
      <c r="Y234" s="61">
        <f t="shared" si="88"/>
        <v>65000000000147</v>
      </c>
      <c r="Z234" s="61">
        <f t="shared" si="89"/>
        <v>65000000000223</v>
      </c>
      <c r="AA234" s="61">
        <f t="shared" si="78"/>
        <v>65000000000224</v>
      </c>
      <c r="AB234" s="61">
        <f t="shared" si="90"/>
        <v>65000000000000</v>
      </c>
      <c r="AD234" s="61">
        <f t="shared" si="92"/>
        <v>5</v>
      </c>
      <c r="AE234" s="61">
        <f t="shared" si="93"/>
        <v>3</v>
      </c>
      <c r="AF234" s="61">
        <f t="shared" si="94"/>
        <v>1</v>
      </c>
      <c r="AG234" s="61">
        <f t="shared" si="95"/>
        <v>28</v>
      </c>
      <c r="AH234" s="61">
        <f t="shared" si="96"/>
        <v>2</v>
      </c>
      <c r="AI234" s="61">
        <f t="shared" si="97"/>
        <v>1</v>
      </c>
      <c r="AK234" s="77" t="str">
        <f xml:space="preserve">
IF(AA234&lt;&gt;AA233,
     "L5",
     IF(Z234&lt;&gt;Z233,
          "L4",
          IF(Y234&lt;&gt;Y233,
               "L3",
               IF(X234&lt;&gt;X233,
                    "L2",
                     IF(W234&lt;&gt;W233,
                         "L1",
                         "L1"
                         )
                    )
               )
          )
     )</f>
        <v>L5</v>
      </c>
      <c r="AM234" s="65" t="s">
        <v>1756</v>
      </c>
      <c r="AN234" s="65">
        <f>IF(EXACT($AK233, "L1"), $W233, AN233)</f>
        <v>65000000000186</v>
      </c>
      <c r="AO234" s="65">
        <f>IF(EXACT($AK233, "L1"), $W233, IF(EXACT($AK233, "L2"), $X233, AO233))</f>
        <v>65000000000210</v>
      </c>
      <c r="AP234" s="65">
        <f>IF(EXACT($AK233, "L1"), $W233, IF(EXACT($AK233, "L2"), $X233, IF(EXACT($AK233, "L3"), $Y233, AP233)))</f>
        <v>65000000000210</v>
      </c>
      <c r="AQ234" s="65">
        <f>IF(EXACT($AK233, "L1"), $W233, IF(EXACT($AK233, "L2"), $X233, IF(EXACT($AK233, "L3"), $Y233, IF(EXACT($AK233, "L4"), $Z233, AQ233))))</f>
        <v>65000000000223</v>
      </c>
      <c r="AS234" s="65">
        <f>IF(EXACT($AK234, "L1"), AM234, IF(EXACT($AK234, "L2"), AN234, IF(EXACT($AK234, "L3"), AO234, IF(EXACT($AK234, "L4"), AP234, IF(EXACT($AK234, "L5"), AQ234, "")))))</f>
        <v>65000000000223</v>
      </c>
      <c r="AU234" s="60" t="str">
        <f t="shared" si="98"/>
        <v>PERFORM * FROM "SchData-OLTP-Accounting"."Func_TblChartOfAccount_SET"(varSystemLoginSession, null, null, null, varInstitutionBranchID, 62000000000001::bigint,'5-2007.01', 'Jamsostek Indirect (IDR)', 62000000000001::bigint, '2016-01-01 00:00:00'::timestamp, null::timestamp, 65000000000223::bigint, 66000000000001::bigint);</v>
      </c>
      <c r="AV234" s="66">
        <f t="shared" si="99"/>
        <v>65000000000224</v>
      </c>
      <c r="AW234" s="66">
        <f t="shared" si="100"/>
        <v>65000000000223</v>
      </c>
      <c r="AY234" s="66">
        <f t="shared" si="91"/>
        <v>65000000000223</v>
      </c>
    </row>
    <row r="235" spans="2:51" x14ac:dyDescent="0.2">
      <c r="B235" s="44"/>
      <c r="C235" s="43"/>
      <c r="D235" s="44"/>
      <c r="E235" s="43"/>
      <c r="F235" s="44"/>
      <c r="G235" s="43"/>
      <c r="H235" s="52" t="s">
        <v>917</v>
      </c>
      <c r="I235" s="19" t="s">
        <v>385</v>
      </c>
      <c r="J235" s="52"/>
      <c r="K235" s="19"/>
      <c r="L235" s="52"/>
      <c r="M235" s="19"/>
      <c r="O235" s="59" t="str">
        <f t="shared" si="79"/>
        <v>5-0000</v>
      </c>
      <c r="P235" s="59" t="str">
        <f t="shared" si="80"/>
        <v>5-2000</v>
      </c>
      <c r="Q235" s="59" t="str">
        <f t="shared" si="81"/>
        <v>2-1200</v>
      </c>
      <c r="R235" s="59" t="str">
        <f t="shared" si="82"/>
        <v>5-2008</v>
      </c>
      <c r="S235" s="59" t="str">
        <f t="shared" si="83"/>
        <v>5-2007.01</v>
      </c>
      <c r="T235" s="59" t="str">
        <f t="shared" si="84"/>
        <v xml:space="preserve"> </v>
      </c>
      <c r="V235" s="82">
        <f t="shared" si="85"/>
        <v>65000000000225</v>
      </c>
      <c r="W235" s="61">
        <f t="shared" si="86"/>
        <v>65000000000186</v>
      </c>
      <c r="X235" s="61">
        <f t="shared" si="87"/>
        <v>65000000000210</v>
      </c>
      <c r="Y235" s="61">
        <f t="shared" si="88"/>
        <v>65000000000147</v>
      </c>
      <c r="Z235" s="61">
        <f t="shared" si="89"/>
        <v>65000000000225</v>
      </c>
      <c r="AA235" s="61">
        <f t="shared" si="78"/>
        <v>65000000000224</v>
      </c>
      <c r="AB235" s="61">
        <f t="shared" si="90"/>
        <v>65000000000000</v>
      </c>
      <c r="AD235" s="61">
        <f t="shared" si="92"/>
        <v>5</v>
      </c>
      <c r="AE235" s="61">
        <f t="shared" si="93"/>
        <v>3</v>
      </c>
      <c r="AF235" s="61">
        <f t="shared" si="94"/>
        <v>1</v>
      </c>
      <c r="AG235" s="61">
        <f t="shared" si="95"/>
        <v>29</v>
      </c>
      <c r="AH235" s="61">
        <f t="shared" si="96"/>
        <v>1</v>
      </c>
      <c r="AI235" s="61">
        <f t="shared" si="97"/>
        <v>1</v>
      </c>
      <c r="AK235" s="77" t="str">
        <f xml:space="preserve">
IF(AA235&lt;&gt;AA234,
     "L5",
     IF(Z235&lt;&gt;Z234,
          "L4",
          IF(Y235&lt;&gt;Y234,
               "L3",
               IF(X235&lt;&gt;X234,
                    "L2",
                     IF(W235&lt;&gt;W234,
                         "L1",
                         "L1"
                         )
                    )
               )
          )
     )</f>
        <v>L4</v>
      </c>
      <c r="AM235" s="65" t="s">
        <v>1756</v>
      </c>
      <c r="AN235" s="65">
        <f>IF(EXACT($AK234, "L1"), $W234, AN234)</f>
        <v>65000000000186</v>
      </c>
      <c r="AO235" s="65">
        <f>IF(EXACT($AK234, "L1"), $W234, IF(EXACT($AK234, "L2"), $X234, AO234))</f>
        <v>65000000000210</v>
      </c>
      <c r="AP235" s="65">
        <f>IF(EXACT($AK234, "L1"), $W234, IF(EXACT($AK234, "L2"), $X234, IF(EXACT($AK234, "L3"), $Y234, AP234)))</f>
        <v>65000000000210</v>
      </c>
      <c r="AQ235" s="65">
        <f>IF(EXACT($AK234, "L1"), $W234, IF(EXACT($AK234, "L2"), $X234, IF(EXACT($AK234, "L3"), $Y234, IF(EXACT($AK234, "L4"), $Z234, AQ234))))</f>
        <v>65000000000223</v>
      </c>
      <c r="AS235" s="65">
        <f>IF(EXACT($AK235, "L1"), AM235, IF(EXACT($AK235, "L2"), AN235, IF(EXACT($AK235, "L3"), AO235, IF(EXACT($AK235, "L4"), AP235, IF(EXACT($AK235, "L5"), AQ235, "")))))</f>
        <v>65000000000210</v>
      </c>
      <c r="AU235" s="60" t="str">
        <f t="shared" si="98"/>
        <v>PERFORM * FROM "SchData-OLTP-Accounting"."Func_TblChartOfAccount_SET"(varSystemLoginSession, null, null, null, varInstitutionBranchID, 62000000000001::bigint,'5-2008', 'Bonus,THR-Direct', 62000000000001::bigint, '2016-01-01 00:00:00'::timestamp, null::timestamp, 65000000000210::bigint, 66000000000001::bigint);</v>
      </c>
      <c r="AV235" s="66">
        <f t="shared" si="99"/>
        <v>65000000000225</v>
      </c>
      <c r="AW235" s="66">
        <f t="shared" si="100"/>
        <v>65000000000210</v>
      </c>
      <c r="AY235" s="66">
        <f t="shared" si="91"/>
        <v>65000000000147</v>
      </c>
    </row>
    <row r="236" spans="2:51" x14ac:dyDescent="0.2">
      <c r="B236" s="44"/>
      <c r="C236" s="43"/>
      <c r="D236" s="44"/>
      <c r="E236" s="43"/>
      <c r="F236" s="44"/>
      <c r="G236" s="43"/>
      <c r="H236" s="52"/>
      <c r="I236" s="19"/>
      <c r="J236" s="52" t="s">
        <v>1463</v>
      </c>
      <c r="K236" s="19" t="s">
        <v>1298</v>
      </c>
      <c r="L236" s="52"/>
      <c r="M236" s="19"/>
      <c r="O236" s="59" t="str">
        <f t="shared" si="79"/>
        <v>5-0000</v>
      </c>
      <c r="P236" s="59" t="str">
        <f t="shared" si="80"/>
        <v>5-2000</v>
      </c>
      <c r="Q236" s="59" t="str">
        <f t="shared" si="81"/>
        <v>2-1200</v>
      </c>
      <c r="R236" s="59" t="str">
        <f t="shared" si="82"/>
        <v>5-2008</v>
      </c>
      <c r="S236" s="59" t="str">
        <f t="shared" si="83"/>
        <v>5-2008.01</v>
      </c>
      <c r="T236" s="59" t="str">
        <f t="shared" si="84"/>
        <v xml:space="preserve"> </v>
      </c>
      <c r="V236" s="82">
        <f t="shared" si="85"/>
        <v>65000000000226</v>
      </c>
      <c r="W236" s="61">
        <f t="shared" si="86"/>
        <v>65000000000186</v>
      </c>
      <c r="X236" s="61">
        <f t="shared" si="87"/>
        <v>65000000000210</v>
      </c>
      <c r="Y236" s="61">
        <f t="shared" si="88"/>
        <v>65000000000147</v>
      </c>
      <c r="Z236" s="61">
        <f t="shared" si="89"/>
        <v>65000000000225</v>
      </c>
      <c r="AA236" s="61">
        <f t="shared" si="78"/>
        <v>65000000000226</v>
      </c>
      <c r="AB236" s="61">
        <f t="shared" si="90"/>
        <v>65000000000000</v>
      </c>
      <c r="AD236" s="61">
        <f t="shared" si="92"/>
        <v>5</v>
      </c>
      <c r="AE236" s="61">
        <f t="shared" si="93"/>
        <v>3</v>
      </c>
      <c r="AF236" s="61">
        <f t="shared" si="94"/>
        <v>1</v>
      </c>
      <c r="AG236" s="61">
        <f t="shared" si="95"/>
        <v>29</v>
      </c>
      <c r="AH236" s="61">
        <f t="shared" si="96"/>
        <v>2</v>
      </c>
      <c r="AI236" s="61">
        <f t="shared" si="97"/>
        <v>1</v>
      </c>
      <c r="AK236" s="77" t="str">
        <f xml:space="preserve">
IF(AA236&lt;&gt;AA235,
     "L5",
     IF(Z236&lt;&gt;Z235,
          "L4",
          IF(Y236&lt;&gt;Y235,
               "L3",
               IF(X236&lt;&gt;X235,
                    "L2",
                     IF(W236&lt;&gt;W235,
                         "L1",
                         "L1"
                         )
                    )
               )
          )
     )</f>
        <v>L5</v>
      </c>
      <c r="AM236" s="65" t="s">
        <v>1756</v>
      </c>
      <c r="AN236" s="65">
        <f>IF(EXACT($AK235, "L1"), $W235, AN235)</f>
        <v>65000000000186</v>
      </c>
      <c r="AO236" s="65">
        <f>IF(EXACT($AK235, "L1"), $W235, IF(EXACT($AK235, "L2"), $X235, AO235))</f>
        <v>65000000000210</v>
      </c>
      <c r="AP236" s="65">
        <f>IF(EXACT($AK235, "L1"), $W235, IF(EXACT($AK235, "L2"), $X235, IF(EXACT($AK235, "L3"), $Y235, AP235)))</f>
        <v>65000000000210</v>
      </c>
      <c r="AQ236" s="65">
        <f>IF(EXACT($AK235, "L1"), $W235, IF(EXACT($AK235, "L2"), $X235, IF(EXACT($AK235, "L3"), $Y235, IF(EXACT($AK235, "L4"), $Z235, AQ235))))</f>
        <v>65000000000225</v>
      </c>
      <c r="AS236" s="65">
        <f>IF(EXACT($AK236, "L1"), AM236, IF(EXACT($AK236, "L2"), AN236, IF(EXACT($AK236, "L3"), AO236, IF(EXACT($AK236, "L4"), AP236, IF(EXACT($AK236, "L5"), AQ236, "")))))</f>
        <v>65000000000225</v>
      </c>
      <c r="AU236" s="60" t="str">
        <f t="shared" si="98"/>
        <v>PERFORM * FROM "SchData-OLTP-Accounting"."Func_TblChartOfAccount_SET"(varSystemLoginSession, null, null, null, varInstitutionBranchID, 62000000000001::bigint,'5-2008.01', 'Bonus,THR-Direct (IDR)', 62000000000001::bigint, '2016-01-01 00:00:00'::timestamp, null::timestamp, 65000000000225::bigint, 66000000000001::bigint);</v>
      </c>
      <c r="AV236" s="66">
        <f t="shared" si="99"/>
        <v>65000000000226</v>
      </c>
      <c r="AW236" s="66">
        <f t="shared" si="100"/>
        <v>65000000000225</v>
      </c>
      <c r="AY236" s="66">
        <f t="shared" si="91"/>
        <v>65000000000225</v>
      </c>
    </row>
    <row r="237" spans="2:51" x14ac:dyDescent="0.2">
      <c r="B237" s="44"/>
      <c r="C237" s="43"/>
      <c r="D237" s="44"/>
      <c r="E237" s="43"/>
      <c r="F237" s="44"/>
      <c r="G237" s="43"/>
      <c r="H237" s="52" t="s">
        <v>918</v>
      </c>
      <c r="I237" s="19" t="s">
        <v>387</v>
      </c>
      <c r="J237" s="52"/>
      <c r="K237" s="19"/>
      <c r="L237" s="52"/>
      <c r="M237" s="19"/>
      <c r="O237" s="59" t="str">
        <f t="shared" si="79"/>
        <v>5-0000</v>
      </c>
      <c r="P237" s="59" t="str">
        <f t="shared" si="80"/>
        <v>5-2000</v>
      </c>
      <c r="Q237" s="59" t="str">
        <f t="shared" si="81"/>
        <v>2-1200</v>
      </c>
      <c r="R237" s="59" t="str">
        <f t="shared" si="82"/>
        <v>5-2009</v>
      </c>
      <c r="S237" s="59" t="str">
        <f t="shared" si="83"/>
        <v>5-2008.01</v>
      </c>
      <c r="T237" s="59" t="str">
        <f t="shared" si="84"/>
        <v xml:space="preserve"> </v>
      </c>
      <c r="V237" s="82">
        <f t="shared" si="85"/>
        <v>65000000000227</v>
      </c>
      <c r="W237" s="61">
        <f t="shared" si="86"/>
        <v>65000000000186</v>
      </c>
      <c r="X237" s="61">
        <f t="shared" si="87"/>
        <v>65000000000210</v>
      </c>
      <c r="Y237" s="61">
        <f t="shared" si="88"/>
        <v>65000000000147</v>
      </c>
      <c r="Z237" s="61">
        <f t="shared" si="89"/>
        <v>65000000000227</v>
      </c>
      <c r="AA237" s="61">
        <f t="shared" si="78"/>
        <v>65000000000226</v>
      </c>
      <c r="AB237" s="61">
        <f t="shared" si="90"/>
        <v>65000000000000</v>
      </c>
      <c r="AD237" s="61">
        <f t="shared" si="92"/>
        <v>5</v>
      </c>
      <c r="AE237" s="61">
        <f t="shared" si="93"/>
        <v>3</v>
      </c>
      <c r="AF237" s="61">
        <f t="shared" si="94"/>
        <v>1</v>
      </c>
      <c r="AG237" s="61">
        <f t="shared" si="95"/>
        <v>30</v>
      </c>
      <c r="AH237" s="61">
        <f t="shared" si="96"/>
        <v>1</v>
      </c>
      <c r="AI237" s="61">
        <f t="shared" si="97"/>
        <v>1</v>
      </c>
      <c r="AK237" s="77" t="str">
        <f xml:space="preserve">
IF(AA237&lt;&gt;AA236,
     "L5",
     IF(Z237&lt;&gt;Z236,
          "L4",
          IF(Y237&lt;&gt;Y236,
               "L3",
               IF(X237&lt;&gt;X236,
                    "L2",
                     IF(W237&lt;&gt;W236,
                         "L1",
                         "L1"
                         )
                    )
               )
          )
     )</f>
        <v>L4</v>
      </c>
      <c r="AM237" s="65" t="s">
        <v>1756</v>
      </c>
      <c r="AN237" s="65">
        <f>IF(EXACT($AK236, "L1"), $W236, AN236)</f>
        <v>65000000000186</v>
      </c>
      <c r="AO237" s="65">
        <f>IF(EXACT($AK236, "L1"), $W236, IF(EXACT($AK236, "L2"), $X236, AO236))</f>
        <v>65000000000210</v>
      </c>
      <c r="AP237" s="65">
        <f>IF(EXACT($AK236, "L1"), $W236, IF(EXACT($AK236, "L2"), $X236, IF(EXACT($AK236, "L3"), $Y236, AP236)))</f>
        <v>65000000000210</v>
      </c>
      <c r="AQ237" s="65">
        <f>IF(EXACT($AK236, "L1"), $W236, IF(EXACT($AK236, "L2"), $X236, IF(EXACT($AK236, "L3"), $Y236, IF(EXACT($AK236, "L4"), $Z236, AQ236))))</f>
        <v>65000000000225</v>
      </c>
      <c r="AS237" s="65">
        <f>IF(EXACT($AK237, "L1"), AM237, IF(EXACT($AK237, "L2"), AN237, IF(EXACT($AK237, "L3"), AO237, IF(EXACT($AK237, "L4"), AP237, IF(EXACT($AK237, "L5"), AQ237, "")))))</f>
        <v>65000000000210</v>
      </c>
      <c r="AU237" s="60" t="str">
        <f t="shared" si="98"/>
        <v>PERFORM * FROM "SchData-OLTP-Accounting"."Func_TblChartOfAccount_SET"(varSystemLoginSession, null, null, null, varInstitutionBranchID, 62000000000001::bigint,'5-2009', 'Performance Bonus-Direct', 62000000000001::bigint, '2016-01-01 00:00:00'::timestamp, null::timestamp, 65000000000210::bigint, 66000000000001::bigint);</v>
      </c>
      <c r="AV237" s="66">
        <f t="shared" si="99"/>
        <v>65000000000227</v>
      </c>
      <c r="AW237" s="66">
        <f t="shared" si="100"/>
        <v>65000000000210</v>
      </c>
      <c r="AY237" s="66">
        <f t="shared" si="91"/>
        <v>65000000000147</v>
      </c>
    </row>
    <row r="238" spans="2:51" x14ac:dyDescent="0.2">
      <c r="B238" s="44"/>
      <c r="C238" s="43"/>
      <c r="D238" s="44"/>
      <c r="E238" s="43"/>
      <c r="F238" s="44"/>
      <c r="G238" s="43"/>
      <c r="H238" s="52"/>
      <c r="I238" s="19"/>
      <c r="J238" s="52" t="s">
        <v>1464</v>
      </c>
      <c r="K238" s="19" t="s">
        <v>1299</v>
      </c>
      <c r="L238" s="52"/>
      <c r="M238" s="19"/>
      <c r="O238" s="59" t="str">
        <f t="shared" si="79"/>
        <v>5-0000</v>
      </c>
      <c r="P238" s="59" t="str">
        <f t="shared" si="80"/>
        <v>5-2000</v>
      </c>
      <c r="Q238" s="59" t="str">
        <f t="shared" si="81"/>
        <v>2-1200</v>
      </c>
      <c r="R238" s="59" t="str">
        <f t="shared" si="82"/>
        <v>5-2009</v>
      </c>
      <c r="S238" s="59" t="str">
        <f t="shared" si="83"/>
        <v>5-2009.01</v>
      </c>
      <c r="T238" s="59" t="str">
        <f t="shared" si="84"/>
        <v xml:space="preserve"> </v>
      </c>
      <c r="V238" s="82">
        <f t="shared" si="85"/>
        <v>65000000000228</v>
      </c>
      <c r="W238" s="61">
        <f t="shared" si="86"/>
        <v>65000000000186</v>
      </c>
      <c r="X238" s="61">
        <f t="shared" si="87"/>
        <v>65000000000210</v>
      </c>
      <c r="Y238" s="61">
        <f t="shared" si="88"/>
        <v>65000000000147</v>
      </c>
      <c r="Z238" s="61">
        <f t="shared" si="89"/>
        <v>65000000000227</v>
      </c>
      <c r="AA238" s="61">
        <f t="shared" si="78"/>
        <v>65000000000228</v>
      </c>
      <c r="AB238" s="61">
        <f t="shared" si="90"/>
        <v>65000000000000</v>
      </c>
      <c r="AD238" s="61">
        <f t="shared" si="92"/>
        <v>5</v>
      </c>
      <c r="AE238" s="61">
        <f t="shared" si="93"/>
        <v>3</v>
      </c>
      <c r="AF238" s="61">
        <f t="shared" si="94"/>
        <v>1</v>
      </c>
      <c r="AG238" s="61">
        <f t="shared" si="95"/>
        <v>30</v>
      </c>
      <c r="AH238" s="61">
        <f t="shared" si="96"/>
        <v>2</v>
      </c>
      <c r="AI238" s="61">
        <f t="shared" si="97"/>
        <v>1</v>
      </c>
      <c r="AK238" s="77" t="str">
        <f xml:space="preserve">
IF(AA238&lt;&gt;AA237,
     "L5",
     IF(Z238&lt;&gt;Z237,
          "L4",
          IF(Y238&lt;&gt;Y237,
               "L3",
               IF(X238&lt;&gt;X237,
                    "L2",
                     IF(W238&lt;&gt;W237,
                         "L1",
                         "L1"
                         )
                    )
               )
          )
     )</f>
        <v>L5</v>
      </c>
      <c r="AM238" s="65" t="s">
        <v>1756</v>
      </c>
      <c r="AN238" s="65">
        <f>IF(EXACT($AK237, "L1"), $W237, AN237)</f>
        <v>65000000000186</v>
      </c>
      <c r="AO238" s="65">
        <f>IF(EXACT($AK237, "L1"), $W237, IF(EXACT($AK237, "L2"), $X237, AO237))</f>
        <v>65000000000210</v>
      </c>
      <c r="AP238" s="65">
        <f>IF(EXACT($AK237, "L1"), $W237, IF(EXACT($AK237, "L2"), $X237, IF(EXACT($AK237, "L3"), $Y237, AP237)))</f>
        <v>65000000000210</v>
      </c>
      <c r="AQ238" s="65">
        <f>IF(EXACT($AK237, "L1"), $W237, IF(EXACT($AK237, "L2"), $X237, IF(EXACT($AK237, "L3"), $Y237, IF(EXACT($AK237, "L4"), $Z237, AQ237))))</f>
        <v>65000000000227</v>
      </c>
      <c r="AS238" s="65">
        <f>IF(EXACT($AK238, "L1"), AM238, IF(EXACT($AK238, "L2"), AN238, IF(EXACT($AK238, "L3"), AO238, IF(EXACT($AK238, "L4"), AP238, IF(EXACT($AK238, "L5"), AQ238, "")))))</f>
        <v>65000000000227</v>
      </c>
      <c r="AU238" s="60" t="str">
        <f t="shared" si="98"/>
        <v>PERFORM * FROM "SchData-OLTP-Accounting"."Func_TblChartOfAccount_SET"(varSystemLoginSession, null, null, null, varInstitutionBranchID, 62000000000001::bigint,'5-2009.01', 'Performance Bonus-Direct (IDR)', 62000000000001::bigint, '2016-01-01 00:00:00'::timestamp, null::timestamp, 65000000000227::bigint, 66000000000001::bigint);</v>
      </c>
      <c r="AV238" s="66">
        <f t="shared" si="99"/>
        <v>65000000000228</v>
      </c>
      <c r="AW238" s="66">
        <f t="shared" si="100"/>
        <v>65000000000227</v>
      </c>
      <c r="AY238" s="66">
        <f t="shared" si="91"/>
        <v>65000000000227</v>
      </c>
    </row>
    <row r="239" spans="2:51" x14ac:dyDescent="0.2">
      <c r="B239" s="44"/>
      <c r="C239" s="43"/>
      <c r="D239" s="44"/>
      <c r="E239" s="43"/>
      <c r="F239" s="44"/>
      <c r="G239" s="43"/>
      <c r="H239" s="52" t="s">
        <v>372</v>
      </c>
      <c r="I239" s="19" t="s">
        <v>389</v>
      </c>
      <c r="J239" s="52"/>
      <c r="K239" s="19"/>
      <c r="L239" s="52"/>
      <c r="M239" s="19"/>
      <c r="O239" s="59" t="str">
        <f t="shared" si="79"/>
        <v>5-0000</v>
      </c>
      <c r="P239" s="59" t="str">
        <f t="shared" si="80"/>
        <v>5-2000</v>
      </c>
      <c r="Q239" s="59" t="str">
        <f t="shared" si="81"/>
        <v>2-1200</v>
      </c>
      <c r="R239" s="59" t="str">
        <f t="shared" si="82"/>
        <v>5-2010</v>
      </c>
      <c r="S239" s="59" t="str">
        <f t="shared" si="83"/>
        <v>5-2009.01</v>
      </c>
      <c r="T239" s="59" t="str">
        <f t="shared" si="84"/>
        <v xml:space="preserve"> </v>
      </c>
      <c r="V239" s="82">
        <f t="shared" si="85"/>
        <v>65000000000229</v>
      </c>
      <c r="W239" s="61">
        <f t="shared" si="86"/>
        <v>65000000000186</v>
      </c>
      <c r="X239" s="61">
        <f t="shared" si="87"/>
        <v>65000000000210</v>
      </c>
      <c r="Y239" s="61">
        <f t="shared" si="88"/>
        <v>65000000000147</v>
      </c>
      <c r="Z239" s="61">
        <f t="shared" si="89"/>
        <v>65000000000229</v>
      </c>
      <c r="AA239" s="61">
        <f t="shared" si="78"/>
        <v>65000000000228</v>
      </c>
      <c r="AB239" s="61">
        <f t="shared" si="90"/>
        <v>65000000000000</v>
      </c>
      <c r="AD239" s="61">
        <f t="shared" si="92"/>
        <v>5</v>
      </c>
      <c r="AE239" s="61">
        <f t="shared" si="93"/>
        <v>3</v>
      </c>
      <c r="AF239" s="61">
        <f t="shared" si="94"/>
        <v>1</v>
      </c>
      <c r="AG239" s="61">
        <f t="shared" si="95"/>
        <v>31</v>
      </c>
      <c r="AH239" s="61">
        <f t="shared" si="96"/>
        <v>1</v>
      </c>
      <c r="AI239" s="61">
        <f t="shared" si="97"/>
        <v>1</v>
      </c>
      <c r="AK239" s="77" t="str">
        <f xml:space="preserve">
IF(AA239&lt;&gt;AA238,
     "L5",
     IF(Z239&lt;&gt;Z238,
          "L4",
          IF(Y239&lt;&gt;Y238,
               "L3",
               IF(X239&lt;&gt;X238,
                    "L2",
                     IF(W239&lt;&gt;W238,
                         "L1",
                         "L1"
                         )
                    )
               )
          )
     )</f>
        <v>L4</v>
      </c>
      <c r="AM239" s="65" t="s">
        <v>1756</v>
      </c>
      <c r="AN239" s="65">
        <f>IF(EXACT($AK238, "L1"), $W238, AN238)</f>
        <v>65000000000186</v>
      </c>
      <c r="AO239" s="65">
        <f>IF(EXACT($AK238, "L1"), $W238, IF(EXACT($AK238, "L2"), $X238, AO238))</f>
        <v>65000000000210</v>
      </c>
      <c r="AP239" s="65">
        <f>IF(EXACT($AK238, "L1"), $W238, IF(EXACT($AK238, "L2"), $X238, IF(EXACT($AK238, "L3"), $Y238, AP238)))</f>
        <v>65000000000210</v>
      </c>
      <c r="AQ239" s="65">
        <f>IF(EXACT($AK238, "L1"), $W238, IF(EXACT($AK238, "L2"), $X238, IF(EXACT($AK238, "L3"), $Y238, IF(EXACT($AK238, "L4"), $Z238, AQ238))))</f>
        <v>65000000000227</v>
      </c>
      <c r="AS239" s="65">
        <f>IF(EXACT($AK239, "L1"), AM239, IF(EXACT($AK239, "L2"), AN239, IF(EXACT($AK239, "L3"), AO239, IF(EXACT($AK239, "L4"), AP239, IF(EXACT($AK239, "L5"), AQ239, "")))))</f>
        <v>65000000000210</v>
      </c>
      <c r="AU239" s="60" t="str">
        <f t="shared" si="98"/>
        <v>PERFORM * FROM "SchData-OLTP-Accounting"."Func_TblChartOfAccount_SET"(varSystemLoginSession, null, null, null, varInstitutionBranchID, 62000000000001::bigint,'5-2010', 'Bonus,THR-Indirect', 62000000000001::bigint, '2016-01-01 00:00:00'::timestamp, null::timestamp, 65000000000210::bigint, 66000000000001::bigint);</v>
      </c>
      <c r="AV239" s="66">
        <f t="shared" si="99"/>
        <v>65000000000229</v>
      </c>
      <c r="AW239" s="66">
        <f t="shared" si="100"/>
        <v>65000000000210</v>
      </c>
      <c r="AY239" s="66">
        <f t="shared" si="91"/>
        <v>65000000000147</v>
      </c>
    </row>
    <row r="240" spans="2:51" x14ac:dyDescent="0.2">
      <c r="B240" s="44"/>
      <c r="C240" s="43"/>
      <c r="D240" s="44"/>
      <c r="E240" s="43"/>
      <c r="F240" s="44"/>
      <c r="G240" s="43"/>
      <c r="H240" s="52"/>
      <c r="I240" s="19"/>
      <c r="J240" s="52" t="s">
        <v>1465</v>
      </c>
      <c r="K240" s="19" t="s">
        <v>1300</v>
      </c>
      <c r="L240" s="52"/>
      <c r="M240" s="19"/>
      <c r="O240" s="59" t="str">
        <f t="shared" si="79"/>
        <v>5-0000</v>
      </c>
      <c r="P240" s="59" t="str">
        <f t="shared" si="80"/>
        <v>5-2000</v>
      </c>
      <c r="Q240" s="59" t="str">
        <f t="shared" si="81"/>
        <v>2-1200</v>
      </c>
      <c r="R240" s="59" t="str">
        <f t="shared" si="82"/>
        <v>5-2010</v>
      </c>
      <c r="S240" s="59" t="str">
        <f t="shared" si="83"/>
        <v>5-2010.01</v>
      </c>
      <c r="T240" s="59" t="str">
        <f t="shared" si="84"/>
        <v xml:space="preserve"> </v>
      </c>
      <c r="V240" s="82">
        <f t="shared" si="85"/>
        <v>65000000000230</v>
      </c>
      <c r="W240" s="61">
        <f t="shared" si="86"/>
        <v>65000000000186</v>
      </c>
      <c r="X240" s="61">
        <f t="shared" si="87"/>
        <v>65000000000210</v>
      </c>
      <c r="Y240" s="61">
        <f t="shared" si="88"/>
        <v>65000000000147</v>
      </c>
      <c r="Z240" s="61">
        <f t="shared" si="89"/>
        <v>65000000000229</v>
      </c>
      <c r="AA240" s="61">
        <f t="shared" si="78"/>
        <v>65000000000230</v>
      </c>
      <c r="AB240" s="61">
        <f t="shared" si="90"/>
        <v>65000000000000</v>
      </c>
      <c r="AD240" s="61">
        <f t="shared" si="92"/>
        <v>5</v>
      </c>
      <c r="AE240" s="61">
        <f t="shared" si="93"/>
        <v>3</v>
      </c>
      <c r="AF240" s="61">
        <f t="shared" si="94"/>
        <v>1</v>
      </c>
      <c r="AG240" s="61">
        <f t="shared" si="95"/>
        <v>31</v>
      </c>
      <c r="AH240" s="61">
        <f t="shared" si="96"/>
        <v>2</v>
      </c>
      <c r="AI240" s="61">
        <f t="shared" si="97"/>
        <v>1</v>
      </c>
      <c r="AK240" s="77" t="str">
        <f xml:space="preserve">
IF(AA240&lt;&gt;AA239,
     "L5",
     IF(Z240&lt;&gt;Z239,
          "L4",
          IF(Y240&lt;&gt;Y239,
               "L3",
               IF(X240&lt;&gt;X239,
                    "L2",
                     IF(W240&lt;&gt;W239,
                         "L1",
                         "L1"
                         )
                    )
               )
          )
     )</f>
        <v>L5</v>
      </c>
      <c r="AM240" s="65" t="s">
        <v>1756</v>
      </c>
      <c r="AN240" s="65">
        <f>IF(EXACT($AK239, "L1"), $W239, AN239)</f>
        <v>65000000000186</v>
      </c>
      <c r="AO240" s="65">
        <f>IF(EXACT($AK239, "L1"), $W239, IF(EXACT($AK239, "L2"), $X239, AO239))</f>
        <v>65000000000210</v>
      </c>
      <c r="AP240" s="65">
        <f>IF(EXACT($AK239, "L1"), $W239, IF(EXACT($AK239, "L2"), $X239, IF(EXACT($AK239, "L3"), $Y239, AP239)))</f>
        <v>65000000000210</v>
      </c>
      <c r="AQ240" s="65">
        <f>IF(EXACT($AK239, "L1"), $W239, IF(EXACT($AK239, "L2"), $X239, IF(EXACT($AK239, "L3"), $Y239, IF(EXACT($AK239, "L4"), $Z239, AQ239))))</f>
        <v>65000000000229</v>
      </c>
      <c r="AS240" s="65">
        <f>IF(EXACT($AK240, "L1"), AM240, IF(EXACT($AK240, "L2"), AN240, IF(EXACT($AK240, "L3"), AO240, IF(EXACT($AK240, "L4"), AP240, IF(EXACT($AK240, "L5"), AQ240, "")))))</f>
        <v>65000000000229</v>
      </c>
      <c r="AU240" s="60" t="str">
        <f t="shared" si="98"/>
        <v>PERFORM * FROM "SchData-OLTP-Accounting"."Func_TblChartOfAccount_SET"(varSystemLoginSession, null, null, null, varInstitutionBranchID, 62000000000001::bigint,'5-2010.01', 'Bonus,THR-Indirect (IDR)', 62000000000001::bigint, '2016-01-01 00:00:00'::timestamp, null::timestamp, 65000000000229::bigint, 66000000000001::bigint);</v>
      </c>
      <c r="AV240" s="66">
        <f t="shared" si="99"/>
        <v>65000000000230</v>
      </c>
      <c r="AW240" s="66">
        <f t="shared" si="100"/>
        <v>65000000000229</v>
      </c>
      <c r="AY240" s="66">
        <f t="shared" si="91"/>
        <v>65000000000229</v>
      </c>
    </row>
    <row r="241" spans="2:51" x14ac:dyDescent="0.2">
      <c r="B241" s="44"/>
      <c r="C241" s="43"/>
      <c r="D241" s="44"/>
      <c r="E241" s="43"/>
      <c r="F241" s="44"/>
      <c r="G241" s="43"/>
      <c r="H241" s="52" t="s">
        <v>919</v>
      </c>
      <c r="I241" s="19" t="s">
        <v>391</v>
      </c>
      <c r="J241" s="52"/>
      <c r="K241" s="19"/>
      <c r="L241" s="52"/>
      <c r="M241" s="19"/>
      <c r="O241" s="59" t="str">
        <f t="shared" si="79"/>
        <v>5-0000</v>
      </c>
      <c r="P241" s="59" t="str">
        <f t="shared" si="80"/>
        <v>5-2000</v>
      </c>
      <c r="Q241" s="59" t="str">
        <f t="shared" si="81"/>
        <v>2-1200</v>
      </c>
      <c r="R241" s="59" t="str">
        <f t="shared" si="82"/>
        <v>5-2011</v>
      </c>
      <c r="S241" s="59" t="str">
        <f t="shared" si="83"/>
        <v>5-2010.01</v>
      </c>
      <c r="T241" s="59" t="str">
        <f t="shared" si="84"/>
        <v xml:space="preserve"> </v>
      </c>
      <c r="V241" s="82">
        <f t="shared" si="85"/>
        <v>65000000000231</v>
      </c>
      <c r="W241" s="61">
        <f t="shared" si="86"/>
        <v>65000000000186</v>
      </c>
      <c r="X241" s="61">
        <f t="shared" si="87"/>
        <v>65000000000210</v>
      </c>
      <c r="Y241" s="61">
        <f t="shared" si="88"/>
        <v>65000000000147</v>
      </c>
      <c r="Z241" s="61">
        <f t="shared" si="89"/>
        <v>65000000000231</v>
      </c>
      <c r="AA241" s="61">
        <f t="shared" si="78"/>
        <v>65000000000230</v>
      </c>
      <c r="AB241" s="61">
        <f t="shared" si="90"/>
        <v>65000000000000</v>
      </c>
      <c r="AD241" s="61">
        <f t="shared" si="92"/>
        <v>5</v>
      </c>
      <c r="AE241" s="61">
        <f t="shared" si="93"/>
        <v>3</v>
      </c>
      <c r="AF241" s="61">
        <f t="shared" si="94"/>
        <v>1</v>
      </c>
      <c r="AG241" s="61">
        <f t="shared" si="95"/>
        <v>32</v>
      </c>
      <c r="AH241" s="61">
        <f t="shared" si="96"/>
        <v>1</v>
      </c>
      <c r="AI241" s="61">
        <f t="shared" si="97"/>
        <v>1</v>
      </c>
      <c r="AK241" s="77" t="str">
        <f xml:space="preserve">
IF(AA241&lt;&gt;AA240,
     "L5",
     IF(Z241&lt;&gt;Z240,
          "L4",
          IF(Y241&lt;&gt;Y240,
               "L3",
               IF(X241&lt;&gt;X240,
                    "L2",
                     IF(W241&lt;&gt;W240,
                         "L1",
                         "L1"
                         )
                    )
               )
          )
     )</f>
        <v>L4</v>
      </c>
      <c r="AM241" s="65" t="s">
        <v>1756</v>
      </c>
      <c r="AN241" s="65">
        <f>IF(EXACT($AK240, "L1"), $W240, AN240)</f>
        <v>65000000000186</v>
      </c>
      <c r="AO241" s="65">
        <f>IF(EXACT($AK240, "L1"), $W240, IF(EXACT($AK240, "L2"), $X240, AO240))</f>
        <v>65000000000210</v>
      </c>
      <c r="AP241" s="65">
        <f>IF(EXACT($AK240, "L1"), $W240, IF(EXACT($AK240, "L2"), $X240, IF(EXACT($AK240, "L3"), $Y240, AP240)))</f>
        <v>65000000000210</v>
      </c>
      <c r="AQ241" s="65">
        <f>IF(EXACT($AK240, "L1"), $W240, IF(EXACT($AK240, "L2"), $X240, IF(EXACT($AK240, "L3"), $Y240, IF(EXACT($AK240, "L4"), $Z240, AQ240))))</f>
        <v>65000000000229</v>
      </c>
      <c r="AS241" s="65">
        <f>IF(EXACT($AK241, "L1"), AM241, IF(EXACT($AK241, "L2"), AN241, IF(EXACT($AK241, "L3"), AO241, IF(EXACT($AK241, "L4"), AP241, IF(EXACT($AK241, "L5"), AQ241, "")))))</f>
        <v>65000000000210</v>
      </c>
      <c r="AU241" s="60" t="str">
        <f t="shared" si="98"/>
        <v>PERFORM * FROM "SchData-OLTP-Accounting"."Func_TblChartOfAccount_SET"(varSystemLoginSession, null, null, null, varInstitutionBranchID, 62000000000001::bigint,'5-2011', 'Performance Bonus-Indirect', 62000000000001::bigint, '2016-01-01 00:00:00'::timestamp, null::timestamp, 65000000000210::bigint, 66000000000001::bigint);</v>
      </c>
      <c r="AV241" s="66">
        <f t="shared" si="99"/>
        <v>65000000000231</v>
      </c>
      <c r="AW241" s="66">
        <f t="shared" si="100"/>
        <v>65000000000210</v>
      </c>
      <c r="AY241" s="66">
        <f t="shared" si="91"/>
        <v>65000000000147</v>
      </c>
    </row>
    <row r="242" spans="2:51" x14ac:dyDescent="0.2">
      <c r="B242" s="44"/>
      <c r="C242" s="43"/>
      <c r="D242" s="44"/>
      <c r="E242" s="43"/>
      <c r="F242" s="44"/>
      <c r="G242" s="43"/>
      <c r="H242" s="52"/>
      <c r="I242" s="19"/>
      <c r="J242" s="52" t="s">
        <v>1466</v>
      </c>
      <c r="K242" s="19" t="s">
        <v>1301</v>
      </c>
      <c r="L242" s="52"/>
      <c r="M242" s="19"/>
      <c r="O242" s="59" t="str">
        <f t="shared" si="79"/>
        <v>5-0000</v>
      </c>
      <c r="P242" s="59" t="str">
        <f t="shared" si="80"/>
        <v>5-2000</v>
      </c>
      <c r="Q242" s="59" t="str">
        <f t="shared" si="81"/>
        <v>2-1200</v>
      </c>
      <c r="R242" s="59" t="str">
        <f t="shared" si="82"/>
        <v>5-2011</v>
      </c>
      <c r="S242" s="59" t="str">
        <f t="shared" si="83"/>
        <v>5-2011.01</v>
      </c>
      <c r="T242" s="59" t="str">
        <f t="shared" si="84"/>
        <v xml:space="preserve"> </v>
      </c>
      <c r="V242" s="82">
        <f t="shared" si="85"/>
        <v>65000000000232</v>
      </c>
      <c r="W242" s="61">
        <f t="shared" si="86"/>
        <v>65000000000186</v>
      </c>
      <c r="X242" s="61">
        <f t="shared" si="87"/>
        <v>65000000000210</v>
      </c>
      <c r="Y242" s="61">
        <f t="shared" si="88"/>
        <v>65000000000147</v>
      </c>
      <c r="Z242" s="61">
        <f t="shared" si="89"/>
        <v>65000000000231</v>
      </c>
      <c r="AA242" s="61">
        <f t="shared" si="78"/>
        <v>65000000000232</v>
      </c>
      <c r="AB242" s="61">
        <f t="shared" si="90"/>
        <v>65000000000000</v>
      </c>
      <c r="AD242" s="61">
        <f t="shared" si="92"/>
        <v>5</v>
      </c>
      <c r="AE242" s="61">
        <f t="shared" si="93"/>
        <v>3</v>
      </c>
      <c r="AF242" s="61">
        <f t="shared" si="94"/>
        <v>1</v>
      </c>
      <c r="AG242" s="61">
        <f t="shared" si="95"/>
        <v>32</v>
      </c>
      <c r="AH242" s="61">
        <f t="shared" si="96"/>
        <v>2</v>
      </c>
      <c r="AI242" s="61">
        <f t="shared" si="97"/>
        <v>1</v>
      </c>
      <c r="AK242" s="77" t="str">
        <f xml:space="preserve">
IF(AA242&lt;&gt;AA241,
     "L5",
     IF(Z242&lt;&gt;Z241,
          "L4",
          IF(Y242&lt;&gt;Y241,
               "L3",
               IF(X242&lt;&gt;X241,
                    "L2",
                     IF(W242&lt;&gt;W241,
                         "L1",
                         "L1"
                         )
                    )
               )
          )
     )</f>
        <v>L5</v>
      </c>
      <c r="AM242" s="65" t="s">
        <v>1756</v>
      </c>
      <c r="AN242" s="65">
        <f>IF(EXACT($AK241, "L1"), $W241, AN241)</f>
        <v>65000000000186</v>
      </c>
      <c r="AO242" s="65">
        <f>IF(EXACT($AK241, "L1"), $W241, IF(EXACT($AK241, "L2"), $X241, AO241))</f>
        <v>65000000000210</v>
      </c>
      <c r="AP242" s="65">
        <f>IF(EXACT($AK241, "L1"), $W241, IF(EXACT($AK241, "L2"), $X241, IF(EXACT($AK241, "L3"), $Y241, AP241)))</f>
        <v>65000000000210</v>
      </c>
      <c r="AQ242" s="65">
        <f>IF(EXACT($AK241, "L1"), $W241, IF(EXACT($AK241, "L2"), $X241, IF(EXACT($AK241, "L3"), $Y241, IF(EXACT($AK241, "L4"), $Z241, AQ241))))</f>
        <v>65000000000231</v>
      </c>
      <c r="AS242" s="65">
        <f>IF(EXACT($AK242, "L1"), AM242, IF(EXACT($AK242, "L2"), AN242, IF(EXACT($AK242, "L3"), AO242, IF(EXACT($AK242, "L4"), AP242, IF(EXACT($AK242, "L5"), AQ242, "")))))</f>
        <v>65000000000231</v>
      </c>
      <c r="AU242" s="60" t="str">
        <f t="shared" si="98"/>
        <v>PERFORM * FROM "SchData-OLTP-Accounting"."Func_TblChartOfAccount_SET"(varSystemLoginSession, null, null, null, varInstitutionBranchID, 62000000000001::bigint,'5-2011.01', 'Performance Bonus-Indirect (IDR)', 62000000000001::bigint, '2016-01-01 00:00:00'::timestamp, null::timestamp, 65000000000231::bigint, 66000000000001::bigint);</v>
      </c>
      <c r="AV242" s="66">
        <f t="shared" si="99"/>
        <v>65000000000232</v>
      </c>
      <c r="AW242" s="66">
        <f t="shared" si="100"/>
        <v>65000000000231</v>
      </c>
      <c r="AY242" s="66">
        <f t="shared" si="91"/>
        <v>65000000000231</v>
      </c>
    </row>
    <row r="243" spans="2:51" x14ac:dyDescent="0.2">
      <c r="B243" s="44"/>
      <c r="C243" s="43"/>
      <c r="D243" s="44"/>
      <c r="E243" s="43"/>
      <c r="F243" s="44"/>
      <c r="G243" s="43"/>
      <c r="H243" s="52" t="s">
        <v>920</v>
      </c>
      <c r="I243" s="19" t="s">
        <v>393</v>
      </c>
      <c r="J243" s="52"/>
      <c r="K243" s="19"/>
      <c r="L243" s="52"/>
      <c r="M243" s="19"/>
      <c r="O243" s="59" t="str">
        <f t="shared" si="79"/>
        <v>5-0000</v>
      </c>
      <c r="P243" s="59" t="str">
        <f t="shared" si="80"/>
        <v>5-2000</v>
      </c>
      <c r="Q243" s="59" t="str">
        <f t="shared" si="81"/>
        <v>2-1200</v>
      </c>
      <c r="R243" s="59" t="str">
        <f t="shared" si="82"/>
        <v>5-2012</v>
      </c>
      <c r="S243" s="59" t="str">
        <f t="shared" si="83"/>
        <v>5-2011.01</v>
      </c>
      <c r="T243" s="59" t="str">
        <f t="shared" si="84"/>
        <v xml:space="preserve"> </v>
      </c>
      <c r="V243" s="82">
        <f t="shared" si="85"/>
        <v>65000000000233</v>
      </c>
      <c r="W243" s="61">
        <f t="shared" si="86"/>
        <v>65000000000186</v>
      </c>
      <c r="X243" s="61">
        <f t="shared" si="87"/>
        <v>65000000000210</v>
      </c>
      <c r="Y243" s="61">
        <f t="shared" si="88"/>
        <v>65000000000147</v>
      </c>
      <c r="Z243" s="61">
        <f t="shared" si="89"/>
        <v>65000000000233</v>
      </c>
      <c r="AA243" s="61">
        <f t="shared" si="78"/>
        <v>65000000000232</v>
      </c>
      <c r="AB243" s="61">
        <f t="shared" si="90"/>
        <v>65000000000000</v>
      </c>
      <c r="AD243" s="61">
        <f t="shared" si="92"/>
        <v>5</v>
      </c>
      <c r="AE243" s="61">
        <f t="shared" si="93"/>
        <v>3</v>
      </c>
      <c r="AF243" s="61">
        <f t="shared" si="94"/>
        <v>1</v>
      </c>
      <c r="AG243" s="61">
        <f t="shared" si="95"/>
        <v>33</v>
      </c>
      <c r="AH243" s="61">
        <f t="shared" si="96"/>
        <v>1</v>
      </c>
      <c r="AI243" s="61">
        <f t="shared" si="97"/>
        <v>1</v>
      </c>
      <c r="AK243" s="77" t="str">
        <f xml:space="preserve">
IF(AA243&lt;&gt;AA242,
     "L5",
     IF(Z243&lt;&gt;Z242,
          "L4",
          IF(Y243&lt;&gt;Y242,
               "L3",
               IF(X243&lt;&gt;X242,
                    "L2",
                     IF(W243&lt;&gt;W242,
                         "L1",
                         "L1"
                         )
                    )
               )
          )
     )</f>
        <v>L4</v>
      </c>
      <c r="AM243" s="65" t="s">
        <v>1756</v>
      </c>
      <c r="AN243" s="65">
        <f>IF(EXACT($AK242, "L1"), $W242, AN242)</f>
        <v>65000000000186</v>
      </c>
      <c r="AO243" s="65">
        <f>IF(EXACT($AK242, "L1"), $W242, IF(EXACT($AK242, "L2"), $X242, AO242))</f>
        <v>65000000000210</v>
      </c>
      <c r="AP243" s="65">
        <f>IF(EXACT($AK242, "L1"), $W242, IF(EXACT($AK242, "L2"), $X242, IF(EXACT($AK242, "L3"), $Y242, AP242)))</f>
        <v>65000000000210</v>
      </c>
      <c r="AQ243" s="65">
        <f>IF(EXACT($AK242, "L1"), $W242, IF(EXACT($AK242, "L2"), $X242, IF(EXACT($AK242, "L3"), $Y242, IF(EXACT($AK242, "L4"), $Z242, AQ242))))</f>
        <v>65000000000231</v>
      </c>
      <c r="AS243" s="65">
        <f>IF(EXACT($AK243, "L1"), AM243, IF(EXACT($AK243, "L2"), AN243, IF(EXACT($AK243, "L3"), AO243, IF(EXACT($AK243, "L4"), AP243, IF(EXACT($AK243, "L5"), AQ243, "")))))</f>
        <v>65000000000210</v>
      </c>
      <c r="AU243" s="60" t="str">
        <f t="shared" si="98"/>
        <v>PERFORM * FROM "SchData-OLTP-Accounting"."Func_TblChartOfAccount_SET"(varSystemLoginSession, null, null, null, varInstitutionBranchID, 62000000000001::bigint,'5-2012', 'Personal Income Tax-Direct', 62000000000001::bigint, '2016-01-01 00:00:00'::timestamp, null::timestamp, 65000000000210::bigint, 66000000000001::bigint);</v>
      </c>
      <c r="AV243" s="66">
        <f t="shared" si="99"/>
        <v>65000000000233</v>
      </c>
      <c r="AW243" s="66">
        <f t="shared" si="100"/>
        <v>65000000000210</v>
      </c>
      <c r="AY243" s="66">
        <f t="shared" si="91"/>
        <v>65000000000147</v>
      </c>
    </row>
    <row r="244" spans="2:51" x14ac:dyDescent="0.2">
      <c r="B244" s="44"/>
      <c r="C244" s="43"/>
      <c r="D244" s="44"/>
      <c r="E244" s="43"/>
      <c r="F244" s="44"/>
      <c r="G244" s="43"/>
      <c r="H244" s="52"/>
      <c r="I244" s="19"/>
      <c r="J244" s="52" t="s">
        <v>1467</v>
      </c>
      <c r="K244" s="19" t="s">
        <v>1302</v>
      </c>
      <c r="L244" s="52"/>
      <c r="M244" s="19"/>
      <c r="O244" s="59" t="str">
        <f t="shared" si="79"/>
        <v>5-0000</v>
      </c>
      <c r="P244" s="59" t="str">
        <f t="shared" si="80"/>
        <v>5-2000</v>
      </c>
      <c r="Q244" s="59" t="str">
        <f t="shared" si="81"/>
        <v>2-1200</v>
      </c>
      <c r="R244" s="59" t="str">
        <f t="shared" si="82"/>
        <v>5-2012</v>
      </c>
      <c r="S244" s="59" t="str">
        <f t="shared" si="83"/>
        <v>5-2012.01</v>
      </c>
      <c r="T244" s="59" t="str">
        <f t="shared" si="84"/>
        <v xml:space="preserve"> </v>
      </c>
      <c r="V244" s="82">
        <f t="shared" si="85"/>
        <v>65000000000234</v>
      </c>
      <c r="W244" s="61">
        <f t="shared" si="86"/>
        <v>65000000000186</v>
      </c>
      <c r="X244" s="61">
        <f t="shared" si="87"/>
        <v>65000000000210</v>
      </c>
      <c r="Y244" s="61">
        <f t="shared" si="88"/>
        <v>65000000000147</v>
      </c>
      <c r="Z244" s="61">
        <f t="shared" si="89"/>
        <v>65000000000233</v>
      </c>
      <c r="AA244" s="61">
        <f t="shared" si="78"/>
        <v>65000000000234</v>
      </c>
      <c r="AB244" s="61">
        <f t="shared" si="90"/>
        <v>65000000000000</v>
      </c>
      <c r="AD244" s="61">
        <f t="shared" si="92"/>
        <v>5</v>
      </c>
      <c r="AE244" s="61">
        <f t="shared" si="93"/>
        <v>3</v>
      </c>
      <c r="AF244" s="61">
        <f t="shared" si="94"/>
        <v>1</v>
      </c>
      <c r="AG244" s="61">
        <f t="shared" si="95"/>
        <v>33</v>
      </c>
      <c r="AH244" s="61">
        <f t="shared" si="96"/>
        <v>2</v>
      </c>
      <c r="AI244" s="61">
        <f t="shared" si="97"/>
        <v>1</v>
      </c>
      <c r="AK244" s="77" t="str">
        <f xml:space="preserve">
IF(AA244&lt;&gt;AA243,
     "L5",
     IF(Z244&lt;&gt;Z243,
          "L4",
          IF(Y244&lt;&gt;Y243,
               "L3",
               IF(X244&lt;&gt;X243,
                    "L2",
                     IF(W244&lt;&gt;W243,
                         "L1",
                         "L1"
                         )
                    )
               )
          )
     )</f>
        <v>L5</v>
      </c>
      <c r="AM244" s="65" t="s">
        <v>1756</v>
      </c>
      <c r="AN244" s="65">
        <f>IF(EXACT($AK243, "L1"), $W243, AN243)</f>
        <v>65000000000186</v>
      </c>
      <c r="AO244" s="65">
        <f>IF(EXACT($AK243, "L1"), $W243, IF(EXACT($AK243, "L2"), $X243, AO243))</f>
        <v>65000000000210</v>
      </c>
      <c r="AP244" s="65">
        <f>IF(EXACT($AK243, "L1"), $W243, IF(EXACT($AK243, "L2"), $X243, IF(EXACT($AK243, "L3"), $Y243, AP243)))</f>
        <v>65000000000210</v>
      </c>
      <c r="AQ244" s="65">
        <f>IF(EXACT($AK243, "L1"), $W243, IF(EXACT($AK243, "L2"), $X243, IF(EXACT($AK243, "L3"), $Y243, IF(EXACT($AK243, "L4"), $Z243, AQ243))))</f>
        <v>65000000000233</v>
      </c>
      <c r="AS244" s="65">
        <f>IF(EXACT($AK244, "L1"), AM244, IF(EXACT($AK244, "L2"), AN244, IF(EXACT($AK244, "L3"), AO244, IF(EXACT($AK244, "L4"), AP244, IF(EXACT($AK244, "L5"), AQ244, "")))))</f>
        <v>65000000000233</v>
      </c>
      <c r="AU244" s="60" t="str">
        <f t="shared" si="98"/>
        <v>PERFORM * FROM "SchData-OLTP-Accounting"."Func_TblChartOfAccount_SET"(varSystemLoginSession, null, null, null, varInstitutionBranchID, 62000000000001::bigint,'5-2012.01', 'Personal Income Tax-Direct (IDR)', 62000000000001::bigint, '2016-01-01 00:00:00'::timestamp, null::timestamp, 65000000000233::bigint, 66000000000001::bigint);</v>
      </c>
      <c r="AV244" s="66">
        <f t="shared" si="99"/>
        <v>65000000000234</v>
      </c>
      <c r="AW244" s="66">
        <f t="shared" si="100"/>
        <v>65000000000233</v>
      </c>
      <c r="AY244" s="66">
        <f t="shared" si="91"/>
        <v>65000000000233</v>
      </c>
    </row>
    <row r="245" spans="2:51" ht="25.5" x14ac:dyDescent="0.2">
      <c r="B245" s="44"/>
      <c r="C245" s="43"/>
      <c r="D245" s="44"/>
      <c r="E245" s="43"/>
      <c r="F245" s="44"/>
      <c r="G245" s="43"/>
      <c r="H245" s="52" t="s">
        <v>921</v>
      </c>
      <c r="I245" s="19" t="s">
        <v>395</v>
      </c>
      <c r="J245" s="52"/>
      <c r="K245" s="19"/>
      <c r="L245" s="52"/>
      <c r="M245" s="19"/>
      <c r="O245" s="59" t="str">
        <f t="shared" si="79"/>
        <v>5-0000</v>
      </c>
      <c r="P245" s="59" t="str">
        <f t="shared" si="80"/>
        <v>5-2000</v>
      </c>
      <c r="Q245" s="59" t="str">
        <f t="shared" si="81"/>
        <v>2-1200</v>
      </c>
      <c r="R245" s="59" t="str">
        <f t="shared" si="82"/>
        <v>5-2013</v>
      </c>
      <c r="S245" s="59" t="str">
        <f t="shared" si="83"/>
        <v>5-2012.01</v>
      </c>
      <c r="T245" s="59" t="str">
        <f t="shared" si="84"/>
        <v xml:space="preserve"> </v>
      </c>
      <c r="V245" s="82">
        <f t="shared" si="85"/>
        <v>65000000000235</v>
      </c>
      <c r="W245" s="61">
        <f t="shared" si="86"/>
        <v>65000000000186</v>
      </c>
      <c r="X245" s="61">
        <f t="shared" si="87"/>
        <v>65000000000210</v>
      </c>
      <c r="Y245" s="61">
        <f t="shared" si="88"/>
        <v>65000000000147</v>
      </c>
      <c r="Z245" s="61">
        <f t="shared" si="89"/>
        <v>65000000000235</v>
      </c>
      <c r="AA245" s="61">
        <f t="shared" si="78"/>
        <v>65000000000234</v>
      </c>
      <c r="AB245" s="61">
        <f t="shared" si="90"/>
        <v>65000000000000</v>
      </c>
      <c r="AD245" s="61">
        <f t="shared" si="92"/>
        <v>5</v>
      </c>
      <c r="AE245" s="61">
        <f t="shared" si="93"/>
        <v>3</v>
      </c>
      <c r="AF245" s="61">
        <f t="shared" si="94"/>
        <v>1</v>
      </c>
      <c r="AG245" s="61">
        <f t="shared" si="95"/>
        <v>34</v>
      </c>
      <c r="AH245" s="61">
        <f t="shared" si="96"/>
        <v>1</v>
      </c>
      <c r="AI245" s="61">
        <f t="shared" si="97"/>
        <v>1</v>
      </c>
      <c r="AK245" s="77" t="str">
        <f xml:space="preserve">
IF(AA245&lt;&gt;AA244,
     "L5",
     IF(Z245&lt;&gt;Z244,
          "L4",
          IF(Y245&lt;&gt;Y244,
               "L3",
               IF(X245&lt;&gt;X244,
                    "L2",
                     IF(W245&lt;&gt;W244,
                         "L1",
                         "L1"
                         )
                    )
               )
          )
     )</f>
        <v>L4</v>
      </c>
      <c r="AM245" s="65" t="s">
        <v>1756</v>
      </c>
      <c r="AN245" s="65">
        <f>IF(EXACT($AK244, "L1"), $W244, AN244)</f>
        <v>65000000000186</v>
      </c>
      <c r="AO245" s="65">
        <f>IF(EXACT($AK244, "L1"), $W244, IF(EXACT($AK244, "L2"), $X244, AO244))</f>
        <v>65000000000210</v>
      </c>
      <c r="AP245" s="65">
        <f>IF(EXACT($AK244, "L1"), $W244, IF(EXACT($AK244, "L2"), $X244, IF(EXACT($AK244, "L3"), $Y244, AP244)))</f>
        <v>65000000000210</v>
      </c>
      <c r="AQ245" s="65">
        <f>IF(EXACT($AK244, "L1"), $W244, IF(EXACT($AK244, "L2"), $X244, IF(EXACT($AK244, "L3"), $Y244, IF(EXACT($AK244, "L4"), $Z244, AQ244))))</f>
        <v>65000000000233</v>
      </c>
      <c r="AS245" s="65">
        <f>IF(EXACT($AK245, "L1"), AM245, IF(EXACT($AK245, "L2"), AN245, IF(EXACT($AK245, "L3"), AO245, IF(EXACT($AK245, "L4"), AP245, IF(EXACT($AK245, "L5"), AQ245, "")))))</f>
        <v>65000000000210</v>
      </c>
      <c r="AU245" s="60" t="str">
        <f t="shared" si="98"/>
        <v>PERFORM * FROM "SchData-OLTP-Accounting"."Func_TblChartOfAccount_SET"(varSystemLoginSession, null, null, null, varInstitutionBranchID, 62000000000001::bigint,'5-2013', 'Personal Income Tax-Indirect', 62000000000001::bigint, '2016-01-01 00:00:00'::timestamp, null::timestamp, 65000000000210::bigint, 66000000000001::bigint);</v>
      </c>
      <c r="AV245" s="66">
        <f t="shared" si="99"/>
        <v>65000000000235</v>
      </c>
      <c r="AW245" s="66">
        <f t="shared" si="100"/>
        <v>65000000000210</v>
      </c>
      <c r="AY245" s="66">
        <f t="shared" si="91"/>
        <v>65000000000147</v>
      </c>
    </row>
    <row r="246" spans="2:51" ht="25.5" x14ac:dyDescent="0.2">
      <c r="B246" s="44"/>
      <c r="C246" s="43"/>
      <c r="D246" s="44"/>
      <c r="E246" s="43"/>
      <c r="F246" s="44"/>
      <c r="G246" s="43"/>
      <c r="H246" s="52"/>
      <c r="I246" s="19"/>
      <c r="J246" s="52" t="s">
        <v>1468</v>
      </c>
      <c r="K246" s="19" t="s">
        <v>1303</v>
      </c>
      <c r="L246" s="52"/>
      <c r="M246" s="19"/>
      <c r="O246" s="59" t="str">
        <f t="shared" si="79"/>
        <v>5-0000</v>
      </c>
      <c r="P246" s="59" t="str">
        <f t="shared" si="80"/>
        <v>5-2000</v>
      </c>
      <c r="Q246" s="59" t="str">
        <f t="shared" si="81"/>
        <v>2-1200</v>
      </c>
      <c r="R246" s="59" t="str">
        <f t="shared" si="82"/>
        <v>5-2013</v>
      </c>
      <c r="S246" s="59" t="str">
        <f t="shared" si="83"/>
        <v>5-2013.01</v>
      </c>
      <c r="T246" s="59" t="str">
        <f t="shared" si="84"/>
        <v xml:space="preserve"> </v>
      </c>
      <c r="V246" s="82">
        <f t="shared" si="85"/>
        <v>65000000000236</v>
      </c>
      <c r="W246" s="61">
        <f t="shared" si="86"/>
        <v>65000000000186</v>
      </c>
      <c r="X246" s="61">
        <f t="shared" si="87"/>
        <v>65000000000210</v>
      </c>
      <c r="Y246" s="61">
        <f t="shared" si="88"/>
        <v>65000000000147</v>
      </c>
      <c r="Z246" s="61">
        <f t="shared" si="89"/>
        <v>65000000000235</v>
      </c>
      <c r="AA246" s="61">
        <f t="shared" si="78"/>
        <v>65000000000236</v>
      </c>
      <c r="AB246" s="61">
        <f t="shared" si="90"/>
        <v>65000000000000</v>
      </c>
      <c r="AD246" s="61">
        <f t="shared" si="92"/>
        <v>5</v>
      </c>
      <c r="AE246" s="61">
        <f t="shared" si="93"/>
        <v>3</v>
      </c>
      <c r="AF246" s="61">
        <f t="shared" si="94"/>
        <v>1</v>
      </c>
      <c r="AG246" s="61">
        <f t="shared" si="95"/>
        <v>34</v>
      </c>
      <c r="AH246" s="61">
        <f t="shared" si="96"/>
        <v>2</v>
      </c>
      <c r="AI246" s="61">
        <f t="shared" si="97"/>
        <v>1</v>
      </c>
      <c r="AK246" s="77" t="str">
        <f xml:space="preserve">
IF(AA246&lt;&gt;AA245,
     "L5",
     IF(Z246&lt;&gt;Z245,
          "L4",
          IF(Y246&lt;&gt;Y245,
               "L3",
               IF(X246&lt;&gt;X245,
                    "L2",
                     IF(W246&lt;&gt;W245,
                         "L1",
                         "L1"
                         )
                    )
               )
          )
     )</f>
        <v>L5</v>
      </c>
      <c r="AM246" s="65" t="s">
        <v>1756</v>
      </c>
      <c r="AN246" s="65">
        <f>IF(EXACT($AK245, "L1"), $W245, AN245)</f>
        <v>65000000000186</v>
      </c>
      <c r="AO246" s="65">
        <f>IF(EXACT($AK245, "L1"), $W245, IF(EXACT($AK245, "L2"), $X245, AO245))</f>
        <v>65000000000210</v>
      </c>
      <c r="AP246" s="65">
        <f>IF(EXACT($AK245, "L1"), $W245, IF(EXACT($AK245, "L2"), $X245, IF(EXACT($AK245, "L3"), $Y245, AP245)))</f>
        <v>65000000000210</v>
      </c>
      <c r="AQ246" s="65">
        <f>IF(EXACT($AK245, "L1"), $W245, IF(EXACT($AK245, "L2"), $X245, IF(EXACT($AK245, "L3"), $Y245, IF(EXACT($AK245, "L4"), $Z245, AQ245))))</f>
        <v>65000000000235</v>
      </c>
      <c r="AS246" s="65">
        <f>IF(EXACT($AK246, "L1"), AM246, IF(EXACT($AK246, "L2"), AN246, IF(EXACT($AK246, "L3"), AO246, IF(EXACT($AK246, "L4"), AP246, IF(EXACT($AK246, "L5"), AQ246, "")))))</f>
        <v>65000000000235</v>
      </c>
      <c r="AU246" s="60" t="str">
        <f t="shared" si="98"/>
        <v>PERFORM * FROM "SchData-OLTP-Accounting"."Func_TblChartOfAccount_SET"(varSystemLoginSession, null, null, null, varInstitutionBranchID, 62000000000001::bigint,'5-2013.01', 'Personal Income Tax-Indirect (IDR)', 62000000000001::bigint, '2016-01-01 00:00:00'::timestamp, null::timestamp, 65000000000235::bigint, 66000000000001::bigint);</v>
      </c>
      <c r="AV246" s="66">
        <f t="shared" si="99"/>
        <v>65000000000236</v>
      </c>
      <c r="AW246" s="66">
        <f t="shared" si="100"/>
        <v>65000000000235</v>
      </c>
      <c r="AY246" s="66">
        <f t="shared" si="91"/>
        <v>65000000000235</v>
      </c>
    </row>
    <row r="247" spans="2:51" ht="25.5" x14ac:dyDescent="0.2">
      <c r="B247" s="44"/>
      <c r="C247" s="43"/>
      <c r="D247" s="44"/>
      <c r="E247" s="43"/>
      <c r="F247" s="44"/>
      <c r="G247" s="43"/>
      <c r="H247" s="52" t="s">
        <v>922</v>
      </c>
      <c r="I247" s="19" t="s">
        <v>397</v>
      </c>
      <c r="J247" s="52"/>
      <c r="K247" s="19"/>
      <c r="L247" s="52"/>
      <c r="M247" s="19"/>
      <c r="O247" s="59" t="str">
        <f t="shared" si="79"/>
        <v>5-0000</v>
      </c>
      <c r="P247" s="59" t="str">
        <f t="shared" si="80"/>
        <v>5-2000</v>
      </c>
      <c r="Q247" s="59" t="str">
        <f t="shared" si="81"/>
        <v>2-1200</v>
      </c>
      <c r="R247" s="59" t="str">
        <f t="shared" si="82"/>
        <v>5-2014</v>
      </c>
      <c r="S247" s="59" t="str">
        <f t="shared" si="83"/>
        <v>5-2013.01</v>
      </c>
      <c r="T247" s="59" t="str">
        <f t="shared" si="84"/>
        <v xml:space="preserve"> </v>
      </c>
      <c r="V247" s="82">
        <f t="shared" si="85"/>
        <v>65000000000237</v>
      </c>
      <c r="W247" s="61">
        <f t="shared" si="86"/>
        <v>65000000000186</v>
      </c>
      <c r="X247" s="61">
        <f t="shared" si="87"/>
        <v>65000000000210</v>
      </c>
      <c r="Y247" s="61">
        <f t="shared" si="88"/>
        <v>65000000000147</v>
      </c>
      <c r="Z247" s="61">
        <f t="shared" si="89"/>
        <v>65000000000237</v>
      </c>
      <c r="AA247" s="61">
        <f t="shared" si="78"/>
        <v>65000000000236</v>
      </c>
      <c r="AB247" s="61">
        <f t="shared" si="90"/>
        <v>65000000000000</v>
      </c>
      <c r="AD247" s="61">
        <f t="shared" si="92"/>
        <v>5</v>
      </c>
      <c r="AE247" s="61">
        <f t="shared" si="93"/>
        <v>3</v>
      </c>
      <c r="AF247" s="61">
        <f t="shared" si="94"/>
        <v>1</v>
      </c>
      <c r="AG247" s="61">
        <f t="shared" si="95"/>
        <v>35</v>
      </c>
      <c r="AH247" s="61">
        <f t="shared" si="96"/>
        <v>1</v>
      </c>
      <c r="AI247" s="61">
        <f t="shared" si="97"/>
        <v>1</v>
      </c>
      <c r="AK247" s="77" t="str">
        <f xml:space="preserve">
IF(AA247&lt;&gt;AA246,
     "L5",
     IF(Z247&lt;&gt;Z246,
          "L4",
          IF(Y247&lt;&gt;Y246,
               "L3",
               IF(X247&lt;&gt;X246,
                    "L2",
                     IF(W247&lt;&gt;W246,
                         "L1",
                         "L1"
                         )
                    )
               )
          )
     )</f>
        <v>L4</v>
      </c>
      <c r="AM247" s="65" t="s">
        <v>1756</v>
      </c>
      <c r="AN247" s="65">
        <f>IF(EXACT($AK246, "L1"), $W246, AN246)</f>
        <v>65000000000186</v>
      </c>
      <c r="AO247" s="65">
        <f>IF(EXACT($AK246, "L1"), $W246, IF(EXACT($AK246, "L2"), $X246, AO246))</f>
        <v>65000000000210</v>
      </c>
      <c r="AP247" s="65">
        <f>IF(EXACT($AK246, "L1"), $W246, IF(EXACT($AK246, "L2"), $X246, IF(EXACT($AK246, "L3"), $Y246, AP246)))</f>
        <v>65000000000210</v>
      </c>
      <c r="AQ247" s="65">
        <f>IF(EXACT($AK246, "L1"), $W246, IF(EXACT($AK246, "L2"), $X246, IF(EXACT($AK246, "L3"), $Y246, IF(EXACT($AK246, "L4"), $Z246, AQ246))))</f>
        <v>65000000000235</v>
      </c>
      <c r="AS247" s="65">
        <f>IF(EXACT($AK247, "L1"), AM247, IF(EXACT($AK247, "L2"), AN247, IF(EXACT($AK247, "L3"), AO247, IF(EXACT($AK247, "L4"), AP247, IF(EXACT($AK247, "L5"), AQ247, "")))))</f>
        <v>65000000000210</v>
      </c>
      <c r="AU247" s="60" t="str">
        <f t="shared" si="98"/>
        <v>PERFORM * FROM "SchData-OLTP-Accounting"."Func_TblChartOfAccount_SET"(varSystemLoginSession, null, null, null, varInstitutionBranchID, 62000000000001::bigint,'5-2014', 'Uniform,Protect Clothe-Direct', 62000000000001::bigint, '2016-01-01 00:00:00'::timestamp, null::timestamp, 65000000000210::bigint, 66000000000001::bigint);</v>
      </c>
      <c r="AV247" s="66">
        <f t="shared" si="99"/>
        <v>65000000000237</v>
      </c>
      <c r="AW247" s="66">
        <f t="shared" si="100"/>
        <v>65000000000210</v>
      </c>
      <c r="AY247" s="66">
        <f t="shared" si="91"/>
        <v>65000000000147</v>
      </c>
    </row>
    <row r="248" spans="2:51" x14ac:dyDescent="0.2">
      <c r="B248" s="44"/>
      <c r="C248" s="43"/>
      <c r="D248" s="44"/>
      <c r="E248" s="43"/>
      <c r="F248" s="44"/>
      <c r="G248" s="43"/>
      <c r="H248" s="52"/>
      <c r="I248" s="19"/>
      <c r="J248" s="52" t="s">
        <v>1469</v>
      </c>
      <c r="K248" s="19" t="s">
        <v>1304</v>
      </c>
      <c r="L248" s="52"/>
      <c r="M248" s="19"/>
      <c r="O248" s="59" t="str">
        <f t="shared" si="79"/>
        <v>5-0000</v>
      </c>
      <c r="P248" s="59" t="str">
        <f t="shared" si="80"/>
        <v>5-2000</v>
      </c>
      <c r="Q248" s="59" t="str">
        <f t="shared" si="81"/>
        <v>2-1200</v>
      </c>
      <c r="R248" s="59" t="str">
        <f t="shared" si="82"/>
        <v>5-2014</v>
      </c>
      <c r="S248" s="59" t="str">
        <f t="shared" si="83"/>
        <v>5-2014.01</v>
      </c>
      <c r="T248" s="59" t="str">
        <f t="shared" si="84"/>
        <v xml:space="preserve"> </v>
      </c>
      <c r="V248" s="82">
        <f t="shared" si="85"/>
        <v>65000000000238</v>
      </c>
      <c r="W248" s="61">
        <f t="shared" si="86"/>
        <v>65000000000186</v>
      </c>
      <c r="X248" s="61">
        <f t="shared" si="87"/>
        <v>65000000000210</v>
      </c>
      <c r="Y248" s="61">
        <f t="shared" si="88"/>
        <v>65000000000147</v>
      </c>
      <c r="Z248" s="61">
        <f t="shared" si="89"/>
        <v>65000000000237</v>
      </c>
      <c r="AA248" s="61">
        <f t="shared" si="78"/>
        <v>65000000000238</v>
      </c>
      <c r="AB248" s="61">
        <f t="shared" si="90"/>
        <v>65000000000000</v>
      </c>
      <c r="AD248" s="61">
        <f t="shared" si="92"/>
        <v>5</v>
      </c>
      <c r="AE248" s="61">
        <f t="shared" si="93"/>
        <v>3</v>
      </c>
      <c r="AF248" s="61">
        <f t="shared" si="94"/>
        <v>1</v>
      </c>
      <c r="AG248" s="61">
        <f t="shared" si="95"/>
        <v>35</v>
      </c>
      <c r="AH248" s="61">
        <f t="shared" si="96"/>
        <v>2</v>
      </c>
      <c r="AI248" s="61">
        <f t="shared" si="97"/>
        <v>1</v>
      </c>
      <c r="AK248" s="77" t="str">
        <f xml:space="preserve">
IF(AA248&lt;&gt;AA247,
     "L5",
     IF(Z248&lt;&gt;Z247,
          "L4",
          IF(Y248&lt;&gt;Y247,
               "L3",
               IF(X248&lt;&gt;X247,
                    "L2",
                     IF(W248&lt;&gt;W247,
                         "L1",
                         "L1"
                         )
                    )
               )
          )
     )</f>
        <v>L5</v>
      </c>
      <c r="AM248" s="65" t="s">
        <v>1756</v>
      </c>
      <c r="AN248" s="65">
        <f>IF(EXACT($AK247, "L1"), $W247, AN247)</f>
        <v>65000000000186</v>
      </c>
      <c r="AO248" s="65">
        <f>IF(EXACT($AK247, "L1"), $W247, IF(EXACT($AK247, "L2"), $X247, AO247))</f>
        <v>65000000000210</v>
      </c>
      <c r="AP248" s="65">
        <f>IF(EXACT($AK247, "L1"), $W247, IF(EXACT($AK247, "L2"), $X247, IF(EXACT($AK247, "L3"), $Y247, AP247)))</f>
        <v>65000000000210</v>
      </c>
      <c r="AQ248" s="65">
        <f>IF(EXACT($AK247, "L1"), $W247, IF(EXACT($AK247, "L2"), $X247, IF(EXACT($AK247, "L3"), $Y247, IF(EXACT($AK247, "L4"), $Z247, AQ247))))</f>
        <v>65000000000237</v>
      </c>
      <c r="AS248" s="65">
        <f>IF(EXACT($AK248, "L1"), AM248, IF(EXACT($AK248, "L2"), AN248, IF(EXACT($AK248, "L3"), AO248, IF(EXACT($AK248, "L4"), AP248, IF(EXACT($AK248, "L5"), AQ248, "")))))</f>
        <v>65000000000237</v>
      </c>
      <c r="AU248" s="60" t="str">
        <f t="shared" si="98"/>
        <v>PERFORM * FROM "SchData-OLTP-Accounting"."Func_TblChartOfAccount_SET"(varSystemLoginSession, null, null, null, varInstitutionBranchID, 62000000000001::bigint,'5-2014.01', 'Uniform,Protect Clothe-Direct (IDR)', 62000000000001::bigint, '2016-01-01 00:00:00'::timestamp, null::timestamp, 65000000000237::bigint, 66000000000001::bigint);</v>
      </c>
      <c r="AV248" s="66">
        <f t="shared" si="99"/>
        <v>65000000000238</v>
      </c>
      <c r="AW248" s="66">
        <f t="shared" si="100"/>
        <v>65000000000237</v>
      </c>
      <c r="AY248" s="66">
        <f t="shared" si="91"/>
        <v>65000000000237</v>
      </c>
    </row>
    <row r="249" spans="2:51" ht="25.5" x14ac:dyDescent="0.2">
      <c r="B249" s="44"/>
      <c r="C249" s="43"/>
      <c r="D249" s="44"/>
      <c r="E249" s="43"/>
      <c r="F249" s="44"/>
      <c r="G249" s="43"/>
      <c r="H249" s="52" t="s">
        <v>923</v>
      </c>
      <c r="I249" s="19" t="s">
        <v>399</v>
      </c>
      <c r="J249" s="52"/>
      <c r="K249" s="19"/>
      <c r="L249" s="52"/>
      <c r="M249" s="19"/>
      <c r="O249" s="59" t="str">
        <f t="shared" si="79"/>
        <v>5-0000</v>
      </c>
      <c r="P249" s="59" t="str">
        <f t="shared" si="80"/>
        <v>5-2000</v>
      </c>
      <c r="Q249" s="59" t="str">
        <f t="shared" si="81"/>
        <v>2-1200</v>
      </c>
      <c r="R249" s="59" t="str">
        <f t="shared" si="82"/>
        <v>5-2015</v>
      </c>
      <c r="S249" s="59" t="str">
        <f t="shared" si="83"/>
        <v>5-2014.01</v>
      </c>
      <c r="T249" s="59" t="str">
        <f t="shared" si="84"/>
        <v xml:space="preserve"> </v>
      </c>
      <c r="V249" s="82">
        <f t="shared" si="85"/>
        <v>65000000000239</v>
      </c>
      <c r="W249" s="61">
        <f t="shared" si="86"/>
        <v>65000000000186</v>
      </c>
      <c r="X249" s="61">
        <f t="shared" si="87"/>
        <v>65000000000210</v>
      </c>
      <c r="Y249" s="61">
        <f t="shared" si="88"/>
        <v>65000000000147</v>
      </c>
      <c r="Z249" s="61">
        <f t="shared" si="89"/>
        <v>65000000000239</v>
      </c>
      <c r="AA249" s="61">
        <f t="shared" si="78"/>
        <v>65000000000238</v>
      </c>
      <c r="AB249" s="61">
        <f t="shared" si="90"/>
        <v>65000000000000</v>
      </c>
      <c r="AD249" s="61">
        <f t="shared" si="92"/>
        <v>5</v>
      </c>
      <c r="AE249" s="61">
        <f t="shared" si="93"/>
        <v>3</v>
      </c>
      <c r="AF249" s="61">
        <f t="shared" si="94"/>
        <v>1</v>
      </c>
      <c r="AG249" s="61">
        <f t="shared" si="95"/>
        <v>36</v>
      </c>
      <c r="AH249" s="61">
        <f t="shared" si="96"/>
        <v>1</v>
      </c>
      <c r="AI249" s="61">
        <f t="shared" si="97"/>
        <v>1</v>
      </c>
      <c r="AK249" s="77" t="str">
        <f xml:space="preserve">
IF(AA249&lt;&gt;AA248,
     "L5",
     IF(Z249&lt;&gt;Z248,
          "L4",
          IF(Y249&lt;&gt;Y248,
               "L3",
               IF(X249&lt;&gt;X248,
                    "L2",
                     IF(W249&lt;&gt;W248,
                         "L1",
                         "L1"
                         )
                    )
               )
          )
     )</f>
        <v>L4</v>
      </c>
      <c r="AM249" s="65" t="s">
        <v>1756</v>
      </c>
      <c r="AN249" s="65">
        <f>IF(EXACT($AK248, "L1"), $W248, AN248)</f>
        <v>65000000000186</v>
      </c>
      <c r="AO249" s="65">
        <f>IF(EXACT($AK248, "L1"), $W248, IF(EXACT($AK248, "L2"), $X248, AO248))</f>
        <v>65000000000210</v>
      </c>
      <c r="AP249" s="65">
        <f>IF(EXACT($AK248, "L1"), $W248, IF(EXACT($AK248, "L2"), $X248, IF(EXACT($AK248, "L3"), $Y248, AP248)))</f>
        <v>65000000000210</v>
      </c>
      <c r="AQ249" s="65">
        <f>IF(EXACT($AK248, "L1"), $W248, IF(EXACT($AK248, "L2"), $X248, IF(EXACT($AK248, "L3"), $Y248, IF(EXACT($AK248, "L4"), $Z248, AQ248))))</f>
        <v>65000000000237</v>
      </c>
      <c r="AS249" s="65">
        <f>IF(EXACT($AK249, "L1"), AM249, IF(EXACT($AK249, "L2"), AN249, IF(EXACT($AK249, "L3"), AO249, IF(EXACT($AK249, "L4"), AP249, IF(EXACT($AK249, "L5"), AQ249, "")))))</f>
        <v>65000000000210</v>
      </c>
      <c r="AU249" s="60" t="str">
        <f t="shared" si="98"/>
        <v>PERFORM * FROM "SchData-OLTP-Accounting"."Func_TblChartOfAccount_SET"(varSystemLoginSession, null, null, null, varInstitutionBranchID, 62000000000001::bigint,'5-2015', 'Uniform,Protect Cloth-Indirect', 62000000000001::bigint, '2016-01-01 00:00:00'::timestamp, null::timestamp, 65000000000210::bigint, 66000000000001::bigint);</v>
      </c>
      <c r="AV249" s="66">
        <f t="shared" si="99"/>
        <v>65000000000239</v>
      </c>
      <c r="AW249" s="66">
        <f t="shared" si="100"/>
        <v>65000000000210</v>
      </c>
      <c r="AY249" s="66">
        <f t="shared" si="91"/>
        <v>65000000000147</v>
      </c>
    </row>
    <row r="250" spans="2:51" x14ac:dyDescent="0.2">
      <c r="B250" s="44"/>
      <c r="C250" s="43"/>
      <c r="D250" s="44"/>
      <c r="E250" s="43"/>
      <c r="F250" s="44"/>
      <c r="G250" s="43"/>
      <c r="H250" s="52"/>
      <c r="I250" s="19"/>
      <c r="J250" s="52" t="s">
        <v>1470</v>
      </c>
      <c r="K250" s="19" t="s">
        <v>1305</v>
      </c>
      <c r="L250" s="52"/>
      <c r="M250" s="19"/>
      <c r="O250" s="59" t="str">
        <f t="shared" si="79"/>
        <v>5-0000</v>
      </c>
      <c r="P250" s="59" t="str">
        <f t="shared" si="80"/>
        <v>5-2000</v>
      </c>
      <c r="Q250" s="59" t="str">
        <f t="shared" si="81"/>
        <v>2-1200</v>
      </c>
      <c r="R250" s="59" t="str">
        <f t="shared" si="82"/>
        <v>5-2015</v>
      </c>
      <c r="S250" s="59" t="str">
        <f t="shared" si="83"/>
        <v>5-2015.01</v>
      </c>
      <c r="T250" s="59" t="str">
        <f t="shared" si="84"/>
        <v xml:space="preserve"> </v>
      </c>
      <c r="V250" s="82">
        <f t="shared" si="85"/>
        <v>65000000000240</v>
      </c>
      <c r="W250" s="61">
        <f t="shared" si="86"/>
        <v>65000000000186</v>
      </c>
      <c r="X250" s="61">
        <f t="shared" si="87"/>
        <v>65000000000210</v>
      </c>
      <c r="Y250" s="61">
        <f t="shared" si="88"/>
        <v>65000000000147</v>
      </c>
      <c r="Z250" s="61">
        <f t="shared" si="89"/>
        <v>65000000000239</v>
      </c>
      <c r="AA250" s="61">
        <f t="shared" si="78"/>
        <v>65000000000240</v>
      </c>
      <c r="AB250" s="61">
        <f t="shared" si="90"/>
        <v>65000000000000</v>
      </c>
      <c r="AD250" s="61">
        <f t="shared" si="92"/>
        <v>5</v>
      </c>
      <c r="AE250" s="61">
        <f t="shared" si="93"/>
        <v>3</v>
      </c>
      <c r="AF250" s="61">
        <f t="shared" si="94"/>
        <v>1</v>
      </c>
      <c r="AG250" s="61">
        <f t="shared" si="95"/>
        <v>36</v>
      </c>
      <c r="AH250" s="61">
        <f t="shared" si="96"/>
        <v>2</v>
      </c>
      <c r="AI250" s="61">
        <f t="shared" si="97"/>
        <v>1</v>
      </c>
      <c r="AK250" s="77" t="str">
        <f xml:space="preserve">
IF(AA250&lt;&gt;AA249,
     "L5",
     IF(Z250&lt;&gt;Z249,
          "L4",
          IF(Y250&lt;&gt;Y249,
               "L3",
               IF(X250&lt;&gt;X249,
                    "L2",
                     IF(W250&lt;&gt;W249,
                         "L1",
                         "L1"
                         )
                    )
               )
          )
     )</f>
        <v>L5</v>
      </c>
      <c r="AM250" s="65" t="s">
        <v>1756</v>
      </c>
      <c r="AN250" s="65">
        <f>IF(EXACT($AK249, "L1"), $W249, AN249)</f>
        <v>65000000000186</v>
      </c>
      <c r="AO250" s="65">
        <f>IF(EXACT($AK249, "L1"), $W249, IF(EXACT($AK249, "L2"), $X249, AO249))</f>
        <v>65000000000210</v>
      </c>
      <c r="AP250" s="65">
        <f>IF(EXACT($AK249, "L1"), $W249, IF(EXACT($AK249, "L2"), $X249, IF(EXACT($AK249, "L3"), $Y249, AP249)))</f>
        <v>65000000000210</v>
      </c>
      <c r="AQ250" s="65">
        <f>IF(EXACT($AK249, "L1"), $W249, IF(EXACT($AK249, "L2"), $X249, IF(EXACT($AK249, "L3"), $Y249, IF(EXACT($AK249, "L4"), $Z249, AQ249))))</f>
        <v>65000000000239</v>
      </c>
      <c r="AS250" s="65">
        <f>IF(EXACT($AK250, "L1"), AM250, IF(EXACT($AK250, "L2"), AN250, IF(EXACT($AK250, "L3"), AO250, IF(EXACT($AK250, "L4"), AP250, IF(EXACT($AK250, "L5"), AQ250, "")))))</f>
        <v>65000000000239</v>
      </c>
      <c r="AU250" s="60" t="str">
        <f t="shared" si="98"/>
        <v>PERFORM * FROM "SchData-OLTP-Accounting"."Func_TblChartOfAccount_SET"(varSystemLoginSession, null, null, null, varInstitutionBranchID, 62000000000001::bigint,'5-2015.01', 'Uniform,Protect Cloth-Indirect (IDR)', 62000000000001::bigint, '2016-01-01 00:00:00'::timestamp, null::timestamp, 65000000000239::bigint, 66000000000001::bigint);</v>
      </c>
      <c r="AV250" s="66">
        <f t="shared" si="99"/>
        <v>65000000000240</v>
      </c>
      <c r="AW250" s="66">
        <f t="shared" si="100"/>
        <v>65000000000239</v>
      </c>
      <c r="AY250" s="66">
        <f t="shared" si="91"/>
        <v>65000000000239</v>
      </c>
    </row>
    <row r="251" spans="2:51" x14ac:dyDescent="0.2">
      <c r="B251" s="44"/>
      <c r="C251" s="43"/>
      <c r="D251" s="44"/>
      <c r="E251" s="43"/>
      <c r="F251" s="44"/>
      <c r="G251" s="43"/>
      <c r="H251" s="52" t="s">
        <v>924</v>
      </c>
      <c r="I251" s="19" t="s">
        <v>401</v>
      </c>
      <c r="J251" s="52"/>
      <c r="K251" s="19"/>
      <c r="L251" s="52"/>
      <c r="M251" s="19"/>
      <c r="O251" s="59" t="str">
        <f t="shared" si="79"/>
        <v>5-0000</v>
      </c>
      <c r="P251" s="59" t="str">
        <f t="shared" si="80"/>
        <v>5-2000</v>
      </c>
      <c r="Q251" s="59" t="str">
        <f t="shared" si="81"/>
        <v>2-1200</v>
      </c>
      <c r="R251" s="59" t="str">
        <f t="shared" si="82"/>
        <v>5-2016</v>
      </c>
      <c r="S251" s="59" t="str">
        <f t="shared" si="83"/>
        <v>5-2015.01</v>
      </c>
      <c r="T251" s="59" t="str">
        <f t="shared" si="84"/>
        <v xml:space="preserve"> </v>
      </c>
      <c r="V251" s="82">
        <f t="shared" si="85"/>
        <v>65000000000241</v>
      </c>
      <c r="W251" s="61">
        <f t="shared" si="86"/>
        <v>65000000000186</v>
      </c>
      <c r="X251" s="61">
        <f t="shared" si="87"/>
        <v>65000000000210</v>
      </c>
      <c r="Y251" s="61">
        <f t="shared" si="88"/>
        <v>65000000000147</v>
      </c>
      <c r="Z251" s="61">
        <f t="shared" si="89"/>
        <v>65000000000241</v>
      </c>
      <c r="AA251" s="61">
        <f t="shared" si="78"/>
        <v>65000000000240</v>
      </c>
      <c r="AB251" s="61">
        <f t="shared" si="90"/>
        <v>65000000000000</v>
      </c>
      <c r="AD251" s="61">
        <f t="shared" si="92"/>
        <v>5</v>
      </c>
      <c r="AE251" s="61">
        <f t="shared" si="93"/>
        <v>3</v>
      </c>
      <c r="AF251" s="61">
        <f t="shared" si="94"/>
        <v>1</v>
      </c>
      <c r="AG251" s="61">
        <f t="shared" si="95"/>
        <v>37</v>
      </c>
      <c r="AH251" s="61">
        <f t="shared" si="96"/>
        <v>1</v>
      </c>
      <c r="AI251" s="61">
        <f t="shared" si="97"/>
        <v>1</v>
      </c>
      <c r="AK251" s="77" t="str">
        <f xml:space="preserve">
IF(AA251&lt;&gt;AA250,
     "L5",
     IF(Z251&lt;&gt;Z250,
          "L4",
          IF(Y251&lt;&gt;Y250,
               "L3",
               IF(X251&lt;&gt;X250,
                    "L2",
                     IF(W251&lt;&gt;W250,
                         "L1",
                         "L1"
                         )
                    )
               )
          )
     )</f>
        <v>L4</v>
      </c>
      <c r="AM251" s="65" t="s">
        <v>1756</v>
      </c>
      <c r="AN251" s="65">
        <f>IF(EXACT($AK250, "L1"), $W250, AN250)</f>
        <v>65000000000186</v>
      </c>
      <c r="AO251" s="65">
        <f>IF(EXACT($AK250, "L1"), $W250, IF(EXACT($AK250, "L2"), $X250, AO250))</f>
        <v>65000000000210</v>
      </c>
      <c r="AP251" s="65">
        <f>IF(EXACT($AK250, "L1"), $W250, IF(EXACT($AK250, "L2"), $X250, IF(EXACT($AK250, "L3"), $Y250, AP250)))</f>
        <v>65000000000210</v>
      </c>
      <c r="AQ251" s="65">
        <f>IF(EXACT($AK250, "L1"), $W250, IF(EXACT($AK250, "L2"), $X250, IF(EXACT($AK250, "L3"), $Y250, IF(EXACT($AK250, "L4"), $Z250, AQ250))))</f>
        <v>65000000000239</v>
      </c>
      <c r="AS251" s="65">
        <f>IF(EXACT($AK251, "L1"), AM251, IF(EXACT($AK251, "L2"), AN251, IF(EXACT($AK251, "L3"), AO251, IF(EXACT($AK251, "L4"), AP251, IF(EXACT($AK251, "L5"), AQ251, "")))))</f>
        <v>65000000000210</v>
      </c>
      <c r="AU251" s="60" t="str">
        <f t="shared" si="98"/>
        <v>PERFORM * FROM "SchData-OLTP-Accounting"."Func_TblChartOfAccount_SET"(varSystemLoginSession, null, null, null, varInstitutionBranchID, 62000000000001::bigint,'5-2016', 'Business Trip Allowance', 62000000000001::bigint, '2016-01-01 00:00:00'::timestamp, null::timestamp, 65000000000210::bigint, 66000000000001::bigint);</v>
      </c>
      <c r="AV251" s="66">
        <f t="shared" si="99"/>
        <v>65000000000241</v>
      </c>
      <c r="AW251" s="66">
        <f t="shared" si="100"/>
        <v>65000000000210</v>
      </c>
      <c r="AY251" s="66">
        <f t="shared" si="91"/>
        <v>65000000000147</v>
      </c>
    </row>
    <row r="252" spans="2:51" x14ac:dyDescent="0.2">
      <c r="B252" s="44"/>
      <c r="C252" s="43"/>
      <c r="D252" s="44"/>
      <c r="E252" s="43"/>
      <c r="F252" s="44"/>
      <c r="G252" s="43"/>
      <c r="H252" s="52"/>
      <c r="I252" s="19"/>
      <c r="J252" s="52" t="s">
        <v>1471</v>
      </c>
      <c r="K252" s="19" t="s">
        <v>1306</v>
      </c>
      <c r="L252" s="52"/>
      <c r="M252" s="19"/>
      <c r="O252" s="59" t="str">
        <f t="shared" si="79"/>
        <v>5-0000</v>
      </c>
      <c r="P252" s="59" t="str">
        <f t="shared" si="80"/>
        <v>5-2000</v>
      </c>
      <c r="Q252" s="59" t="str">
        <f t="shared" si="81"/>
        <v>2-1200</v>
      </c>
      <c r="R252" s="59" t="str">
        <f t="shared" si="82"/>
        <v>5-2016</v>
      </c>
      <c r="S252" s="59" t="str">
        <f t="shared" si="83"/>
        <v>5-2016.01</v>
      </c>
      <c r="T252" s="59" t="str">
        <f t="shared" si="84"/>
        <v xml:space="preserve"> </v>
      </c>
      <c r="V252" s="82">
        <f t="shared" si="85"/>
        <v>65000000000242</v>
      </c>
      <c r="W252" s="61">
        <f t="shared" si="86"/>
        <v>65000000000186</v>
      </c>
      <c r="X252" s="61">
        <f t="shared" si="87"/>
        <v>65000000000210</v>
      </c>
      <c r="Y252" s="61">
        <f t="shared" si="88"/>
        <v>65000000000147</v>
      </c>
      <c r="Z252" s="61">
        <f t="shared" si="89"/>
        <v>65000000000241</v>
      </c>
      <c r="AA252" s="61">
        <f t="shared" si="78"/>
        <v>65000000000242</v>
      </c>
      <c r="AB252" s="61">
        <f t="shared" si="90"/>
        <v>65000000000000</v>
      </c>
      <c r="AD252" s="61">
        <f t="shared" si="92"/>
        <v>5</v>
      </c>
      <c r="AE252" s="61">
        <f t="shared" si="93"/>
        <v>3</v>
      </c>
      <c r="AF252" s="61">
        <f t="shared" si="94"/>
        <v>1</v>
      </c>
      <c r="AG252" s="61">
        <f t="shared" si="95"/>
        <v>37</v>
      </c>
      <c r="AH252" s="61">
        <f t="shared" si="96"/>
        <v>2</v>
      </c>
      <c r="AI252" s="61">
        <f t="shared" si="97"/>
        <v>1</v>
      </c>
      <c r="AK252" s="77" t="str">
        <f xml:space="preserve">
IF(AA252&lt;&gt;AA251,
     "L5",
     IF(Z252&lt;&gt;Z251,
          "L4",
          IF(Y252&lt;&gt;Y251,
               "L3",
               IF(X252&lt;&gt;X251,
                    "L2",
                     IF(W252&lt;&gt;W251,
                         "L1",
                         "L1"
                         )
                    )
               )
          )
     )</f>
        <v>L5</v>
      </c>
      <c r="AM252" s="65" t="s">
        <v>1756</v>
      </c>
      <c r="AN252" s="65">
        <f>IF(EXACT($AK251, "L1"), $W251, AN251)</f>
        <v>65000000000186</v>
      </c>
      <c r="AO252" s="65">
        <f>IF(EXACT($AK251, "L1"), $W251, IF(EXACT($AK251, "L2"), $X251, AO251))</f>
        <v>65000000000210</v>
      </c>
      <c r="AP252" s="65">
        <f>IF(EXACT($AK251, "L1"), $W251, IF(EXACT($AK251, "L2"), $X251, IF(EXACT($AK251, "L3"), $Y251, AP251)))</f>
        <v>65000000000210</v>
      </c>
      <c r="AQ252" s="65">
        <f>IF(EXACT($AK251, "L1"), $W251, IF(EXACT($AK251, "L2"), $X251, IF(EXACT($AK251, "L3"), $Y251, IF(EXACT($AK251, "L4"), $Z251, AQ251))))</f>
        <v>65000000000241</v>
      </c>
      <c r="AS252" s="65">
        <f>IF(EXACT($AK252, "L1"), AM252, IF(EXACT($AK252, "L2"), AN252, IF(EXACT($AK252, "L3"), AO252, IF(EXACT($AK252, "L4"), AP252, IF(EXACT($AK252, "L5"), AQ252, "")))))</f>
        <v>65000000000241</v>
      </c>
      <c r="AU252" s="60" t="str">
        <f t="shared" si="98"/>
        <v>PERFORM * FROM "SchData-OLTP-Accounting"."Func_TblChartOfAccount_SET"(varSystemLoginSession, null, null, null, varInstitutionBranchID, 62000000000001::bigint,'5-2016.01', 'Business Trip Allowance (IDR)', 62000000000001::bigint, '2016-01-01 00:00:00'::timestamp, null::timestamp, 65000000000241::bigint, 66000000000001::bigint);</v>
      </c>
      <c r="AV252" s="66">
        <f t="shared" si="99"/>
        <v>65000000000242</v>
      </c>
      <c r="AW252" s="66">
        <f t="shared" si="100"/>
        <v>65000000000241</v>
      </c>
      <c r="AY252" s="66">
        <f t="shared" si="91"/>
        <v>65000000000241</v>
      </c>
    </row>
    <row r="253" spans="2:51" x14ac:dyDescent="0.2">
      <c r="B253" s="44"/>
      <c r="C253" s="43"/>
      <c r="D253" s="44"/>
      <c r="E253" s="43"/>
      <c r="F253" s="44"/>
      <c r="G253" s="43"/>
      <c r="H253" s="52" t="s">
        <v>925</v>
      </c>
      <c r="I253" s="19" t="s">
        <v>403</v>
      </c>
      <c r="J253" s="52"/>
      <c r="K253" s="19"/>
      <c r="L253" s="52"/>
      <c r="M253" s="19"/>
      <c r="O253" s="59" t="str">
        <f t="shared" si="79"/>
        <v>5-0000</v>
      </c>
      <c r="P253" s="59" t="str">
        <f t="shared" si="80"/>
        <v>5-2000</v>
      </c>
      <c r="Q253" s="59" t="str">
        <f t="shared" si="81"/>
        <v>2-1200</v>
      </c>
      <c r="R253" s="59" t="str">
        <f t="shared" si="82"/>
        <v>5-2017</v>
      </c>
      <c r="S253" s="59" t="str">
        <f t="shared" si="83"/>
        <v>5-2016.01</v>
      </c>
      <c r="T253" s="59" t="str">
        <f t="shared" si="84"/>
        <v xml:space="preserve"> </v>
      </c>
      <c r="V253" s="82">
        <f t="shared" si="85"/>
        <v>65000000000243</v>
      </c>
      <c r="W253" s="61">
        <f t="shared" si="86"/>
        <v>65000000000186</v>
      </c>
      <c r="X253" s="61">
        <f t="shared" si="87"/>
        <v>65000000000210</v>
      </c>
      <c r="Y253" s="61">
        <f t="shared" si="88"/>
        <v>65000000000147</v>
      </c>
      <c r="Z253" s="61">
        <f t="shared" si="89"/>
        <v>65000000000243</v>
      </c>
      <c r="AA253" s="61">
        <f t="shared" si="78"/>
        <v>65000000000242</v>
      </c>
      <c r="AB253" s="61">
        <f t="shared" si="90"/>
        <v>65000000000000</v>
      </c>
      <c r="AD253" s="61">
        <f t="shared" si="92"/>
        <v>5</v>
      </c>
      <c r="AE253" s="61">
        <f t="shared" si="93"/>
        <v>3</v>
      </c>
      <c r="AF253" s="61">
        <f t="shared" si="94"/>
        <v>1</v>
      </c>
      <c r="AG253" s="61">
        <f t="shared" si="95"/>
        <v>38</v>
      </c>
      <c r="AH253" s="61">
        <f t="shared" si="96"/>
        <v>1</v>
      </c>
      <c r="AI253" s="61">
        <f t="shared" si="97"/>
        <v>1</v>
      </c>
      <c r="AK253" s="77" t="str">
        <f xml:space="preserve">
IF(AA253&lt;&gt;AA252,
     "L5",
     IF(Z253&lt;&gt;Z252,
          "L4",
          IF(Y253&lt;&gt;Y252,
               "L3",
               IF(X253&lt;&gt;X252,
                    "L2",
                     IF(W253&lt;&gt;W252,
                         "L1",
                         "L1"
                         )
                    )
               )
          )
     )</f>
        <v>L4</v>
      </c>
      <c r="AM253" s="65" t="s">
        <v>1756</v>
      </c>
      <c r="AN253" s="65">
        <f>IF(EXACT($AK252, "L1"), $W252, AN252)</f>
        <v>65000000000186</v>
      </c>
      <c r="AO253" s="65">
        <f>IF(EXACT($AK252, "L1"), $W252, IF(EXACT($AK252, "L2"), $X252, AO252))</f>
        <v>65000000000210</v>
      </c>
      <c r="AP253" s="65">
        <f>IF(EXACT($AK252, "L1"), $W252, IF(EXACT($AK252, "L2"), $X252, IF(EXACT($AK252, "L3"), $Y252, AP252)))</f>
        <v>65000000000210</v>
      </c>
      <c r="AQ253" s="65">
        <f>IF(EXACT($AK252, "L1"), $W252, IF(EXACT($AK252, "L2"), $X252, IF(EXACT($AK252, "L3"), $Y252, IF(EXACT($AK252, "L4"), $Z252, AQ252))))</f>
        <v>65000000000241</v>
      </c>
      <c r="AS253" s="65">
        <f>IF(EXACT($AK253, "L1"), AM253, IF(EXACT($AK253, "L2"), AN253, IF(EXACT($AK253, "L3"), AO253, IF(EXACT($AK253, "L4"), AP253, IF(EXACT($AK253, "L5"), AQ253, "")))))</f>
        <v>65000000000210</v>
      </c>
      <c r="AU253" s="60" t="str">
        <f t="shared" si="98"/>
        <v>PERFORM * FROM "SchData-OLTP-Accounting"."Func_TblChartOfAccount_SET"(varSystemLoginSession, null, null, null, varInstitutionBranchID, 62000000000001::bigint,'5-2017', 'Meal', 62000000000001::bigint, '2016-01-01 00:00:00'::timestamp, null::timestamp, 65000000000210::bigint, 66000000000001::bigint);</v>
      </c>
      <c r="AV253" s="66">
        <f t="shared" si="99"/>
        <v>65000000000243</v>
      </c>
      <c r="AW253" s="66">
        <f t="shared" si="100"/>
        <v>65000000000210</v>
      </c>
      <c r="AY253" s="66">
        <f t="shared" si="91"/>
        <v>65000000000147</v>
      </c>
    </row>
    <row r="254" spans="2:51" x14ac:dyDescent="0.2">
      <c r="B254" s="44"/>
      <c r="C254" s="43"/>
      <c r="D254" s="44"/>
      <c r="E254" s="43"/>
      <c r="F254" s="44"/>
      <c r="G254" s="43"/>
      <c r="H254" s="52"/>
      <c r="I254" s="19"/>
      <c r="J254" s="52" t="s">
        <v>1472</v>
      </c>
      <c r="K254" s="19" t="s">
        <v>1307</v>
      </c>
      <c r="L254" s="52"/>
      <c r="M254" s="19"/>
      <c r="O254" s="59" t="str">
        <f t="shared" si="79"/>
        <v>5-0000</v>
      </c>
      <c r="P254" s="59" t="str">
        <f t="shared" si="80"/>
        <v>5-2000</v>
      </c>
      <c r="Q254" s="59" t="str">
        <f t="shared" si="81"/>
        <v>2-1200</v>
      </c>
      <c r="R254" s="59" t="str">
        <f t="shared" si="82"/>
        <v>5-2017</v>
      </c>
      <c r="S254" s="59" t="str">
        <f t="shared" si="83"/>
        <v>5-2017.01</v>
      </c>
      <c r="T254" s="59" t="str">
        <f t="shared" si="84"/>
        <v xml:space="preserve"> </v>
      </c>
      <c r="V254" s="82">
        <f t="shared" si="85"/>
        <v>65000000000244</v>
      </c>
      <c r="W254" s="61">
        <f t="shared" si="86"/>
        <v>65000000000186</v>
      </c>
      <c r="X254" s="61">
        <f t="shared" si="87"/>
        <v>65000000000210</v>
      </c>
      <c r="Y254" s="61">
        <f t="shared" si="88"/>
        <v>65000000000147</v>
      </c>
      <c r="Z254" s="61">
        <f t="shared" si="89"/>
        <v>65000000000243</v>
      </c>
      <c r="AA254" s="61">
        <f t="shared" si="78"/>
        <v>65000000000244</v>
      </c>
      <c r="AB254" s="61">
        <f t="shared" si="90"/>
        <v>65000000000000</v>
      </c>
      <c r="AD254" s="61">
        <f t="shared" si="92"/>
        <v>5</v>
      </c>
      <c r="AE254" s="61">
        <f t="shared" si="93"/>
        <v>3</v>
      </c>
      <c r="AF254" s="61">
        <f t="shared" si="94"/>
        <v>1</v>
      </c>
      <c r="AG254" s="61">
        <f t="shared" si="95"/>
        <v>38</v>
      </c>
      <c r="AH254" s="61">
        <f t="shared" si="96"/>
        <v>2</v>
      </c>
      <c r="AI254" s="61">
        <f t="shared" si="97"/>
        <v>1</v>
      </c>
      <c r="AK254" s="77" t="str">
        <f xml:space="preserve">
IF(AA254&lt;&gt;AA253,
     "L5",
     IF(Z254&lt;&gt;Z253,
          "L4",
          IF(Y254&lt;&gt;Y253,
               "L3",
               IF(X254&lt;&gt;X253,
                    "L2",
                     IF(W254&lt;&gt;W253,
                         "L1",
                         "L1"
                         )
                    )
               )
          )
     )</f>
        <v>L5</v>
      </c>
      <c r="AM254" s="65" t="s">
        <v>1756</v>
      </c>
      <c r="AN254" s="65">
        <f>IF(EXACT($AK253, "L1"), $W253, AN253)</f>
        <v>65000000000186</v>
      </c>
      <c r="AO254" s="65">
        <f>IF(EXACT($AK253, "L1"), $W253, IF(EXACT($AK253, "L2"), $X253, AO253))</f>
        <v>65000000000210</v>
      </c>
      <c r="AP254" s="65">
        <f>IF(EXACT($AK253, "L1"), $W253, IF(EXACT($AK253, "L2"), $X253, IF(EXACT($AK253, "L3"), $Y253, AP253)))</f>
        <v>65000000000210</v>
      </c>
      <c r="AQ254" s="65">
        <f>IF(EXACT($AK253, "L1"), $W253, IF(EXACT($AK253, "L2"), $X253, IF(EXACT($AK253, "L3"), $Y253, IF(EXACT($AK253, "L4"), $Z253, AQ253))))</f>
        <v>65000000000243</v>
      </c>
      <c r="AS254" s="65">
        <f>IF(EXACT($AK254, "L1"), AM254, IF(EXACT($AK254, "L2"), AN254, IF(EXACT($AK254, "L3"), AO254, IF(EXACT($AK254, "L4"), AP254, IF(EXACT($AK254, "L5"), AQ254, "")))))</f>
        <v>65000000000243</v>
      </c>
      <c r="AU254" s="60" t="str">
        <f t="shared" si="98"/>
        <v>PERFORM * FROM "SchData-OLTP-Accounting"."Func_TblChartOfAccount_SET"(varSystemLoginSession, null, null, null, varInstitutionBranchID, 62000000000001::bigint,'5-2017.01', 'Meal (IDR)', 62000000000001::bigint, '2016-01-01 00:00:00'::timestamp, null::timestamp, 65000000000243::bigint, 66000000000001::bigint);</v>
      </c>
      <c r="AV254" s="66">
        <f t="shared" si="99"/>
        <v>65000000000244</v>
      </c>
      <c r="AW254" s="66">
        <f t="shared" si="100"/>
        <v>65000000000243</v>
      </c>
      <c r="AY254" s="66">
        <f t="shared" si="91"/>
        <v>65000000000243</v>
      </c>
    </row>
    <row r="255" spans="2:51" x14ac:dyDescent="0.2">
      <c r="B255" s="44"/>
      <c r="C255" s="43"/>
      <c r="D255" s="44"/>
      <c r="E255" s="43"/>
      <c r="F255" s="44"/>
      <c r="G255" s="43"/>
      <c r="H255" s="52" t="s">
        <v>926</v>
      </c>
      <c r="I255" s="19" t="s">
        <v>405</v>
      </c>
      <c r="J255" s="52"/>
      <c r="K255" s="19"/>
      <c r="L255" s="52"/>
      <c r="M255" s="19"/>
      <c r="O255" s="59" t="str">
        <f t="shared" si="79"/>
        <v>5-0000</v>
      </c>
      <c r="P255" s="59" t="str">
        <f t="shared" si="80"/>
        <v>5-2000</v>
      </c>
      <c r="Q255" s="59" t="str">
        <f t="shared" si="81"/>
        <v>2-1200</v>
      </c>
      <c r="R255" s="59" t="str">
        <f t="shared" si="82"/>
        <v>5-2018</v>
      </c>
      <c r="S255" s="59" t="str">
        <f t="shared" si="83"/>
        <v>5-2017.01</v>
      </c>
      <c r="T255" s="59" t="str">
        <f t="shared" si="84"/>
        <v xml:space="preserve"> </v>
      </c>
      <c r="V255" s="82">
        <f t="shared" si="85"/>
        <v>65000000000245</v>
      </c>
      <c r="W255" s="61">
        <f t="shared" si="86"/>
        <v>65000000000186</v>
      </c>
      <c r="X255" s="61">
        <f t="shared" si="87"/>
        <v>65000000000210</v>
      </c>
      <c r="Y255" s="61">
        <f t="shared" si="88"/>
        <v>65000000000147</v>
      </c>
      <c r="Z255" s="61">
        <f t="shared" si="89"/>
        <v>65000000000245</v>
      </c>
      <c r="AA255" s="61">
        <f t="shared" si="78"/>
        <v>65000000000244</v>
      </c>
      <c r="AB255" s="61">
        <f t="shared" si="90"/>
        <v>65000000000000</v>
      </c>
      <c r="AD255" s="61">
        <f t="shared" si="92"/>
        <v>5</v>
      </c>
      <c r="AE255" s="61">
        <f t="shared" si="93"/>
        <v>3</v>
      </c>
      <c r="AF255" s="61">
        <f t="shared" si="94"/>
        <v>1</v>
      </c>
      <c r="AG255" s="61">
        <f t="shared" si="95"/>
        <v>39</v>
      </c>
      <c r="AH255" s="61">
        <f t="shared" si="96"/>
        <v>1</v>
      </c>
      <c r="AI255" s="61">
        <f t="shared" si="97"/>
        <v>1</v>
      </c>
      <c r="AK255" s="77" t="str">
        <f xml:space="preserve">
IF(AA255&lt;&gt;AA254,
     "L5",
     IF(Z255&lt;&gt;Z254,
          "L4",
          IF(Y255&lt;&gt;Y254,
               "L3",
               IF(X255&lt;&gt;X254,
                    "L2",
                     IF(W255&lt;&gt;W254,
                         "L1",
                         "L1"
                         )
                    )
               )
          )
     )</f>
        <v>L4</v>
      </c>
      <c r="AM255" s="65" t="s">
        <v>1756</v>
      </c>
      <c r="AN255" s="65">
        <f>IF(EXACT($AK254, "L1"), $W254, AN254)</f>
        <v>65000000000186</v>
      </c>
      <c r="AO255" s="65">
        <f>IF(EXACT($AK254, "L1"), $W254, IF(EXACT($AK254, "L2"), $X254, AO254))</f>
        <v>65000000000210</v>
      </c>
      <c r="AP255" s="65">
        <f>IF(EXACT($AK254, "L1"), $W254, IF(EXACT($AK254, "L2"), $X254, IF(EXACT($AK254, "L3"), $Y254, AP254)))</f>
        <v>65000000000210</v>
      </c>
      <c r="AQ255" s="65">
        <f>IF(EXACT($AK254, "L1"), $W254, IF(EXACT($AK254, "L2"), $X254, IF(EXACT($AK254, "L3"), $Y254, IF(EXACT($AK254, "L4"), $Z254, AQ254))))</f>
        <v>65000000000243</v>
      </c>
      <c r="AS255" s="65">
        <f>IF(EXACT($AK255, "L1"), AM255, IF(EXACT($AK255, "L2"), AN255, IF(EXACT($AK255, "L3"), AO255, IF(EXACT($AK255, "L4"), AP255, IF(EXACT($AK255, "L5"), AQ255, "")))))</f>
        <v>65000000000210</v>
      </c>
      <c r="AU255" s="60" t="str">
        <f t="shared" si="98"/>
        <v>PERFORM * FROM "SchData-OLTP-Accounting"."Func_TblChartOfAccount_SET"(varSystemLoginSession, null, null, null, varInstitutionBranchID, 62000000000001::bigint,'5-2018', 'Severance Pay - Project', 62000000000001::bigint, '2016-01-01 00:00:00'::timestamp, null::timestamp, 65000000000210::bigint, 66000000000001::bigint);</v>
      </c>
      <c r="AV255" s="66">
        <f t="shared" si="99"/>
        <v>65000000000245</v>
      </c>
      <c r="AW255" s="66">
        <f t="shared" si="100"/>
        <v>65000000000210</v>
      </c>
      <c r="AY255" s="66">
        <f t="shared" si="91"/>
        <v>65000000000147</v>
      </c>
    </row>
    <row r="256" spans="2:51" x14ac:dyDescent="0.2">
      <c r="B256" s="44"/>
      <c r="C256" s="43"/>
      <c r="D256" s="44"/>
      <c r="E256" s="43"/>
      <c r="F256" s="44"/>
      <c r="G256" s="43"/>
      <c r="H256" s="52"/>
      <c r="I256" s="19"/>
      <c r="J256" s="52" t="s">
        <v>1473</v>
      </c>
      <c r="K256" s="19" t="s">
        <v>1308</v>
      </c>
      <c r="L256" s="52"/>
      <c r="M256" s="19"/>
      <c r="O256" s="59" t="str">
        <f t="shared" si="79"/>
        <v>5-0000</v>
      </c>
      <c r="P256" s="59" t="str">
        <f t="shared" si="80"/>
        <v>5-2000</v>
      </c>
      <c r="Q256" s="59" t="str">
        <f t="shared" si="81"/>
        <v>2-1200</v>
      </c>
      <c r="R256" s="59" t="str">
        <f t="shared" si="82"/>
        <v>5-2018</v>
      </c>
      <c r="S256" s="59" t="str">
        <f t="shared" si="83"/>
        <v>5-2018.01</v>
      </c>
      <c r="T256" s="59" t="str">
        <f t="shared" si="84"/>
        <v xml:space="preserve"> </v>
      </c>
      <c r="V256" s="82">
        <f t="shared" si="85"/>
        <v>65000000000246</v>
      </c>
      <c r="W256" s="61">
        <f t="shared" si="86"/>
        <v>65000000000186</v>
      </c>
      <c r="X256" s="61">
        <f t="shared" si="87"/>
        <v>65000000000210</v>
      </c>
      <c r="Y256" s="61">
        <f t="shared" si="88"/>
        <v>65000000000147</v>
      </c>
      <c r="Z256" s="61">
        <f t="shared" si="89"/>
        <v>65000000000245</v>
      </c>
      <c r="AA256" s="61">
        <f t="shared" si="78"/>
        <v>65000000000246</v>
      </c>
      <c r="AB256" s="61">
        <f t="shared" si="90"/>
        <v>65000000000000</v>
      </c>
      <c r="AD256" s="61">
        <f t="shared" si="92"/>
        <v>5</v>
      </c>
      <c r="AE256" s="61">
        <f t="shared" si="93"/>
        <v>3</v>
      </c>
      <c r="AF256" s="61">
        <f t="shared" si="94"/>
        <v>1</v>
      </c>
      <c r="AG256" s="61">
        <f t="shared" si="95"/>
        <v>39</v>
      </c>
      <c r="AH256" s="61">
        <f t="shared" si="96"/>
        <v>2</v>
      </c>
      <c r="AI256" s="61">
        <f t="shared" si="97"/>
        <v>1</v>
      </c>
      <c r="AK256" s="77" t="str">
        <f xml:space="preserve">
IF(AA256&lt;&gt;AA255,
     "L5",
     IF(Z256&lt;&gt;Z255,
          "L4",
          IF(Y256&lt;&gt;Y255,
               "L3",
               IF(X256&lt;&gt;X255,
                    "L2",
                     IF(W256&lt;&gt;W255,
                         "L1",
                         "L1"
                         )
                    )
               )
          )
     )</f>
        <v>L5</v>
      </c>
      <c r="AM256" s="65" t="s">
        <v>1756</v>
      </c>
      <c r="AN256" s="65">
        <f>IF(EXACT($AK255, "L1"), $W255, AN255)</f>
        <v>65000000000186</v>
      </c>
      <c r="AO256" s="65">
        <f>IF(EXACT($AK255, "L1"), $W255, IF(EXACT($AK255, "L2"), $X255, AO255))</f>
        <v>65000000000210</v>
      </c>
      <c r="AP256" s="65">
        <f>IF(EXACT($AK255, "L1"), $W255, IF(EXACT($AK255, "L2"), $X255, IF(EXACT($AK255, "L3"), $Y255, AP255)))</f>
        <v>65000000000210</v>
      </c>
      <c r="AQ256" s="65">
        <f>IF(EXACT($AK255, "L1"), $W255, IF(EXACT($AK255, "L2"), $X255, IF(EXACT($AK255, "L3"), $Y255, IF(EXACT($AK255, "L4"), $Z255, AQ255))))</f>
        <v>65000000000245</v>
      </c>
      <c r="AS256" s="65">
        <f>IF(EXACT($AK256, "L1"), AM256, IF(EXACT($AK256, "L2"), AN256, IF(EXACT($AK256, "L3"), AO256, IF(EXACT($AK256, "L4"), AP256, IF(EXACT($AK256, "L5"), AQ256, "")))))</f>
        <v>65000000000245</v>
      </c>
      <c r="AU256" s="60" t="str">
        <f t="shared" si="98"/>
        <v>PERFORM * FROM "SchData-OLTP-Accounting"."Func_TblChartOfAccount_SET"(varSystemLoginSession, null, null, null, varInstitutionBranchID, 62000000000001::bigint,'5-2018.01', 'Severance Pay - Project (IDR)', 62000000000001::bigint, '2016-01-01 00:00:00'::timestamp, null::timestamp, 65000000000245::bigint, 66000000000001::bigint);</v>
      </c>
      <c r="AV256" s="66">
        <f t="shared" si="99"/>
        <v>65000000000246</v>
      </c>
      <c r="AW256" s="66">
        <f t="shared" si="100"/>
        <v>65000000000245</v>
      </c>
      <c r="AY256" s="66">
        <f t="shared" si="91"/>
        <v>65000000000245</v>
      </c>
    </row>
    <row r="257" spans="2:51" x14ac:dyDescent="0.2">
      <c r="B257" s="44"/>
      <c r="C257" s="43"/>
      <c r="D257" s="44"/>
      <c r="E257" s="43"/>
      <c r="F257" s="44"/>
      <c r="G257" s="43"/>
      <c r="H257" s="52" t="s">
        <v>927</v>
      </c>
      <c r="I257" s="19" t="s">
        <v>407</v>
      </c>
      <c r="J257" s="52"/>
      <c r="K257" s="19"/>
      <c r="L257" s="52"/>
      <c r="M257" s="19"/>
      <c r="O257" s="59" t="str">
        <f t="shared" si="79"/>
        <v>5-0000</v>
      </c>
      <c r="P257" s="59" t="str">
        <f t="shared" si="80"/>
        <v>5-2000</v>
      </c>
      <c r="Q257" s="59" t="str">
        <f t="shared" si="81"/>
        <v>2-1200</v>
      </c>
      <c r="R257" s="59" t="str">
        <f t="shared" si="82"/>
        <v>5-2019</v>
      </c>
      <c r="S257" s="59" t="str">
        <f t="shared" si="83"/>
        <v>5-2018.01</v>
      </c>
      <c r="T257" s="59" t="str">
        <f t="shared" si="84"/>
        <v xml:space="preserve"> </v>
      </c>
      <c r="V257" s="82">
        <f t="shared" si="85"/>
        <v>65000000000247</v>
      </c>
      <c r="W257" s="61">
        <f t="shared" si="86"/>
        <v>65000000000186</v>
      </c>
      <c r="X257" s="61">
        <f t="shared" si="87"/>
        <v>65000000000210</v>
      </c>
      <c r="Y257" s="61">
        <f t="shared" si="88"/>
        <v>65000000000147</v>
      </c>
      <c r="Z257" s="61">
        <f t="shared" si="89"/>
        <v>65000000000247</v>
      </c>
      <c r="AA257" s="61">
        <f t="shared" si="78"/>
        <v>65000000000246</v>
      </c>
      <c r="AB257" s="61">
        <f t="shared" si="90"/>
        <v>65000000000000</v>
      </c>
      <c r="AD257" s="61">
        <f t="shared" si="92"/>
        <v>5</v>
      </c>
      <c r="AE257" s="61">
        <f t="shared" si="93"/>
        <v>3</v>
      </c>
      <c r="AF257" s="61">
        <f t="shared" si="94"/>
        <v>1</v>
      </c>
      <c r="AG257" s="61">
        <f t="shared" si="95"/>
        <v>40</v>
      </c>
      <c r="AH257" s="61">
        <f t="shared" si="96"/>
        <v>1</v>
      </c>
      <c r="AI257" s="61">
        <f t="shared" si="97"/>
        <v>1</v>
      </c>
      <c r="AK257" s="77" t="str">
        <f xml:space="preserve">
IF(AA257&lt;&gt;AA256,
     "L5",
     IF(Z257&lt;&gt;Z256,
          "L4",
          IF(Y257&lt;&gt;Y256,
               "L3",
               IF(X257&lt;&gt;X256,
                    "L2",
                     IF(W257&lt;&gt;W256,
                         "L1",
                         "L1"
                         )
                    )
               )
          )
     )</f>
        <v>L4</v>
      </c>
      <c r="AM257" s="65" t="s">
        <v>1756</v>
      </c>
      <c r="AN257" s="65">
        <f>IF(EXACT($AK256, "L1"), $W256, AN256)</f>
        <v>65000000000186</v>
      </c>
      <c r="AO257" s="65">
        <f>IF(EXACT($AK256, "L1"), $W256, IF(EXACT($AK256, "L2"), $X256, AO256))</f>
        <v>65000000000210</v>
      </c>
      <c r="AP257" s="65">
        <f>IF(EXACT($AK256, "L1"), $W256, IF(EXACT($AK256, "L2"), $X256, IF(EXACT($AK256, "L3"), $Y256, AP256)))</f>
        <v>65000000000210</v>
      </c>
      <c r="AQ257" s="65">
        <f>IF(EXACT($AK256, "L1"), $W256, IF(EXACT($AK256, "L2"), $X256, IF(EXACT($AK256, "L3"), $Y256, IF(EXACT($AK256, "L4"), $Z256, AQ256))))</f>
        <v>65000000000245</v>
      </c>
      <c r="AS257" s="65">
        <f>IF(EXACT($AK257, "L1"), AM257, IF(EXACT($AK257, "L2"), AN257, IF(EXACT($AK257, "L3"), AO257, IF(EXACT($AK257, "L4"), AP257, IF(EXACT($AK257, "L5"), AQ257, "")))))</f>
        <v>65000000000210</v>
      </c>
      <c r="AU257" s="60" t="str">
        <f t="shared" si="98"/>
        <v>PERFORM * FROM "SchData-OLTP-Accounting"."Func_TblChartOfAccount_SET"(varSystemLoginSession, null, null, null, varInstitutionBranchID, 62000000000001::bigint,'5-2019', 'Sub Contractor', 62000000000001::bigint, '2016-01-01 00:00:00'::timestamp, null::timestamp, 65000000000210::bigint, 66000000000001::bigint);</v>
      </c>
      <c r="AV257" s="66">
        <f t="shared" si="99"/>
        <v>65000000000247</v>
      </c>
      <c r="AW257" s="66">
        <f t="shared" si="100"/>
        <v>65000000000210</v>
      </c>
      <c r="AY257" s="66">
        <f t="shared" si="91"/>
        <v>65000000000147</v>
      </c>
    </row>
    <row r="258" spans="2:51" x14ac:dyDescent="0.2">
      <c r="B258" s="44"/>
      <c r="C258" s="43"/>
      <c r="D258" s="44"/>
      <c r="E258" s="43"/>
      <c r="F258" s="44"/>
      <c r="G258" s="43"/>
      <c r="H258" s="52"/>
      <c r="I258" s="19"/>
      <c r="J258" s="52" t="s">
        <v>1474</v>
      </c>
      <c r="K258" s="19" t="s">
        <v>1309</v>
      </c>
      <c r="L258" s="52"/>
      <c r="M258" s="19"/>
      <c r="O258" s="59" t="str">
        <f t="shared" si="79"/>
        <v>5-0000</v>
      </c>
      <c r="P258" s="59" t="str">
        <f t="shared" si="80"/>
        <v>5-2000</v>
      </c>
      <c r="Q258" s="59" t="str">
        <f t="shared" si="81"/>
        <v>2-1200</v>
      </c>
      <c r="R258" s="59" t="str">
        <f t="shared" si="82"/>
        <v>5-2019</v>
      </c>
      <c r="S258" s="59" t="str">
        <f t="shared" si="83"/>
        <v>5-2019.01</v>
      </c>
      <c r="T258" s="59" t="str">
        <f t="shared" si="84"/>
        <v xml:space="preserve"> </v>
      </c>
      <c r="V258" s="82">
        <f t="shared" si="85"/>
        <v>65000000000248</v>
      </c>
      <c r="W258" s="61">
        <f t="shared" si="86"/>
        <v>65000000000186</v>
      </c>
      <c r="X258" s="61">
        <f t="shared" si="87"/>
        <v>65000000000210</v>
      </c>
      <c r="Y258" s="61">
        <f t="shared" si="88"/>
        <v>65000000000147</v>
      </c>
      <c r="Z258" s="61">
        <f t="shared" si="89"/>
        <v>65000000000247</v>
      </c>
      <c r="AA258" s="61">
        <f t="shared" si="78"/>
        <v>65000000000248</v>
      </c>
      <c r="AB258" s="61">
        <f t="shared" si="90"/>
        <v>65000000000000</v>
      </c>
      <c r="AD258" s="61">
        <f t="shared" si="92"/>
        <v>5</v>
      </c>
      <c r="AE258" s="61">
        <f t="shared" si="93"/>
        <v>3</v>
      </c>
      <c r="AF258" s="61">
        <f t="shared" si="94"/>
        <v>1</v>
      </c>
      <c r="AG258" s="61">
        <f t="shared" si="95"/>
        <v>40</v>
      </c>
      <c r="AH258" s="61">
        <f t="shared" si="96"/>
        <v>2</v>
      </c>
      <c r="AI258" s="61">
        <f t="shared" si="97"/>
        <v>1</v>
      </c>
      <c r="AK258" s="77" t="str">
        <f xml:space="preserve">
IF(AA258&lt;&gt;AA257,
     "L5",
     IF(Z258&lt;&gt;Z257,
          "L4",
          IF(Y258&lt;&gt;Y257,
               "L3",
               IF(X258&lt;&gt;X257,
                    "L2",
                     IF(W258&lt;&gt;W257,
                         "L1",
                         "L1"
                         )
                    )
               )
          )
     )</f>
        <v>L5</v>
      </c>
      <c r="AM258" s="65" t="s">
        <v>1756</v>
      </c>
      <c r="AN258" s="65">
        <f>IF(EXACT($AK257, "L1"), $W257, AN257)</f>
        <v>65000000000186</v>
      </c>
      <c r="AO258" s="65">
        <f>IF(EXACT($AK257, "L1"), $W257, IF(EXACT($AK257, "L2"), $X257, AO257))</f>
        <v>65000000000210</v>
      </c>
      <c r="AP258" s="65">
        <f>IF(EXACT($AK257, "L1"), $W257, IF(EXACT($AK257, "L2"), $X257, IF(EXACT($AK257, "L3"), $Y257, AP257)))</f>
        <v>65000000000210</v>
      </c>
      <c r="AQ258" s="65">
        <f>IF(EXACT($AK257, "L1"), $W257, IF(EXACT($AK257, "L2"), $X257, IF(EXACT($AK257, "L3"), $Y257, IF(EXACT($AK257, "L4"), $Z257, AQ257))))</f>
        <v>65000000000247</v>
      </c>
      <c r="AS258" s="65">
        <f>IF(EXACT($AK258, "L1"), AM258, IF(EXACT($AK258, "L2"), AN258, IF(EXACT($AK258, "L3"), AO258, IF(EXACT($AK258, "L4"), AP258, IF(EXACT($AK258, "L5"), AQ258, "")))))</f>
        <v>65000000000247</v>
      </c>
      <c r="AU258" s="60" t="str">
        <f t="shared" si="98"/>
        <v>PERFORM * FROM "SchData-OLTP-Accounting"."Func_TblChartOfAccount_SET"(varSystemLoginSession, null, null, null, varInstitutionBranchID, 62000000000001::bigint,'5-2019.01', 'Sub Contractor (IDR)', 62000000000001::bigint, '2016-01-01 00:00:00'::timestamp, null::timestamp, 65000000000247::bigint, 66000000000001::bigint);</v>
      </c>
      <c r="AV258" s="66">
        <f t="shared" si="99"/>
        <v>65000000000248</v>
      </c>
      <c r="AW258" s="66">
        <f t="shared" si="100"/>
        <v>65000000000247</v>
      </c>
      <c r="AY258" s="66">
        <f t="shared" si="91"/>
        <v>65000000000247</v>
      </c>
    </row>
    <row r="259" spans="2:51" x14ac:dyDescent="0.2">
      <c r="B259" s="44"/>
      <c r="C259" s="43"/>
      <c r="D259" s="44"/>
      <c r="E259" s="43"/>
      <c r="F259" s="44"/>
      <c r="G259" s="43"/>
      <c r="H259" s="52" t="s">
        <v>1475</v>
      </c>
      <c r="I259" s="43" t="s">
        <v>1170</v>
      </c>
      <c r="J259" s="52"/>
      <c r="K259" s="19"/>
      <c r="L259" s="52"/>
      <c r="M259" s="19"/>
      <c r="O259" s="59" t="str">
        <f t="shared" si="79"/>
        <v>5-0000</v>
      </c>
      <c r="P259" s="59" t="str">
        <f t="shared" si="80"/>
        <v>5-2000</v>
      </c>
      <c r="Q259" s="59" t="str">
        <f t="shared" si="81"/>
        <v>2-1200</v>
      </c>
      <c r="R259" s="59" t="str">
        <f t="shared" si="82"/>
        <v>5-2099</v>
      </c>
      <c r="S259" s="59" t="str">
        <f t="shared" si="83"/>
        <v>5-2019.01</v>
      </c>
      <c r="T259" s="59" t="str">
        <f t="shared" si="84"/>
        <v xml:space="preserve"> </v>
      </c>
      <c r="V259" s="82">
        <f t="shared" si="85"/>
        <v>65000000000249</v>
      </c>
      <c r="W259" s="61">
        <f t="shared" si="86"/>
        <v>65000000000186</v>
      </c>
      <c r="X259" s="61">
        <f t="shared" si="87"/>
        <v>65000000000210</v>
      </c>
      <c r="Y259" s="61">
        <f t="shared" si="88"/>
        <v>65000000000147</v>
      </c>
      <c r="Z259" s="61">
        <f t="shared" si="89"/>
        <v>65000000000249</v>
      </c>
      <c r="AA259" s="61">
        <f t="shared" si="78"/>
        <v>65000000000248</v>
      </c>
      <c r="AB259" s="61">
        <f t="shared" si="90"/>
        <v>65000000000000</v>
      </c>
      <c r="AD259" s="61">
        <f t="shared" si="92"/>
        <v>5</v>
      </c>
      <c r="AE259" s="61">
        <f t="shared" si="93"/>
        <v>3</v>
      </c>
      <c r="AF259" s="61">
        <f t="shared" si="94"/>
        <v>1</v>
      </c>
      <c r="AG259" s="61">
        <f t="shared" si="95"/>
        <v>41</v>
      </c>
      <c r="AH259" s="61">
        <f t="shared" si="96"/>
        <v>1</v>
      </c>
      <c r="AI259" s="61">
        <f t="shared" si="97"/>
        <v>1</v>
      </c>
      <c r="AK259" s="77" t="str">
        <f xml:space="preserve">
IF(AA259&lt;&gt;AA258,
     "L5",
     IF(Z259&lt;&gt;Z258,
          "L4",
          IF(Y259&lt;&gt;Y258,
               "L3",
               IF(X259&lt;&gt;X258,
                    "L2",
                     IF(W259&lt;&gt;W258,
                         "L1",
                         "L1"
                         )
                    )
               )
          )
     )</f>
        <v>L4</v>
      </c>
      <c r="AM259" s="65" t="s">
        <v>1756</v>
      </c>
      <c r="AN259" s="65">
        <f>IF(EXACT($AK258, "L1"), $W258, AN258)</f>
        <v>65000000000186</v>
      </c>
      <c r="AO259" s="65">
        <f>IF(EXACT($AK258, "L1"), $W258, IF(EXACT($AK258, "L2"), $X258, AO258))</f>
        <v>65000000000210</v>
      </c>
      <c r="AP259" s="65">
        <f>IF(EXACT($AK258, "L1"), $W258, IF(EXACT($AK258, "L2"), $X258, IF(EXACT($AK258, "L3"), $Y258, AP258)))</f>
        <v>65000000000210</v>
      </c>
      <c r="AQ259" s="65">
        <f>IF(EXACT($AK258, "L1"), $W258, IF(EXACT($AK258, "L2"), $X258, IF(EXACT($AK258, "L3"), $Y258, IF(EXACT($AK258, "L4"), $Z258, AQ258))))</f>
        <v>65000000000247</v>
      </c>
      <c r="AS259" s="65">
        <f>IF(EXACT($AK259, "L1"), AM259, IF(EXACT($AK259, "L2"), AN259, IF(EXACT($AK259, "L3"), AO259, IF(EXACT($AK259, "L4"), AP259, IF(EXACT($AK259, "L5"), AQ259, "")))))</f>
        <v>65000000000210</v>
      </c>
      <c r="AU259" s="60" t="str">
        <f t="shared" si="98"/>
        <v>PERFORM * FROM "SchData-OLTP-Accounting"."Func_TblChartOfAccount_SET"(varSystemLoginSession, null, null, null, varInstitutionBranchID, 62000000000001::bigint,'5-2099', 'Other Cost of Labor', 62000000000001::bigint, '2016-01-01 00:00:00'::timestamp, null::timestamp, 65000000000210::bigint, 66000000000001::bigint);</v>
      </c>
      <c r="AV259" s="66">
        <f t="shared" si="99"/>
        <v>65000000000249</v>
      </c>
      <c r="AW259" s="66">
        <f t="shared" si="100"/>
        <v>65000000000210</v>
      </c>
      <c r="AY259" s="66">
        <f t="shared" si="91"/>
        <v>65000000000147</v>
      </c>
    </row>
    <row r="260" spans="2:51" x14ac:dyDescent="0.2">
      <c r="B260" s="44"/>
      <c r="C260" s="43"/>
      <c r="D260" s="44"/>
      <c r="E260" s="43"/>
      <c r="F260" s="44"/>
      <c r="G260" s="43"/>
      <c r="H260" s="52"/>
      <c r="I260" s="19"/>
      <c r="J260" s="52" t="s">
        <v>1476</v>
      </c>
      <c r="K260" s="43" t="s">
        <v>1310</v>
      </c>
      <c r="L260" s="52"/>
      <c r="M260" s="19"/>
      <c r="O260" s="59" t="str">
        <f t="shared" si="79"/>
        <v>5-0000</v>
      </c>
      <c r="P260" s="59" t="str">
        <f t="shared" si="80"/>
        <v>5-2000</v>
      </c>
      <c r="Q260" s="59" t="str">
        <f t="shared" si="81"/>
        <v>2-1200</v>
      </c>
      <c r="R260" s="59" t="str">
        <f t="shared" si="82"/>
        <v>5-2099</v>
      </c>
      <c r="S260" s="59" t="str">
        <f t="shared" si="83"/>
        <v>5-2099.01</v>
      </c>
      <c r="T260" s="59" t="str">
        <f t="shared" si="84"/>
        <v xml:space="preserve"> </v>
      </c>
      <c r="V260" s="82">
        <f t="shared" si="85"/>
        <v>65000000000250</v>
      </c>
      <c r="W260" s="61">
        <f t="shared" si="86"/>
        <v>65000000000186</v>
      </c>
      <c r="X260" s="61">
        <f t="shared" si="87"/>
        <v>65000000000210</v>
      </c>
      <c r="Y260" s="61">
        <f t="shared" si="88"/>
        <v>65000000000147</v>
      </c>
      <c r="Z260" s="61">
        <f t="shared" si="89"/>
        <v>65000000000249</v>
      </c>
      <c r="AA260" s="61">
        <f t="shared" si="78"/>
        <v>65000000000250</v>
      </c>
      <c r="AB260" s="61">
        <f t="shared" si="90"/>
        <v>65000000000000</v>
      </c>
      <c r="AD260" s="61">
        <f t="shared" si="92"/>
        <v>5</v>
      </c>
      <c r="AE260" s="61">
        <f t="shared" si="93"/>
        <v>3</v>
      </c>
      <c r="AF260" s="61">
        <f t="shared" si="94"/>
        <v>1</v>
      </c>
      <c r="AG260" s="61">
        <f t="shared" si="95"/>
        <v>41</v>
      </c>
      <c r="AH260" s="61">
        <f t="shared" si="96"/>
        <v>2</v>
      </c>
      <c r="AI260" s="61">
        <f t="shared" si="97"/>
        <v>1</v>
      </c>
      <c r="AK260" s="77" t="str">
        <f xml:space="preserve">
IF(AA260&lt;&gt;AA259,
     "L5",
     IF(Z260&lt;&gt;Z259,
          "L4",
          IF(Y260&lt;&gt;Y259,
               "L3",
               IF(X260&lt;&gt;X259,
                    "L2",
                     IF(W260&lt;&gt;W259,
                         "L1",
                         "L1"
                         )
                    )
               )
          )
     )</f>
        <v>L5</v>
      </c>
      <c r="AM260" s="65" t="s">
        <v>1756</v>
      </c>
      <c r="AN260" s="65">
        <f>IF(EXACT($AK259, "L1"), $W259, AN259)</f>
        <v>65000000000186</v>
      </c>
      <c r="AO260" s="65">
        <f>IF(EXACT($AK259, "L1"), $W259, IF(EXACT($AK259, "L2"), $X259, AO259))</f>
        <v>65000000000210</v>
      </c>
      <c r="AP260" s="65">
        <f>IF(EXACT($AK259, "L1"), $W259, IF(EXACT($AK259, "L2"), $X259, IF(EXACT($AK259, "L3"), $Y259, AP259)))</f>
        <v>65000000000210</v>
      </c>
      <c r="AQ260" s="65">
        <f>IF(EXACT($AK259, "L1"), $W259, IF(EXACT($AK259, "L2"), $X259, IF(EXACT($AK259, "L3"), $Y259, IF(EXACT($AK259, "L4"), $Z259, AQ259))))</f>
        <v>65000000000249</v>
      </c>
      <c r="AS260" s="65">
        <f>IF(EXACT($AK260, "L1"), AM260, IF(EXACT($AK260, "L2"), AN260, IF(EXACT($AK260, "L3"), AO260, IF(EXACT($AK260, "L4"), AP260, IF(EXACT($AK260, "L5"), AQ260, "")))))</f>
        <v>65000000000249</v>
      </c>
      <c r="AU260" s="60" t="str">
        <f t="shared" si="98"/>
        <v>PERFORM * FROM "SchData-OLTP-Accounting"."Func_TblChartOfAccount_SET"(varSystemLoginSession, null, null, null, varInstitutionBranchID, 62000000000001::bigint,'5-2099.01', 'Other Cost of Labor (IDR)', 62000000000001::bigint, '2016-01-01 00:00:00'::timestamp, null::timestamp, 65000000000249::bigint, 66000000000001::bigint);</v>
      </c>
      <c r="AV260" s="66">
        <f t="shared" si="99"/>
        <v>65000000000250</v>
      </c>
      <c r="AW260" s="66">
        <f t="shared" si="100"/>
        <v>65000000000249</v>
      </c>
      <c r="AY260" s="66">
        <f t="shared" si="91"/>
        <v>65000000000249</v>
      </c>
    </row>
    <row r="261" spans="2:51" x14ac:dyDescent="0.2">
      <c r="B261" s="42"/>
      <c r="C261" s="43"/>
      <c r="D261" s="44" t="s">
        <v>1101</v>
      </c>
      <c r="E261" s="43" t="s">
        <v>901</v>
      </c>
      <c r="F261" s="44"/>
      <c r="G261" s="43"/>
      <c r="H261" s="52"/>
      <c r="I261" s="19"/>
      <c r="J261" s="52"/>
      <c r="K261" s="19"/>
      <c r="L261" s="52"/>
      <c r="M261" s="19"/>
      <c r="O261" s="59" t="str">
        <f t="shared" si="79"/>
        <v>5-0000</v>
      </c>
      <c r="P261" s="59" t="str">
        <f t="shared" si="80"/>
        <v>5-3000</v>
      </c>
      <c r="Q261" s="59" t="str">
        <f t="shared" si="81"/>
        <v>2-1200</v>
      </c>
      <c r="R261" s="59" t="str">
        <f t="shared" si="82"/>
        <v>5-2099</v>
      </c>
      <c r="S261" s="59" t="str">
        <f t="shared" si="83"/>
        <v>5-2099.01</v>
      </c>
      <c r="T261" s="59" t="str">
        <f t="shared" si="84"/>
        <v xml:space="preserve"> </v>
      </c>
      <c r="V261" s="82">
        <f t="shared" si="85"/>
        <v>65000000000251</v>
      </c>
      <c r="W261" s="61">
        <f t="shared" si="86"/>
        <v>65000000000186</v>
      </c>
      <c r="X261" s="61">
        <f t="shared" si="87"/>
        <v>65000000000251</v>
      </c>
      <c r="Y261" s="61">
        <f t="shared" si="88"/>
        <v>65000000000147</v>
      </c>
      <c r="Z261" s="61">
        <f t="shared" si="89"/>
        <v>65000000000249</v>
      </c>
      <c r="AA261" s="61">
        <f t="shared" ref="AA261:AA324" si="101">IF(EXACT($J261, ""), $AA260, $V261)</f>
        <v>65000000000250</v>
      </c>
      <c r="AB261" s="61">
        <f t="shared" si="90"/>
        <v>65000000000000</v>
      </c>
      <c r="AD261" s="61">
        <f t="shared" si="92"/>
        <v>5</v>
      </c>
      <c r="AE261" s="61">
        <f t="shared" si="93"/>
        <v>4</v>
      </c>
      <c r="AF261" s="61">
        <f t="shared" si="94"/>
        <v>1</v>
      </c>
      <c r="AG261" s="61">
        <f t="shared" si="95"/>
        <v>41</v>
      </c>
      <c r="AH261" s="61">
        <f t="shared" si="96"/>
        <v>2</v>
      </c>
      <c r="AI261" s="61">
        <f t="shared" si="97"/>
        <v>1</v>
      </c>
      <c r="AK261" s="77" t="str">
        <f xml:space="preserve">
IF(AA261&lt;&gt;AA260,
     "L5",
     IF(Z261&lt;&gt;Z260,
          "L4",
          IF(Y261&lt;&gt;Y260,
               "L3",
               IF(X261&lt;&gt;X260,
                    "L2",
                     IF(W261&lt;&gt;W260,
                         "L1",
                         "L1"
                         )
                    )
               )
          )
     )</f>
        <v>L2</v>
      </c>
      <c r="AM261" s="65" t="s">
        <v>1756</v>
      </c>
      <c r="AN261" s="65">
        <f>IF(EXACT($AK260, "L1"), $W260, AN260)</f>
        <v>65000000000186</v>
      </c>
      <c r="AO261" s="65">
        <f>IF(EXACT($AK260, "L1"), $W260, IF(EXACT($AK260, "L2"), $X260, AO260))</f>
        <v>65000000000210</v>
      </c>
      <c r="AP261" s="65">
        <f>IF(EXACT($AK260, "L1"), $W260, IF(EXACT($AK260, "L2"), $X260, IF(EXACT($AK260, "L3"), $Y260, AP260)))</f>
        <v>65000000000210</v>
      </c>
      <c r="AQ261" s="65">
        <f>IF(EXACT($AK260, "L1"), $W260, IF(EXACT($AK260, "L2"), $X260, IF(EXACT($AK260, "L3"), $Y260, IF(EXACT($AK260, "L4"), $Z260, AQ260))))</f>
        <v>65000000000249</v>
      </c>
      <c r="AS261" s="65">
        <f>IF(EXACT($AK261, "L1"), AM261, IF(EXACT($AK261, "L2"), AN261, IF(EXACT($AK261, "L3"), AO261, IF(EXACT($AK261, "L4"), AP261, IF(EXACT($AK261, "L5"), AQ261, "")))))</f>
        <v>65000000000186</v>
      </c>
      <c r="AU261" s="60" t="str">
        <f t="shared" si="98"/>
        <v>PERFORM * FROM "SchData-OLTP-Accounting"."Func_TblChartOfAccount_SET"(varSystemLoginSession, null, null, null, varInstitutionBranchID, 62000000000001::bigint,'5-3000', 'Indirect Cost', 62000000000001::bigint, '2016-01-01 00:00:00'::timestamp, null::timestamp, 65000000000186::bigint, 66000000000001::bigint);</v>
      </c>
      <c r="AV261" s="66">
        <f t="shared" si="99"/>
        <v>65000000000251</v>
      </c>
      <c r="AW261" s="66">
        <f t="shared" si="100"/>
        <v>65000000000186</v>
      </c>
      <c r="AY261" s="66">
        <f t="shared" si="91"/>
        <v>65000000000186</v>
      </c>
    </row>
    <row r="262" spans="2:51" x14ac:dyDescent="0.2">
      <c r="B262" s="42"/>
      <c r="C262" s="43"/>
      <c r="D262" s="44"/>
      <c r="E262" s="43"/>
      <c r="F262" s="44"/>
      <c r="G262" s="43"/>
      <c r="H262" s="52" t="s">
        <v>928</v>
      </c>
      <c r="I262" s="19" t="s">
        <v>411</v>
      </c>
      <c r="J262" s="52"/>
      <c r="K262" s="19"/>
      <c r="L262" s="52"/>
      <c r="M262" s="19"/>
      <c r="O262" s="59" t="str">
        <f t="shared" ref="O262:O325" si="102">IF(EXACT($B262, ""), $O261, $B262)</f>
        <v>5-0000</v>
      </c>
      <c r="P262" s="59" t="str">
        <f t="shared" ref="P262:P325" si="103">IF(EXACT($D262, ""), $P261, $D262)</f>
        <v>5-3000</v>
      </c>
      <c r="Q262" s="59" t="str">
        <f t="shared" ref="Q262:Q325" si="104">IF(EXACT($F262, ""), $Q261, $F262)</f>
        <v>2-1200</v>
      </c>
      <c r="R262" s="59" t="str">
        <f t="shared" ref="R262:R325" si="105">IF(EXACT($H262, ""), $R261, $H262)</f>
        <v>5-3001</v>
      </c>
      <c r="S262" s="59" t="str">
        <f t="shared" ref="S262:S325" si="106">IF(EXACT($J262, ""), $S261, $J262)</f>
        <v>5-2099.01</v>
      </c>
      <c r="T262" s="59" t="str">
        <f t="shared" ref="T262:T325" si="107">IF(EXACT($L262, ""), $T261, $L262)</f>
        <v xml:space="preserve"> </v>
      </c>
      <c r="V262" s="82">
        <f t="shared" ref="V262:V325" si="108">V261+IF(AND(EXACT(B262, ""), EXACT(D262, ""), EXACT(F262, ""), EXACT(H262, ""), EXACT(J262, ""), EXACT(L262, "")), 0, 1)</f>
        <v>65000000000252</v>
      </c>
      <c r="W262" s="61">
        <f t="shared" ref="W262:W325" si="109">IF(EXACT($B262, ""), $W261, $V262)</f>
        <v>65000000000186</v>
      </c>
      <c r="X262" s="61">
        <f t="shared" ref="X262:X325" si="110">IF(EXACT($D262, ""), $X261, $V262)</f>
        <v>65000000000251</v>
      </c>
      <c r="Y262" s="61">
        <f t="shared" ref="Y262:Y325" si="111">IF(EXACT($F262, ""), $Y261, $V262)</f>
        <v>65000000000147</v>
      </c>
      <c r="Z262" s="61">
        <f t="shared" ref="Z262:Z325" si="112">IF(EXACT($H262, ""), $Z261, $V262)</f>
        <v>65000000000252</v>
      </c>
      <c r="AA262" s="61">
        <f t="shared" si="101"/>
        <v>65000000000250</v>
      </c>
      <c r="AB262" s="61">
        <f t="shared" ref="AB262:AB325" si="113">IF(EXACT($L262, ""), $AB261, $V262)</f>
        <v>65000000000000</v>
      </c>
      <c r="AD262" s="61">
        <f t="shared" si="92"/>
        <v>5</v>
      </c>
      <c r="AE262" s="61">
        <f t="shared" si="93"/>
        <v>4</v>
      </c>
      <c r="AF262" s="61">
        <f t="shared" si="94"/>
        <v>1</v>
      </c>
      <c r="AG262" s="61">
        <f t="shared" si="95"/>
        <v>42</v>
      </c>
      <c r="AH262" s="61">
        <f t="shared" si="96"/>
        <v>1</v>
      </c>
      <c r="AI262" s="61">
        <f t="shared" si="97"/>
        <v>1</v>
      </c>
      <c r="AK262" s="77" t="str">
        <f xml:space="preserve">
IF(AA262&lt;&gt;AA261,
     "L5",
     IF(Z262&lt;&gt;Z261,
          "L4",
          IF(Y262&lt;&gt;Y261,
               "L3",
               IF(X262&lt;&gt;X261,
                    "L2",
                     IF(W262&lt;&gt;W261,
                         "L1",
                         "L1"
                         )
                    )
               )
          )
     )</f>
        <v>L4</v>
      </c>
      <c r="AM262" s="65" t="s">
        <v>1756</v>
      </c>
      <c r="AN262" s="65">
        <f>IF(EXACT($AK261, "L1"), $W261, AN261)</f>
        <v>65000000000186</v>
      </c>
      <c r="AO262" s="65">
        <f>IF(EXACT($AK261, "L1"), $W261, IF(EXACT($AK261, "L2"), $X261, AO261))</f>
        <v>65000000000251</v>
      </c>
      <c r="AP262" s="65">
        <f>IF(EXACT($AK261, "L1"), $W261, IF(EXACT($AK261, "L2"), $X261, IF(EXACT($AK261, "L3"), $Y261, AP261)))</f>
        <v>65000000000251</v>
      </c>
      <c r="AQ262" s="65">
        <f>IF(EXACT($AK261, "L1"), $W261, IF(EXACT($AK261, "L2"), $X261, IF(EXACT($AK261, "L3"), $Y261, IF(EXACT($AK261, "L4"), $Z261, AQ261))))</f>
        <v>65000000000251</v>
      </c>
      <c r="AS262" s="65">
        <f>IF(EXACT($AK262, "L1"), AM262, IF(EXACT($AK262, "L2"), AN262, IF(EXACT($AK262, "L3"), AO262, IF(EXACT($AK262, "L4"), AP262, IF(EXACT($AK262, "L5"), AQ262, "")))))</f>
        <v>65000000000251</v>
      </c>
      <c r="AU262" s="60" t="str">
        <f t="shared" si="98"/>
        <v>PERFORM * FROM "SchData-OLTP-Accounting"."Func_TblChartOfAccount_SET"(varSystemLoginSession, null, null, null, varInstitutionBranchID, 62000000000001::bigint,'5-3001', 'Consumables', 62000000000001::bigint, '2016-01-01 00:00:00'::timestamp, null::timestamp, 65000000000251::bigint, 66000000000001::bigint);</v>
      </c>
      <c r="AV262" s="66">
        <f t="shared" si="99"/>
        <v>65000000000252</v>
      </c>
      <c r="AW262" s="66">
        <f t="shared" si="100"/>
        <v>65000000000251</v>
      </c>
      <c r="AY262" s="66">
        <f t="shared" ref="AW262:AY325" si="114">IF(AND(EXACT($B262, ""), EXACT($D262, ""), EXACT($F262, ""), EXACT($H262, ""), EXACT($J262, ""), EXACT($L262, "")), "",
IF(NOT(EXACT($B262, "")), "null",
IF(NOT(EXACT($D262, "")), IF($W261&lt;&gt;$W260, $W261, $W262),
IF(NOT(EXACT($F262, "")), IF($X261&lt;&gt;$X260, $X261, IF($W261&lt;&gt;$W260, $W261, $X262)),
IF(NOT(EXACT($H262, "")), IF($Y261&lt;&gt;$Y260, $Y261, IF($X261&lt;&gt;$X260, $X261, IF($W261&lt;&gt;$W260, $W261, $Y262))),
IF(NOT(EXACT($J262, "")), IF($Z261&lt;&gt;$Z260, $Z261, IF($Y261&lt;&gt;$Y260, $Y261, IF($X261&lt;&gt;$X260, $X261, IF($W261&lt;&gt;$W260, $W261, $Z262)))),
IF(NOT(EXACT($L262, "")), IF($AA261&lt;&gt;$AA260, $AA261, IF($Z261&lt;&gt;$Z260, $Z261, IF($Y261&lt;&gt;$Y260, $Y261, IF($X261&lt;&gt;$X260, $X261, IF($W261&lt;&gt;$W260, $W261, $AA262))))),
"others")))))))</f>
        <v>65000000000251</v>
      </c>
    </row>
    <row r="263" spans="2:51" x14ac:dyDescent="0.2">
      <c r="B263" s="42"/>
      <c r="C263" s="43"/>
      <c r="D263" s="44"/>
      <c r="E263" s="43"/>
      <c r="F263" s="44"/>
      <c r="G263" s="43"/>
      <c r="H263" s="52"/>
      <c r="I263" s="19"/>
      <c r="J263" s="52" t="s">
        <v>1477</v>
      </c>
      <c r="K263" s="19" t="s">
        <v>1311</v>
      </c>
      <c r="L263" s="52"/>
      <c r="M263" s="19"/>
      <c r="O263" s="59" t="str">
        <f t="shared" si="102"/>
        <v>5-0000</v>
      </c>
      <c r="P263" s="59" t="str">
        <f t="shared" si="103"/>
        <v>5-3000</v>
      </c>
      <c r="Q263" s="59" t="str">
        <f t="shared" si="104"/>
        <v>2-1200</v>
      </c>
      <c r="R263" s="59" t="str">
        <f t="shared" si="105"/>
        <v>5-3001</v>
      </c>
      <c r="S263" s="59" t="str">
        <f t="shared" si="106"/>
        <v>5-3001.01</v>
      </c>
      <c r="T263" s="59" t="str">
        <f t="shared" si="107"/>
        <v xml:space="preserve"> </v>
      </c>
      <c r="V263" s="82">
        <f t="shared" si="108"/>
        <v>65000000000253</v>
      </c>
      <c r="W263" s="61">
        <f t="shared" si="109"/>
        <v>65000000000186</v>
      </c>
      <c r="X263" s="61">
        <f t="shared" si="110"/>
        <v>65000000000251</v>
      </c>
      <c r="Y263" s="61">
        <f t="shared" si="111"/>
        <v>65000000000147</v>
      </c>
      <c r="Z263" s="61">
        <f t="shared" si="112"/>
        <v>65000000000252</v>
      </c>
      <c r="AA263" s="61">
        <f t="shared" si="101"/>
        <v>65000000000253</v>
      </c>
      <c r="AB263" s="61">
        <f t="shared" si="113"/>
        <v>65000000000000</v>
      </c>
      <c r="AD263" s="61">
        <f t="shared" ref="AD263:AD326" si="115">AD262 + IF(W263&lt;&gt;W262, 1, 0)</f>
        <v>5</v>
      </c>
      <c r="AE263" s="61">
        <f t="shared" ref="AE263:AE326" si="116">IF(AD262&lt;&gt;AD263, 1, AE262) + IF(X263&lt;&gt;X262, 1, 0)</f>
        <v>4</v>
      </c>
      <c r="AF263" s="61">
        <f t="shared" ref="AF263:AF326" si="117">IF(AE262&lt;&gt;AE263, 1, AF262) + IF(Y263&lt;&gt;Y262, 1, 0)</f>
        <v>1</v>
      </c>
      <c r="AG263" s="61">
        <f t="shared" ref="AG263:AG326" si="118">IF(AF262&lt;&gt;AF263, 1, AG262) + IF(Z263&lt;&gt;Z262, 1, 0)</f>
        <v>42</v>
      </c>
      <c r="AH263" s="61">
        <f t="shared" ref="AH263:AH326" si="119">IF(AG262&lt;&gt;AG263, 1, AH262) + IF(AA263&lt;&gt;AA262, 1, 0)</f>
        <v>2</v>
      </c>
      <c r="AI263" s="61">
        <f t="shared" ref="AI263:AI326" si="120">IF(AH262&lt;&gt;AH263, 1, AI262) + IF(AB263&lt;&gt;AB262, 1, 0)</f>
        <v>1</v>
      </c>
      <c r="AK263" s="77" t="str">
        <f xml:space="preserve">
IF(AA263&lt;&gt;AA262,
     "L5",
     IF(Z263&lt;&gt;Z262,
          "L4",
          IF(Y263&lt;&gt;Y262,
               "L3",
               IF(X263&lt;&gt;X262,
                    "L2",
                     IF(W263&lt;&gt;W262,
                         "L1",
                         "L1"
                         )
                    )
               )
          )
     )</f>
        <v>L5</v>
      </c>
      <c r="AM263" s="65" t="s">
        <v>1756</v>
      </c>
      <c r="AN263" s="65">
        <f>IF(EXACT($AK262, "L1"), $W262, AN262)</f>
        <v>65000000000186</v>
      </c>
      <c r="AO263" s="65">
        <f>IF(EXACT($AK262, "L1"), $W262, IF(EXACT($AK262, "L2"), $X262, AO262))</f>
        <v>65000000000251</v>
      </c>
      <c r="AP263" s="65">
        <f>IF(EXACT($AK262, "L1"), $W262, IF(EXACT($AK262, "L2"), $X262, IF(EXACT($AK262, "L3"), $Y262, AP262)))</f>
        <v>65000000000251</v>
      </c>
      <c r="AQ263" s="65">
        <f>IF(EXACT($AK262, "L1"), $W262, IF(EXACT($AK262, "L2"), $X262, IF(EXACT($AK262, "L3"), $Y262, IF(EXACT($AK262, "L4"), $Z262, AQ262))))</f>
        <v>65000000000252</v>
      </c>
      <c r="AS263" s="65">
        <f>IF(EXACT($AK263, "L1"), AM263, IF(EXACT($AK263, "L2"), AN263, IF(EXACT($AK263, "L3"), AO263, IF(EXACT($AK263, "L4"), AP263, IF(EXACT($AK263, "L5"), AQ263, "")))))</f>
        <v>65000000000252</v>
      </c>
      <c r="AU263" s="60" t="str">
        <f t="shared" ref="AU263:AU326" si="121">IF(AND(EXACT(B263, ""), EXACT(D263, ""), EXACT(F263, ""), EXACT(H263, ""), EXACT(J263, ""), EXACT(L263, "")), "", CONCATENATE(
"PERFORM * FROM ""SchData-OLTP-Accounting"".""Func_TblChartOfAccount_SET""(varSystemLoginSession, null, null, null, varInstitutionBranchID, 62000000000001::bigint,'",
IF(EXACT(B263, ""), IF(EXACT(D263, ""), IF(EXACT(F263, ""), IF(EXACT(H263, ""), IF(EXACT(J263, ""), IF(EXACT(L263, ""), "", L263), J263), H263), F263), D263), B263),
"', '",
IF(EXACT(B263, ""), IF(EXACT(D263, ""), IF(EXACT(F263, ""), IF(EXACT(H263, ""), IF(EXACT(J263, ""), IF(EXACT(L263, ""), "", M263), K263), I263), G263), E263), C263),
"', ",
IF(EXACT(J263, ""), "62000000000001::bigint", IF((RIGHT(J263, 2)*1 = 1), "62000000000001::bigint", IF((RIGHT(J263, 2)*1 = 2), "62000000000002::bigint", "null"))),
", '2016-01-01 00:00:00'::timestamp, null::timestamp, ", AW263, "::bigint, 66000000000001::bigint);"))</f>
        <v>PERFORM * FROM "SchData-OLTP-Accounting"."Func_TblChartOfAccount_SET"(varSystemLoginSession, null, null, null, varInstitutionBranchID, 62000000000001::bigint,'5-3001.01', 'Consumables (IDR)', 62000000000001::bigint, '2016-01-01 00:00:00'::timestamp, null::timestamp, 65000000000252::bigint, 66000000000001::bigint);</v>
      </c>
      <c r="AV263" s="66">
        <f t="shared" ref="AV263:AV326" si="122">IF(AND(EXACT($B263, ""), EXACT($D263, ""), EXACT($F263, ""), EXACT($H263, ""), EXACT($J263, ""), EXACT($L263, "")), "", V263)</f>
        <v>65000000000253</v>
      </c>
      <c r="AW263" s="66">
        <f t="shared" ref="AW263:AW326" si="123">AS263</f>
        <v>65000000000252</v>
      </c>
      <c r="AY263" s="66">
        <f t="shared" si="114"/>
        <v>65000000000252</v>
      </c>
    </row>
    <row r="264" spans="2:51" x14ac:dyDescent="0.2">
      <c r="B264" s="42"/>
      <c r="C264" s="43"/>
      <c r="D264" s="44"/>
      <c r="E264" s="43"/>
      <c r="F264" s="44"/>
      <c r="G264" s="43"/>
      <c r="H264" s="52" t="s">
        <v>929</v>
      </c>
      <c r="I264" s="19" t="s">
        <v>413</v>
      </c>
      <c r="J264" s="52"/>
      <c r="K264" s="19"/>
      <c r="L264" s="52"/>
      <c r="M264" s="19"/>
      <c r="O264" s="59" t="str">
        <f t="shared" si="102"/>
        <v>5-0000</v>
      </c>
      <c r="P264" s="59" t="str">
        <f t="shared" si="103"/>
        <v>5-3000</v>
      </c>
      <c r="Q264" s="59" t="str">
        <f t="shared" si="104"/>
        <v>2-1200</v>
      </c>
      <c r="R264" s="59" t="str">
        <f t="shared" si="105"/>
        <v>5-3002</v>
      </c>
      <c r="S264" s="59" t="str">
        <f t="shared" si="106"/>
        <v>5-3001.01</v>
      </c>
      <c r="T264" s="59" t="str">
        <f t="shared" si="107"/>
        <v xml:space="preserve"> </v>
      </c>
      <c r="V264" s="82">
        <f t="shared" si="108"/>
        <v>65000000000254</v>
      </c>
      <c r="W264" s="61">
        <f t="shared" si="109"/>
        <v>65000000000186</v>
      </c>
      <c r="X264" s="61">
        <f t="shared" si="110"/>
        <v>65000000000251</v>
      </c>
      <c r="Y264" s="61">
        <f t="shared" si="111"/>
        <v>65000000000147</v>
      </c>
      <c r="Z264" s="61">
        <f t="shared" si="112"/>
        <v>65000000000254</v>
      </c>
      <c r="AA264" s="61">
        <f t="shared" si="101"/>
        <v>65000000000253</v>
      </c>
      <c r="AB264" s="61">
        <f t="shared" si="113"/>
        <v>65000000000000</v>
      </c>
      <c r="AD264" s="61">
        <f t="shared" si="115"/>
        <v>5</v>
      </c>
      <c r="AE264" s="61">
        <f t="shared" si="116"/>
        <v>4</v>
      </c>
      <c r="AF264" s="61">
        <f t="shared" si="117"/>
        <v>1</v>
      </c>
      <c r="AG264" s="61">
        <f t="shared" si="118"/>
        <v>43</v>
      </c>
      <c r="AH264" s="61">
        <f t="shared" si="119"/>
        <v>1</v>
      </c>
      <c r="AI264" s="61">
        <f t="shared" si="120"/>
        <v>1</v>
      </c>
      <c r="AK264" s="77" t="str">
        <f xml:space="preserve">
IF(AA264&lt;&gt;AA263,
     "L5",
     IF(Z264&lt;&gt;Z263,
          "L4",
          IF(Y264&lt;&gt;Y263,
               "L3",
               IF(X264&lt;&gt;X263,
                    "L2",
                     IF(W264&lt;&gt;W263,
                         "L1",
                         "L1"
                         )
                    )
               )
          )
     )</f>
        <v>L4</v>
      </c>
      <c r="AM264" s="65" t="s">
        <v>1756</v>
      </c>
      <c r="AN264" s="65">
        <f>IF(EXACT($AK263, "L1"), $W263, AN263)</f>
        <v>65000000000186</v>
      </c>
      <c r="AO264" s="65">
        <f>IF(EXACT($AK263, "L1"), $W263, IF(EXACT($AK263, "L2"), $X263, AO263))</f>
        <v>65000000000251</v>
      </c>
      <c r="AP264" s="65">
        <f>IF(EXACT($AK263, "L1"), $W263, IF(EXACT($AK263, "L2"), $X263, IF(EXACT($AK263, "L3"), $Y263, AP263)))</f>
        <v>65000000000251</v>
      </c>
      <c r="AQ264" s="65">
        <f>IF(EXACT($AK263, "L1"), $W263, IF(EXACT($AK263, "L2"), $X263, IF(EXACT($AK263, "L3"), $Y263, IF(EXACT($AK263, "L4"), $Z263, AQ263))))</f>
        <v>65000000000252</v>
      </c>
      <c r="AS264" s="65">
        <f>IF(EXACT($AK264, "L1"), AM264, IF(EXACT($AK264, "L2"), AN264, IF(EXACT($AK264, "L3"), AO264, IF(EXACT($AK264, "L4"), AP264, IF(EXACT($AK264, "L5"), AQ264, "")))))</f>
        <v>65000000000251</v>
      </c>
      <c r="AU264" s="60" t="str">
        <f t="shared" si="121"/>
        <v>PERFORM * FROM "SchData-OLTP-Accounting"."Func_TblChartOfAccount_SET"(varSystemLoginSession, null, null, null, varInstitutionBranchID, 62000000000001::bigint,'5-3002', 'Spare Parts', 62000000000001::bigint, '2016-01-01 00:00:00'::timestamp, null::timestamp, 65000000000251::bigint, 66000000000001::bigint);</v>
      </c>
      <c r="AV264" s="66">
        <f t="shared" si="122"/>
        <v>65000000000254</v>
      </c>
      <c r="AW264" s="66">
        <f t="shared" si="123"/>
        <v>65000000000251</v>
      </c>
      <c r="AY264" s="66">
        <f t="shared" si="114"/>
        <v>65000000000147</v>
      </c>
    </row>
    <row r="265" spans="2:51" x14ac:dyDescent="0.2">
      <c r="B265" s="42"/>
      <c r="C265" s="43"/>
      <c r="D265" s="44"/>
      <c r="E265" s="43"/>
      <c r="F265" s="44"/>
      <c r="G265" s="43"/>
      <c r="H265" s="52"/>
      <c r="I265" s="19"/>
      <c r="J265" s="52" t="s">
        <v>1478</v>
      </c>
      <c r="K265" s="19" t="s">
        <v>1312</v>
      </c>
      <c r="L265" s="52"/>
      <c r="M265" s="19"/>
      <c r="O265" s="59" t="str">
        <f t="shared" si="102"/>
        <v>5-0000</v>
      </c>
      <c r="P265" s="59" t="str">
        <f t="shared" si="103"/>
        <v>5-3000</v>
      </c>
      <c r="Q265" s="59" t="str">
        <f t="shared" si="104"/>
        <v>2-1200</v>
      </c>
      <c r="R265" s="59" t="str">
        <f t="shared" si="105"/>
        <v>5-3002</v>
      </c>
      <c r="S265" s="59" t="str">
        <f t="shared" si="106"/>
        <v>5-3002.01</v>
      </c>
      <c r="T265" s="59" t="str">
        <f t="shared" si="107"/>
        <v xml:space="preserve"> </v>
      </c>
      <c r="V265" s="82">
        <f t="shared" si="108"/>
        <v>65000000000255</v>
      </c>
      <c r="W265" s="61">
        <f t="shared" si="109"/>
        <v>65000000000186</v>
      </c>
      <c r="X265" s="61">
        <f t="shared" si="110"/>
        <v>65000000000251</v>
      </c>
      <c r="Y265" s="61">
        <f t="shared" si="111"/>
        <v>65000000000147</v>
      </c>
      <c r="Z265" s="61">
        <f t="shared" si="112"/>
        <v>65000000000254</v>
      </c>
      <c r="AA265" s="61">
        <f t="shared" si="101"/>
        <v>65000000000255</v>
      </c>
      <c r="AB265" s="61">
        <f t="shared" si="113"/>
        <v>65000000000000</v>
      </c>
      <c r="AD265" s="61">
        <f t="shared" si="115"/>
        <v>5</v>
      </c>
      <c r="AE265" s="61">
        <f t="shared" si="116"/>
        <v>4</v>
      </c>
      <c r="AF265" s="61">
        <f t="shared" si="117"/>
        <v>1</v>
      </c>
      <c r="AG265" s="61">
        <f t="shared" si="118"/>
        <v>43</v>
      </c>
      <c r="AH265" s="61">
        <f t="shared" si="119"/>
        <v>2</v>
      </c>
      <c r="AI265" s="61">
        <f t="shared" si="120"/>
        <v>1</v>
      </c>
      <c r="AK265" s="77" t="str">
        <f xml:space="preserve">
IF(AA265&lt;&gt;AA264,
     "L5",
     IF(Z265&lt;&gt;Z264,
          "L4",
          IF(Y265&lt;&gt;Y264,
               "L3",
               IF(X265&lt;&gt;X264,
                    "L2",
                     IF(W265&lt;&gt;W264,
                         "L1",
                         "L1"
                         )
                    )
               )
          )
     )</f>
        <v>L5</v>
      </c>
      <c r="AM265" s="65" t="s">
        <v>1756</v>
      </c>
      <c r="AN265" s="65">
        <f>IF(EXACT($AK264, "L1"), $W264, AN264)</f>
        <v>65000000000186</v>
      </c>
      <c r="AO265" s="65">
        <f>IF(EXACT($AK264, "L1"), $W264, IF(EXACT($AK264, "L2"), $X264, AO264))</f>
        <v>65000000000251</v>
      </c>
      <c r="AP265" s="65">
        <f>IF(EXACT($AK264, "L1"), $W264, IF(EXACT($AK264, "L2"), $X264, IF(EXACT($AK264, "L3"), $Y264, AP264)))</f>
        <v>65000000000251</v>
      </c>
      <c r="AQ265" s="65">
        <f>IF(EXACT($AK264, "L1"), $W264, IF(EXACT($AK264, "L2"), $X264, IF(EXACT($AK264, "L3"), $Y264, IF(EXACT($AK264, "L4"), $Z264, AQ264))))</f>
        <v>65000000000254</v>
      </c>
      <c r="AS265" s="65">
        <f>IF(EXACT($AK265, "L1"), AM265, IF(EXACT($AK265, "L2"), AN265, IF(EXACT($AK265, "L3"), AO265, IF(EXACT($AK265, "L4"), AP265, IF(EXACT($AK265, "L5"), AQ265, "")))))</f>
        <v>65000000000254</v>
      </c>
      <c r="AU265" s="60" t="str">
        <f t="shared" si="121"/>
        <v>PERFORM * FROM "SchData-OLTP-Accounting"."Func_TblChartOfAccount_SET"(varSystemLoginSession, null, null, null, varInstitutionBranchID, 62000000000001::bigint,'5-3002.01', 'Spare Parts (IDR)', 62000000000001::bigint, '2016-01-01 00:00:00'::timestamp, null::timestamp, 65000000000254::bigint, 66000000000001::bigint);</v>
      </c>
      <c r="AV265" s="66">
        <f t="shared" si="122"/>
        <v>65000000000255</v>
      </c>
      <c r="AW265" s="66">
        <f t="shared" si="123"/>
        <v>65000000000254</v>
      </c>
      <c r="AY265" s="66">
        <f t="shared" si="114"/>
        <v>65000000000254</v>
      </c>
    </row>
    <row r="266" spans="2:51" x14ac:dyDescent="0.2">
      <c r="B266" s="42"/>
      <c r="C266" s="43"/>
      <c r="D266" s="44"/>
      <c r="E266" s="43"/>
      <c r="F266" s="44"/>
      <c r="G266" s="43"/>
      <c r="H266" s="52" t="s">
        <v>930</v>
      </c>
      <c r="I266" s="19" t="s">
        <v>205</v>
      </c>
      <c r="J266" s="52"/>
      <c r="K266" s="19"/>
      <c r="L266" s="52"/>
      <c r="M266" s="19"/>
      <c r="O266" s="59" t="str">
        <f t="shared" si="102"/>
        <v>5-0000</v>
      </c>
      <c r="P266" s="59" t="str">
        <f t="shared" si="103"/>
        <v>5-3000</v>
      </c>
      <c r="Q266" s="59" t="str">
        <f t="shared" si="104"/>
        <v>2-1200</v>
      </c>
      <c r="R266" s="59" t="str">
        <f t="shared" si="105"/>
        <v>5-3003</v>
      </c>
      <c r="S266" s="59" t="str">
        <f t="shared" si="106"/>
        <v>5-3002.01</v>
      </c>
      <c r="T266" s="59" t="str">
        <f t="shared" si="107"/>
        <v xml:space="preserve"> </v>
      </c>
      <c r="V266" s="82">
        <f t="shared" si="108"/>
        <v>65000000000256</v>
      </c>
      <c r="W266" s="61">
        <f t="shared" si="109"/>
        <v>65000000000186</v>
      </c>
      <c r="X266" s="61">
        <f t="shared" si="110"/>
        <v>65000000000251</v>
      </c>
      <c r="Y266" s="61">
        <f t="shared" si="111"/>
        <v>65000000000147</v>
      </c>
      <c r="Z266" s="61">
        <f t="shared" si="112"/>
        <v>65000000000256</v>
      </c>
      <c r="AA266" s="61">
        <f t="shared" si="101"/>
        <v>65000000000255</v>
      </c>
      <c r="AB266" s="61">
        <f t="shared" si="113"/>
        <v>65000000000000</v>
      </c>
      <c r="AD266" s="61">
        <f t="shared" si="115"/>
        <v>5</v>
      </c>
      <c r="AE266" s="61">
        <f t="shared" si="116"/>
        <v>4</v>
      </c>
      <c r="AF266" s="61">
        <f t="shared" si="117"/>
        <v>1</v>
      </c>
      <c r="AG266" s="61">
        <f t="shared" si="118"/>
        <v>44</v>
      </c>
      <c r="AH266" s="61">
        <f t="shared" si="119"/>
        <v>1</v>
      </c>
      <c r="AI266" s="61">
        <f t="shared" si="120"/>
        <v>1</v>
      </c>
      <c r="AK266" s="77" t="str">
        <f xml:space="preserve">
IF(AA266&lt;&gt;AA265,
     "L5",
     IF(Z266&lt;&gt;Z265,
          "L4",
          IF(Y266&lt;&gt;Y265,
               "L3",
               IF(X266&lt;&gt;X265,
                    "L2",
                     IF(W266&lt;&gt;W265,
                         "L1",
                         "L1"
                         )
                    )
               )
          )
     )</f>
        <v>L4</v>
      </c>
      <c r="AM266" s="65" t="s">
        <v>1756</v>
      </c>
      <c r="AN266" s="65">
        <f>IF(EXACT($AK265, "L1"), $W265, AN265)</f>
        <v>65000000000186</v>
      </c>
      <c r="AO266" s="65">
        <f>IF(EXACT($AK265, "L1"), $W265, IF(EXACT($AK265, "L2"), $X265, AO265))</f>
        <v>65000000000251</v>
      </c>
      <c r="AP266" s="65">
        <f>IF(EXACT($AK265, "L1"), $W265, IF(EXACT($AK265, "L2"), $X265, IF(EXACT($AK265, "L3"), $Y265, AP265)))</f>
        <v>65000000000251</v>
      </c>
      <c r="AQ266" s="65">
        <f>IF(EXACT($AK265, "L1"), $W265, IF(EXACT($AK265, "L2"), $X265, IF(EXACT($AK265, "L3"), $Y265, IF(EXACT($AK265, "L4"), $Z265, AQ265))))</f>
        <v>65000000000254</v>
      </c>
      <c r="AS266" s="65">
        <f>IF(EXACT($AK266, "L1"), AM266, IF(EXACT($AK266, "L2"), AN266, IF(EXACT($AK266, "L3"), AO266, IF(EXACT($AK266, "L4"), AP266, IF(EXACT($AK266, "L5"), AQ266, "")))))</f>
        <v>65000000000251</v>
      </c>
      <c r="AU266" s="60" t="str">
        <f t="shared" si="121"/>
        <v>PERFORM * FROM "SchData-OLTP-Accounting"."Func_TblChartOfAccount_SET"(varSystemLoginSession, null, null, null, varInstitutionBranchID, 62000000000001::bigint,'5-3003', 'Tools', 62000000000001::bigint, '2016-01-01 00:00:00'::timestamp, null::timestamp, 65000000000251::bigint, 66000000000001::bigint);</v>
      </c>
      <c r="AV266" s="66">
        <f t="shared" si="122"/>
        <v>65000000000256</v>
      </c>
      <c r="AW266" s="66">
        <f t="shared" si="123"/>
        <v>65000000000251</v>
      </c>
      <c r="AY266" s="66">
        <f t="shared" si="114"/>
        <v>65000000000147</v>
      </c>
    </row>
    <row r="267" spans="2:51" x14ac:dyDescent="0.2">
      <c r="B267" s="42"/>
      <c r="C267" s="43"/>
      <c r="D267" s="44"/>
      <c r="E267" s="43"/>
      <c r="F267" s="44"/>
      <c r="G267" s="43"/>
      <c r="H267" s="52"/>
      <c r="I267" s="19"/>
      <c r="J267" s="52" t="s">
        <v>1479</v>
      </c>
      <c r="K267" s="19" t="s">
        <v>1236</v>
      </c>
      <c r="L267" s="52"/>
      <c r="M267" s="19"/>
      <c r="O267" s="59" t="str">
        <f t="shared" si="102"/>
        <v>5-0000</v>
      </c>
      <c r="P267" s="59" t="str">
        <f t="shared" si="103"/>
        <v>5-3000</v>
      </c>
      <c r="Q267" s="59" t="str">
        <f t="shared" si="104"/>
        <v>2-1200</v>
      </c>
      <c r="R267" s="59" t="str">
        <f t="shared" si="105"/>
        <v>5-3003</v>
      </c>
      <c r="S267" s="59" t="str">
        <f t="shared" si="106"/>
        <v>5-3003.01</v>
      </c>
      <c r="T267" s="59" t="str">
        <f t="shared" si="107"/>
        <v xml:space="preserve"> </v>
      </c>
      <c r="V267" s="82">
        <f t="shared" si="108"/>
        <v>65000000000257</v>
      </c>
      <c r="W267" s="61">
        <f t="shared" si="109"/>
        <v>65000000000186</v>
      </c>
      <c r="X267" s="61">
        <f t="shared" si="110"/>
        <v>65000000000251</v>
      </c>
      <c r="Y267" s="61">
        <f t="shared" si="111"/>
        <v>65000000000147</v>
      </c>
      <c r="Z267" s="61">
        <f t="shared" si="112"/>
        <v>65000000000256</v>
      </c>
      <c r="AA267" s="61">
        <f t="shared" si="101"/>
        <v>65000000000257</v>
      </c>
      <c r="AB267" s="61">
        <f t="shared" si="113"/>
        <v>65000000000000</v>
      </c>
      <c r="AD267" s="61">
        <f t="shared" si="115"/>
        <v>5</v>
      </c>
      <c r="AE267" s="61">
        <f t="shared" si="116"/>
        <v>4</v>
      </c>
      <c r="AF267" s="61">
        <f t="shared" si="117"/>
        <v>1</v>
      </c>
      <c r="AG267" s="61">
        <f t="shared" si="118"/>
        <v>44</v>
      </c>
      <c r="AH267" s="61">
        <f t="shared" si="119"/>
        <v>2</v>
      </c>
      <c r="AI267" s="61">
        <f t="shared" si="120"/>
        <v>1</v>
      </c>
      <c r="AK267" s="77" t="str">
        <f xml:space="preserve">
IF(AA267&lt;&gt;AA266,
     "L5",
     IF(Z267&lt;&gt;Z266,
          "L4",
          IF(Y267&lt;&gt;Y266,
               "L3",
               IF(X267&lt;&gt;X266,
                    "L2",
                     IF(W267&lt;&gt;W266,
                         "L1",
                         "L1"
                         )
                    )
               )
          )
     )</f>
        <v>L5</v>
      </c>
      <c r="AM267" s="65" t="s">
        <v>1756</v>
      </c>
      <c r="AN267" s="65">
        <f>IF(EXACT($AK266, "L1"), $W266, AN266)</f>
        <v>65000000000186</v>
      </c>
      <c r="AO267" s="65">
        <f>IF(EXACT($AK266, "L1"), $W266, IF(EXACT($AK266, "L2"), $X266, AO266))</f>
        <v>65000000000251</v>
      </c>
      <c r="AP267" s="65">
        <f>IF(EXACT($AK266, "L1"), $W266, IF(EXACT($AK266, "L2"), $X266, IF(EXACT($AK266, "L3"), $Y266, AP266)))</f>
        <v>65000000000251</v>
      </c>
      <c r="AQ267" s="65">
        <f>IF(EXACT($AK266, "L1"), $W266, IF(EXACT($AK266, "L2"), $X266, IF(EXACT($AK266, "L3"), $Y266, IF(EXACT($AK266, "L4"), $Z266, AQ266))))</f>
        <v>65000000000256</v>
      </c>
      <c r="AS267" s="65">
        <f>IF(EXACT($AK267, "L1"), AM267, IF(EXACT($AK267, "L2"), AN267, IF(EXACT($AK267, "L3"), AO267, IF(EXACT($AK267, "L4"), AP267, IF(EXACT($AK267, "L5"), AQ267, "")))))</f>
        <v>65000000000256</v>
      </c>
      <c r="AU267" s="60" t="str">
        <f t="shared" si="121"/>
        <v>PERFORM * FROM "SchData-OLTP-Accounting"."Func_TblChartOfAccount_SET"(varSystemLoginSession, null, null, null, varInstitutionBranchID, 62000000000001::bigint,'5-3003.01', 'Tools (IDR)', 62000000000001::bigint, '2016-01-01 00:00:00'::timestamp, null::timestamp, 65000000000256::bigint, 66000000000001::bigint);</v>
      </c>
      <c r="AV267" s="66">
        <f t="shared" si="122"/>
        <v>65000000000257</v>
      </c>
      <c r="AW267" s="66">
        <f t="shared" si="123"/>
        <v>65000000000256</v>
      </c>
      <c r="AY267" s="66">
        <f t="shared" si="114"/>
        <v>65000000000256</v>
      </c>
    </row>
    <row r="268" spans="2:51" x14ac:dyDescent="0.2">
      <c r="B268" s="42"/>
      <c r="C268" s="43"/>
      <c r="D268" s="44"/>
      <c r="E268" s="43"/>
      <c r="F268" s="44"/>
      <c r="G268" s="43"/>
      <c r="H268" s="52" t="s">
        <v>931</v>
      </c>
      <c r="I268" s="19" t="s">
        <v>416</v>
      </c>
      <c r="J268" s="52"/>
      <c r="K268" s="19"/>
      <c r="L268" s="52"/>
      <c r="M268" s="19"/>
      <c r="O268" s="59" t="str">
        <f t="shared" si="102"/>
        <v>5-0000</v>
      </c>
      <c r="P268" s="59" t="str">
        <f t="shared" si="103"/>
        <v>5-3000</v>
      </c>
      <c r="Q268" s="59" t="str">
        <f t="shared" si="104"/>
        <v>2-1200</v>
      </c>
      <c r="R268" s="59" t="str">
        <f t="shared" si="105"/>
        <v>5-3004</v>
      </c>
      <c r="S268" s="59" t="str">
        <f t="shared" si="106"/>
        <v>5-3003.01</v>
      </c>
      <c r="T268" s="59" t="str">
        <f t="shared" si="107"/>
        <v xml:space="preserve"> </v>
      </c>
      <c r="V268" s="82">
        <f t="shared" si="108"/>
        <v>65000000000258</v>
      </c>
      <c r="W268" s="61">
        <f t="shared" si="109"/>
        <v>65000000000186</v>
      </c>
      <c r="X268" s="61">
        <f t="shared" si="110"/>
        <v>65000000000251</v>
      </c>
      <c r="Y268" s="61">
        <f t="shared" si="111"/>
        <v>65000000000147</v>
      </c>
      <c r="Z268" s="61">
        <f t="shared" si="112"/>
        <v>65000000000258</v>
      </c>
      <c r="AA268" s="61">
        <f t="shared" si="101"/>
        <v>65000000000257</v>
      </c>
      <c r="AB268" s="61">
        <f t="shared" si="113"/>
        <v>65000000000000</v>
      </c>
      <c r="AD268" s="61">
        <f t="shared" si="115"/>
        <v>5</v>
      </c>
      <c r="AE268" s="61">
        <f t="shared" si="116"/>
        <v>4</v>
      </c>
      <c r="AF268" s="61">
        <f t="shared" si="117"/>
        <v>1</v>
      </c>
      <c r="AG268" s="61">
        <f t="shared" si="118"/>
        <v>45</v>
      </c>
      <c r="AH268" s="61">
        <f t="shared" si="119"/>
        <v>1</v>
      </c>
      <c r="AI268" s="61">
        <f t="shared" si="120"/>
        <v>1</v>
      </c>
      <c r="AK268" s="77" t="str">
        <f xml:space="preserve">
IF(AA268&lt;&gt;AA267,
     "L5",
     IF(Z268&lt;&gt;Z267,
          "L4",
          IF(Y268&lt;&gt;Y267,
               "L3",
               IF(X268&lt;&gt;X267,
                    "L2",
                     IF(W268&lt;&gt;W267,
                         "L1",
                         "L1"
                         )
                    )
               )
          )
     )</f>
        <v>L4</v>
      </c>
      <c r="AM268" s="65" t="s">
        <v>1756</v>
      </c>
      <c r="AN268" s="65">
        <f>IF(EXACT($AK267, "L1"), $W267, AN267)</f>
        <v>65000000000186</v>
      </c>
      <c r="AO268" s="65">
        <f>IF(EXACT($AK267, "L1"), $W267, IF(EXACT($AK267, "L2"), $X267, AO267))</f>
        <v>65000000000251</v>
      </c>
      <c r="AP268" s="65">
        <f>IF(EXACT($AK267, "L1"), $W267, IF(EXACT($AK267, "L2"), $X267, IF(EXACT($AK267, "L3"), $Y267, AP267)))</f>
        <v>65000000000251</v>
      </c>
      <c r="AQ268" s="65">
        <f>IF(EXACT($AK267, "L1"), $W267, IF(EXACT($AK267, "L2"), $X267, IF(EXACT($AK267, "L3"), $Y267, IF(EXACT($AK267, "L4"), $Z267, AQ267))))</f>
        <v>65000000000256</v>
      </c>
      <c r="AS268" s="65">
        <f>IF(EXACT($AK268, "L1"), AM268, IF(EXACT($AK268, "L2"), AN268, IF(EXACT($AK268, "L3"), AO268, IF(EXACT($AK268, "L4"), AP268, IF(EXACT($AK268, "L5"), AQ268, "")))))</f>
        <v>65000000000251</v>
      </c>
      <c r="AU268" s="60" t="str">
        <f t="shared" si="121"/>
        <v>PERFORM * FROM "SchData-OLTP-Accounting"."Func_TblChartOfAccount_SET"(varSystemLoginSession, null, null, null, varInstitutionBranchID, 62000000000001::bigint,'5-3004', 'Utilities', 62000000000001::bigint, '2016-01-01 00:00:00'::timestamp, null::timestamp, 65000000000251::bigint, 66000000000001::bigint);</v>
      </c>
      <c r="AV268" s="66">
        <f t="shared" si="122"/>
        <v>65000000000258</v>
      </c>
      <c r="AW268" s="66">
        <f t="shared" si="123"/>
        <v>65000000000251</v>
      </c>
      <c r="AY268" s="66">
        <f t="shared" si="114"/>
        <v>65000000000147</v>
      </c>
    </row>
    <row r="269" spans="2:51" x14ac:dyDescent="0.2">
      <c r="B269" s="42"/>
      <c r="C269" s="43"/>
      <c r="D269" s="44"/>
      <c r="E269" s="43"/>
      <c r="F269" s="44"/>
      <c r="G269" s="43"/>
      <c r="H269" s="52"/>
      <c r="I269" s="19"/>
      <c r="J269" s="52" t="s">
        <v>1480</v>
      </c>
      <c r="K269" s="19" t="s">
        <v>1313</v>
      </c>
      <c r="L269" s="52"/>
      <c r="M269" s="19"/>
      <c r="O269" s="59" t="str">
        <f t="shared" si="102"/>
        <v>5-0000</v>
      </c>
      <c r="P269" s="59" t="str">
        <f t="shared" si="103"/>
        <v>5-3000</v>
      </c>
      <c r="Q269" s="59" t="str">
        <f t="shared" si="104"/>
        <v>2-1200</v>
      </c>
      <c r="R269" s="59" t="str">
        <f t="shared" si="105"/>
        <v>5-3004</v>
      </c>
      <c r="S269" s="59" t="str">
        <f t="shared" si="106"/>
        <v>5-3004.01</v>
      </c>
      <c r="T269" s="59" t="str">
        <f t="shared" si="107"/>
        <v xml:space="preserve"> </v>
      </c>
      <c r="V269" s="82">
        <f t="shared" si="108"/>
        <v>65000000000259</v>
      </c>
      <c r="W269" s="61">
        <f t="shared" si="109"/>
        <v>65000000000186</v>
      </c>
      <c r="X269" s="61">
        <f t="shared" si="110"/>
        <v>65000000000251</v>
      </c>
      <c r="Y269" s="61">
        <f t="shared" si="111"/>
        <v>65000000000147</v>
      </c>
      <c r="Z269" s="61">
        <f t="shared" si="112"/>
        <v>65000000000258</v>
      </c>
      <c r="AA269" s="61">
        <f t="shared" si="101"/>
        <v>65000000000259</v>
      </c>
      <c r="AB269" s="61">
        <f t="shared" si="113"/>
        <v>65000000000000</v>
      </c>
      <c r="AD269" s="61">
        <f t="shared" si="115"/>
        <v>5</v>
      </c>
      <c r="AE269" s="61">
        <f t="shared" si="116"/>
        <v>4</v>
      </c>
      <c r="AF269" s="61">
        <f t="shared" si="117"/>
        <v>1</v>
      </c>
      <c r="AG269" s="61">
        <f t="shared" si="118"/>
        <v>45</v>
      </c>
      <c r="AH269" s="61">
        <f t="shared" si="119"/>
        <v>2</v>
      </c>
      <c r="AI269" s="61">
        <f t="shared" si="120"/>
        <v>1</v>
      </c>
      <c r="AK269" s="77" t="str">
        <f xml:space="preserve">
IF(AA269&lt;&gt;AA268,
     "L5",
     IF(Z269&lt;&gt;Z268,
          "L4",
          IF(Y269&lt;&gt;Y268,
               "L3",
               IF(X269&lt;&gt;X268,
                    "L2",
                     IF(W269&lt;&gt;W268,
                         "L1",
                         "L1"
                         )
                    )
               )
          )
     )</f>
        <v>L5</v>
      </c>
      <c r="AM269" s="65" t="s">
        <v>1756</v>
      </c>
      <c r="AN269" s="65">
        <f>IF(EXACT($AK268, "L1"), $W268, AN268)</f>
        <v>65000000000186</v>
      </c>
      <c r="AO269" s="65">
        <f>IF(EXACT($AK268, "L1"), $W268, IF(EXACT($AK268, "L2"), $X268, AO268))</f>
        <v>65000000000251</v>
      </c>
      <c r="AP269" s="65">
        <f>IF(EXACT($AK268, "L1"), $W268, IF(EXACT($AK268, "L2"), $X268, IF(EXACT($AK268, "L3"), $Y268, AP268)))</f>
        <v>65000000000251</v>
      </c>
      <c r="AQ269" s="65">
        <f>IF(EXACT($AK268, "L1"), $W268, IF(EXACT($AK268, "L2"), $X268, IF(EXACT($AK268, "L3"), $Y268, IF(EXACT($AK268, "L4"), $Z268, AQ268))))</f>
        <v>65000000000258</v>
      </c>
      <c r="AS269" s="65">
        <f>IF(EXACT($AK269, "L1"), AM269, IF(EXACT($AK269, "L2"), AN269, IF(EXACT($AK269, "L3"), AO269, IF(EXACT($AK269, "L4"), AP269, IF(EXACT($AK269, "L5"), AQ269, "")))))</f>
        <v>65000000000258</v>
      </c>
      <c r="AU269" s="60" t="str">
        <f t="shared" si="121"/>
        <v>PERFORM * FROM "SchData-OLTP-Accounting"."Func_TblChartOfAccount_SET"(varSystemLoginSession, null, null, null, varInstitutionBranchID, 62000000000001::bigint,'5-3004.01', 'Utilities (IDR)', 62000000000001::bigint, '2016-01-01 00:00:00'::timestamp, null::timestamp, 65000000000258::bigint, 66000000000001::bigint);</v>
      </c>
      <c r="AV269" s="66">
        <f t="shared" si="122"/>
        <v>65000000000259</v>
      </c>
      <c r="AW269" s="66">
        <f t="shared" si="123"/>
        <v>65000000000258</v>
      </c>
      <c r="AY269" s="66">
        <f t="shared" si="114"/>
        <v>65000000000258</v>
      </c>
    </row>
    <row r="270" spans="2:51" x14ac:dyDescent="0.2">
      <c r="B270" s="42"/>
      <c r="C270" s="43"/>
      <c r="D270" s="44"/>
      <c r="E270" s="43"/>
      <c r="F270" s="44"/>
      <c r="G270" s="43"/>
      <c r="H270" s="52" t="s">
        <v>932</v>
      </c>
      <c r="I270" s="19" t="s">
        <v>418</v>
      </c>
      <c r="J270" s="52"/>
      <c r="K270" s="19"/>
      <c r="L270" s="52"/>
      <c r="M270" s="19"/>
      <c r="O270" s="59" t="str">
        <f t="shared" si="102"/>
        <v>5-0000</v>
      </c>
      <c r="P270" s="59" t="str">
        <f t="shared" si="103"/>
        <v>5-3000</v>
      </c>
      <c r="Q270" s="59" t="str">
        <f t="shared" si="104"/>
        <v>2-1200</v>
      </c>
      <c r="R270" s="59" t="str">
        <f t="shared" si="105"/>
        <v>5-3005</v>
      </c>
      <c r="S270" s="59" t="str">
        <f t="shared" si="106"/>
        <v>5-3004.01</v>
      </c>
      <c r="T270" s="59" t="str">
        <f t="shared" si="107"/>
        <v xml:space="preserve"> </v>
      </c>
      <c r="V270" s="82">
        <f t="shared" si="108"/>
        <v>65000000000260</v>
      </c>
      <c r="W270" s="61">
        <f t="shared" si="109"/>
        <v>65000000000186</v>
      </c>
      <c r="X270" s="61">
        <f t="shared" si="110"/>
        <v>65000000000251</v>
      </c>
      <c r="Y270" s="61">
        <f t="shared" si="111"/>
        <v>65000000000147</v>
      </c>
      <c r="Z270" s="61">
        <f t="shared" si="112"/>
        <v>65000000000260</v>
      </c>
      <c r="AA270" s="61">
        <f t="shared" si="101"/>
        <v>65000000000259</v>
      </c>
      <c r="AB270" s="61">
        <f t="shared" si="113"/>
        <v>65000000000000</v>
      </c>
      <c r="AD270" s="61">
        <f t="shared" si="115"/>
        <v>5</v>
      </c>
      <c r="AE270" s="61">
        <f t="shared" si="116"/>
        <v>4</v>
      </c>
      <c r="AF270" s="61">
        <f t="shared" si="117"/>
        <v>1</v>
      </c>
      <c r="AG270" s="61">
        <f t="shared" si="118"/>
        <v>46</v>
      </c>
      <c r="AH270" s="61">
        <f t="shared" si="119"/>
        <v>1</v>
      </c>
      <c r="AI270" s="61">
        <f t="shared" si="120"/>
        <v>1</v>
      </c>
      <c r="AK270" s="77" t="str">
        <f xml:space="preserve">
IF(AA270&lt;&gt;AA269,
     "L5",
     IF(Z270&lt;&gt;Z269,
          "L4",
          IF(Y270&lt;&gt;Y269,
               "L3",
               IF(X270&lt;&gt;X269,
                    "L2",
                     IF(W270&lt;&gt;W269,
                         "L1",
                         "L1"
                         )
                    )
               )
          )
     )</f>
        <v>L4</v>
      </c>
      <c r="AM270" s="65" t="s">
        <v>1756</v>
      </c>
      <c r="AN270" s="65">
        <f>IF(EXACT($AK269, "L1"), $W269, AN269)</f>
        <v>65000000000186</v>
      </c>
      <c r="AO270" s="65">
        <f>IF(EXACT($AK269, "L1"), $W269, IF(EXACT($AK269, "L2"), $X269, AO269))</f>
        <v>65000000000251</v>
      </c>
      <c r="AP270" s="65">
        <f>IF(EXACT($AK269, "L1"), $W269, IF(EXACT($AK269, "L2"), $X269, IF(EXACT($AK269, "L3"), $Y269, AP269)))</f>
        <v>65000000000251</v>
      </c>
      <c r="AQ270" s="65">
        <f>IF(EXACT($AK269, "L1"), $W269, IF(EXACT($AK269, "L2"), $X269, IF(EXACT($AK269, "L3"), $Y269, IF(EXACT($AK269, "L4"), $Z269, AQ269))))</f>
        <v>65000000000258</v>
      </c>
      <c r="AS270" s="65">
        <f>IF(EXACT($AK270, "L1"), AM270, IF(EXACT($AK270, "L2"), AN270, IF(EXACT($AK270, "L3"), AO270, IF(EXACT($AK270, "L4"), AP270, IF(EXACT($AK270, "L5"), AQ270, "")))))</f>
        <v>65000000000251</v>
      </c>
      <c r="AU270" s="60" t="str">
        <f t="shared" si="121"/>
        <v>PERFORM * FROM "SchData-OLTP-Accounting"."Func_TblChartOfAccount_SET"(varSystemLoginSession, null, null, null, varInstitutionBranchID, 62000000000001::bigint,'5-3005', 'Stationery &amp; Printing', 62000000000001::bigint, '2016-01-01 00:00:00'::timestamp, null::timestamp, 65000000000251::bigint, 66000000000001::bigint);</v>
      </c>
      <c r="AV270" s="66">
        <f t="shared" si="122"/>
        <v>65000000000260</v>
      </c>
      <c r="AW270" s="66">
        <f t="shared" si="123"/>
        <v>65000000000251</v>
      </c>
      <c r="AY270" s="66">
        <f t="shared" si="114"/>
        <v>65000000000147</v>
      </c>
    </row>
    <row r="271" spans="2:51" x14ac:dyDescent="0.2">
      <c r="B271" s="42"/>
      <c r="C271" s="43"/>
      <c r="D271" s="44"/>
      <c r="E271" s="43"/>
      <c r="F271" s="44"/>
      <c r="G271" s="43"/>
      <c r="H271" s="52"/>
      <c r="I271" s="19"/>
      <c r="J271" s="52" t="s">
        <v>1481</v>
      </c>
      <c r="K271" s="19" t="s">
        <v>1314</v>
      </c>
      <c r="L271" s="52"/>
      <c r="M271" s="19"/>
      <c r="O271" s="59" t="str">
        <f t="shared" si="102"/>
        <v>5-0000</v>
      </c>
      <c r="P271" s="59" t="str">
        <f t="shared" si="103"/>
        <v>5-3000</v>
      </c>
      <c r="Q271" s="59" t="str">
        <f t="shared" si="104"/>
        <v>2-1200</v>
      </c>
      <c r="R271" s="59" t="str">
        <f t="shared" si="105"/>
        <v>5-3005</v>
      </c>
      <c r="S271" s="59" t="str">
        <f t="shared" si="106"/>
        <v>5-3005.01</v>
      </c>
      <c r="T271" s="59" t="str">
        <f t="shared" si="107"/>
        <v xml:space="preserve"> </v>
      </c>
      <c r="V271" s="82">
        <f t="shared" si="108"/>
        <v>65000000000261</v>
      </c>
      <c r="W271" s="61">
        <f t="shared" si="109"/>
        <v>65000000000186</v>
      </c>
      <c r="X271" s="61">
        <f t="shared" si="110"/>
        <v>65000000000251</v>
      </c>
      <c r="Y271" s="61">
        <f t="shared" si="111"/>
        <v>65000000000147</v>
      </c>
      <c r="Z271" s="61">
        <f t="shared" si="112"/>
        <v>65000000000260</v>
      </c>
      <c r="AA271" s="61">
        <f t="shared" si="101"/>
        <v>65000000000261</v>
      </c>
      <c r="AB271" s="61">
        <f t="shared" si="113"/>
        <v>65000000000000</v>
      </c>
      <c r="AD271" s="61">
        <f t="shared" si="115"/>
        <v>5</v>
      </c>
      <c r="AE271" s="61">
        <f t="shared" si="116"/>
        <v>4</v>
      </c>
      <c r="AF271" s="61">
        <f t="shared" si="117"/>
        <v>1</v>
      </c>
      <c r="AG271" s="61">
        <f t="shared" si="118"/>
        <v>46</v>
      </c>
      <c r="AH271" s="61">
        <f t="shared" si="119"/>
        <v>2</v>
      </c>
      <c r="AI271" s="61">
        <f t="shared" si="120"/>
        <v>1</v>
      </c>
      <c r="AK271" s="77" t="str">
        <f xml:space="preserve">
IF(AA271&lt;&gt;AA270,
     "L5",
     IF(Z271&lt;&gt;Z270,
          "L4",
          IF(Y271&lt;&gt;Y270,
               "L3",
               IF(X271&lt;&gt;X270,
                    "L2",
                     IF(W271&lt;&gt;W270,
                         "L1",
                         "L1"
                         )
                    )
               )
          )
     )</f>
        <v>L5</v>
      </c>
      <c r="AM271" s="65" t="s">
        <v>1756</v>
      </c>
      <c r="AN271" s="65">
        <f>IF(EXACT($AK270, "L1"), $W270, AN270)</f>
        <v>65000000000186</v>
      </c>
      <c r="AO271" s="65">
        <f>IF(EXACT($AK270, "L1"), $W270, IF(EXACT($AK270, "L2"), $X270, AO270))</f>
        <v>65000000000251</v>
      </c>
      <c r="AP271" s="65">
        <f>IF(EXACT($AK270, "L1"), $W270, IF(EXACT($AK270, "L2"), $X270, IF(EXACT($AK270, "L3"), $Y270, AP270)))</f>
        <v>65000000000251</v>
      </c>
      <c r="AQ271" s="65">
        <f>IF(EXACT($AK270, "L1"), $W270, IF(EXACT($AK270, "L2"), $X270, IF(EXACT($AK270, "L3"), $Y270, IF(EXACT($AK270, "L4"), $Z270, AQ270))))</f>
        <v>65000000000260</v>
      </c>
      <c r="AS271" s="65">
        <f>IF(EXACT($AK271, "L1"), AM271, IF(EXACT($AK271, "L2"), AN271, IF(EXACT($AK271, "L3"), AO271, IF(EXACT($AK271, "L4"), AP271, IF(EXACT($AK271, "L5"), AQ271, "")))))</f>
        <v>65000000000260</v>
      </c>
      <c r="AU271" s="60" t="str">
        <f t="shared" si="121"/>
        <v>PERFORM * FROM "SchData-OLTP-Accounting"."Func_TblChartOfAccount_SET"(varSystemLoginSession, null, null, null, varInstitutionBranchID, 62000000000001::bigint,'5-3005.01', 'Stationery &amp; Printing (IDR)', 62000000000001::bigint, '2016-01-01 00:00:00'::timestamp, null::timestamp, 65000000000260::bigint, 66000000000001::bigint);</v>
      </c>
      <c r="AV271" s="66">
        <f t="shared" si="122"/>
        <v>65000000000261</v>
      </c>
      <c r="AW271" s="66">
        <f t="shared" si="123"/>
        <v>65000000000260</v>
      </c>
      <c r="AY271" s="66">
        <f t="shared" si="114"/>
        <v>65000000000260</v>
      </c>
    </row>
    <row r="272" spans="2:51" x14ac:dyDescent="0.2">
      <c r="B272" s="42"/>
      <c r="C272" s="43"/>
      <c r="D272" s="44"/>
      <c r="E272" s="43"/>
      <c r="F272" s="44"/>
      <c r="G272" s="43"/>
      <c r="H272" s="52" t="s">
        <v>933</v>
      </c>
      <c r="I272" s="19" t="s">
        <v>420</v>
      </c>
      <c r="J272" s="52"/>
      <c r="K272" s="19"/>
      <c r="L272" s="52"/>
      <c r="M272" s="19"/>
      <c r="O272" s="59" t="str">
        <f t="shared" si="102"/>
        <v>5-0000</v>
      </c>
      <c r="P272" s="59" t="str">
        <f t="shared" si="103"/>
        <v>5-3000</v>
      </c>
      <c r="Q272" s="59" t="str">
        <f t="shared" si="104"/>
        <v>2-1200</v>
      </c>
      <c r="R272" s="59" t="str">
        <f t="shared" si="105"/>
        <v>5-3006</v>
      </c>
      <c r="S272" s="59" t="str">
        <f t="shared" si="106"/>
        <v>5-3005.01</v>
      </c>
      <c r="T272" s="59" t="str">
        <f t="shared" si="107"/>
        <v xml:space="preserve"> </v>
      </c>
      <c r="V272" s="82">
        <f t="shared" si="108"/>
        <v>65000000000262</v>
      </c>
      <c r="W272" s="61">
        <f t="shared" si="109"/>
        <v>65000000000186</v>
      </c>
      <c r="X272" s="61">
        <f t="shared" si="110"/>
        <v>65000000000251</v>
      </c>
      <c r="Y272" s="61">
        <f t="shared" si="111"/>
        <v>65000000000147</v>
      </c>
      <c r="Z272" s="61">
        <f t="shared" si="112"/>
        <v>65000000000262</v>
      </c>
      <c r="AA272" s="61">
        <f t="shared" si="101"/>
        <v>65000000000261</v>
      </c>
      <c r="AB272" s="61">
        <f t="shared" si="113"/>
        <v>65000000000000</v>
      </c>
      <c r="AD272" s="61">
        <f t="shared" si="115"/>
        <v>5</v>
      </c>
      <c r="AE272" s="61">
        <f t="shared" si="116"/>
        <v>4</v>
      </c>
      <c r="AF272" s="61">
        <f t="shared" si="117"/>
        <v>1</v>
      </c>
      <c r="AG272" s="61">
        <f t="shared" si="118"/>
        <v>47</v>
      </c>
      <c r="AH272" s="61">
        <f t="shared" si="119"/>
        <v>1</v>
      </c>
      <c r="AI272" s="61">
        <f t="shared" si="120"/>
        <v>1</v>
      </c>
      <c r="AK272" s="77" t="str">
        <f xml:space="preserve">
IF(AA272&lt;&gt;AA271,
     "L5",
     IF(Z272&lt;&gt;Z271,
          "L4",
          IF(Y272&lt;&gt;Y271,
               "L3",
               IF(X272&lt;&gt;X271,
                    "L2",
                     IF(W272&lt;&gt;W271,
                         "L1",
                         "L1"
                         )
                    )
               )
          )
     )</f>
        <v>L4</v>
      </c>
      <c r="AM272" s="65" t="s">
        <v>1756</v>
      </c>
      <c r="AN272" s="65">
        <f>IF(EXACT($AK271, "L1"), $W271, AN271)</f>
        <v>65000000000186</v>
      </c>
      <c r="AO272" s="65">
        <f>IF(EXACT($AK271, "L1"), $W271, IF(EXACT($AK271, "L2"), $X271, AO271))</f>
        <v>65000000000251</v>
      </c>
      <c r="AP272" s="65">
        <f>IF(EXACT($AK271, "L1"), $W271, IF(EXACT($AK271, "L2"), $X271, IF(EXACT($AK271, "L3"), $Y271, AP271)))</f>
        <v>65000000000251</v>
      </c>
      <c r="AQ272" s="65">
        <f>IF(EXACT($AK271, "L1"), $W271, IF(EXACT($AK271, "L2"), $X271, IF(EXACT($AK271, "L3"), $Y271, IF(EXACT($AK271, "L4"), $Z271, AQ271))))</f>
        <v>65000000000260</v>
      </c>
      <c r="AS272" s="65">
        <f>IF(EXACT($AK272, "L1"), AM272, IF(EXACT($AK272, "L2"), AN272, IF(EXACT($AK272, "L3"), AO272, IF(EXACT($AK272, "L4"), AP272, IF(EXACT($AK272, "L5"), AQ272, "")))))</f>
        <v>65000000000251</v>
      </c>
      <c r="AU272" s="60" t="str">
        <f t="shared" si="121"/>
        <v>PERFORM * FROM "SchData-OLTP-Accounting"."Func_TblChartOfAccount_SET"(varSystemLoginSession, null, null, null, varInstitutionBranchID, 62000000000001::bigint,'5-3006', 'Postage &amp; Courier Service', 62000000000001::bigint, '2016-01-01 00:00:00'::timestamp, null::timestamp, 65000000000251::bigint, 66000000000001::bigint);</v>
      </c>
      <c r="AV272" s="66">
        <f t="shared" si="122"/>
        <v>65000000000262</v>
      </c>
      <c r="AW272" s="66">
        <f t="shared" si="123"/>
        <v>65000000000251</v>
      </c>
      <c r="AY272" s="66">
        <f t="shared" si="114"/>
        <v>65000000000147</v>
      </c>
    </row>
    <row r="273" spans="2:51" x14ac:dyDescent="0.2">
      <c r="B273" s="42"/>
      <c r="C273" s="43"/>
      <c r="D273" s="44"/>
      <c r="E273" s="43"/>
      <c r="F273" s="44"/>
      <c r="G273" s="43"/>
      <c r="H273" s="52"/>
      <c r="I273" s="19"/>
      <c r="J273" s="52" t="s">
        <v>1482</v>
      </c>
      <c r="K273" s="19" t="s">
        <v>1315</v>
      </c>
      <c r="L273" s="52"/>
      <c r="M273" s="19"/>
      <c r="O273" s="59" t="str">
        <f t="shared" si="102"/>
        <v>5-0000</v>
      </c>
      <c r="P273" s="59" t="str">
        <f t="shared" si="103"/>
        <v>5-3000</v>
      </c>
      <c r="Q273" s="59" t="str">
        <f t="shared" si="104"/>
        <v>2-1200</v>
      </c>
      <c r="R273" s="59" t="str">
        <f t="shared" si="105"/>
        <v>5-3006</v>
      </c>
      <c r="S273" s="59" t="str">
        <f t="shared" si="106"/>
        <v>5-3006.01</v>
      </c>
      <c r="T273" s="59" t="str">
        <f t="shared" si="107"/>
        <v xml:space="preserve"> </v>
      </c>
      <c r="V273" s="82">
        <f t="shared" si="108"/>
        <v>65000000000263</v>
      </c>
      <c r="W273" s="61">
        <f t="shared" si="109"/>
        <v>65000000000186</v>
      </c>
      <c r="X273" s="61">
        <f t="shared" si="110"/>
        <v>65000000000251</v>
      </c>
      <c r="Y273" s="61">
        <f t="shared" si="111"/>
        <v>65000000000147</v>
      </c>
      <c r="Z273" s="61">
        <f t="shared" si="112"/>
        <v>65000000000262</v>
      </c>
      <c r="AA273" s="61">
        <f t="shared" si="101"/>
        <v>65000000000263</v>
      </c>
      <c r="AB273" s="61">
        <f t="shared" si="113"/>
        <v>65000000000000</v>
      </c>
      <c r="AD273" s="61">
        <f t="shared" si="115"/>
        <v>5</v>
      </c>
      <c r="AE273" s="61">
        <f t="shared" si="116"/>
        <v>4</v>
      </c>
      <c r="AF273" s="61">
        <f t="shared" si="117"/>
        <v>1</v>
      </c>
      <c r="AG273" s="61">
        <f t="shared" si="118"/>
        <v>47</v>
      </c>
      <c r="AH273" s="61">
        <f t="shared" si="119"/>
        <v>2</v>
      </c>
      <c r="AI273" s="61">
        <f t="shared" si="120"/>
        <v>1</v>
      </c>
      <c r="AK273" s="77" t="str">
        <f xml:space="preserve">
IF(AA273&lt;&gt;AA272,
     "L5",
     IF(Z273&lt;&gt;Z272,
          "L4",
          IF(Y273&lt;&gt;Y272,
               "L3",
               IF(X273&lt;&gt;X272,
                    "L2",
                     IF(W273&lt;&gt;W272,
                         "L1",
                         "L1"
                         )
                    )
               )
          )
     )</f>
        <v>L5</v>
      </c>
      <c r="AM273" s="65" t="s">
        <v>1756</v>
      </c>
      <c r="AN273" s="65">
        <f>IF(EXACT($AK272, "L1"), $W272, AN272)</f>
        <v>65000000000186</v>
      </c>
      <c r="AO273" s="65">
        <f>IF(EXACT($AK272, "L1"), $W272, IF(EXACT($AK272, "L2"), $X272, AO272))</f>
        <v>65000000000251</v>
      </c>
      <c r="AP273" s="65">
        <f>IF(EXACT($AK272, "L1"), $W272, IF(EXACT($AK272, "L2"), $X272, IF(EXACT($AK272, "L3"), $Y272, AP272)))</f>
        <v>65000000000251</v>
      </c>
      <c r="AQ273" s="65">
        <f>IF(EXACT($AK272, "L1"), $W272, IF(EXACT($AK272, "L2"), $X272, IF(EXACT($AK272, "L3"), $Y272, IF(EXACT($AK272, "L4"), $Z272, AQ272))))</f>
        <v>65000000000262</v>
      </c>
      <c r="AS273" s="65">
        <f>IF(EXACT($AK273, "L1"), AM273, IF(EXACT($AK273, "L2"), AN273, IF(EXACT($AK273, "L3"), AO273, IF(EXACT($AK273, "L4"), AP273, IF(EXACT($AK273, "L5"), AQ273, "")))))</f>
        <v>65000000000262</v>
      </c>
      <c r="AU273" s="60" t="str">
        <f t="shared" si="121"/>
        <v>PERFORM * FROM "SchData-OLTP-Accounting"."Func_TblChartOfAccount_SET"(varSystemLoginSession, null, null, null, varInstitutionBranchID, 62000000000001::bigint,'5-3006.01', 'Postage &amp; Courier Service (IDR)', 62000000000001::bigint, '2016-01-01 00:00:00'::timestamp, null::timestamp, 65000000000262::bigint, 66000000000001::bigint);</v>
      </c>
      <c r="AV273" s="66">
        <f t="shared" si="122"/>
        <v>65000000000263</v>
      </c>
      <c r="AW273" s="66">
        <f t="shared" si="123"/>
        <v>65000000000262</v>
      </c>
      <c r="AY273" s="66">
        <f t="shared" si="114"/>
        <v>65000000000262</v>
      </c>
    </row>
    <row r="274" spans="2:51" x14ac:dyDescent="0.2">
      <c r="B274" s="42"/>
      <c r="C274" s="43"/>
      <c r="D274" s="44"/>
      <c r="E274" s="43"/>
      <c r="F274" s="44"/>
      <c r="G274" s="43"/>
      <c r="H274" s="52" t="s">
        <v>934</v>
      </c>
      <c r="I274" s="19" t="s">
        <v>422</v>
      </c>
      <c r="J274" s="52"/>
      <c r="K274" s="19"/>
      <c r="L274" s="52"/>
      <c r="M274" s="19"/>
      <c r="O274" s="59" t="str">
        <f t="shared" si="102"/>
        <v>5-0000</v>
      </c>
      <c r="P274" s="59" t="str">
        <f t="shared" si="103"/>
        <v>5-3000</v>
      </c>
      <c r="Q274" s="59" t="str">
        <f t="shared" si="104"/>
        <v>2-1200</v>
      </c>
      <c r="R274" s="59" t="str">
        <f t="shared" si="105"/>
        <v>5-3007</v>
      </c>
      <c r="S274" s="59" t="str">
        <f t="shared" si="106"/>
        <v>5-3006.01</v>
      </c>
      <c r="T274" s="59" t="str">
        <f t="shared" si="107"/>
        <v xml:space="preserve"> </v>
      </c>
      <c r="V274" s="82">
        <f t="shared" si="108"/>
        <v>65000000000264</v>
      </c>
      <c r="W274" s="61">
        <f t="shared" si="109"/>
        <v>65000000000186</v>
      </c>
      <c r="X274" s="61">
        <f t="shared" si="110"/>
        <v>65000000000251</v>
      </c>
      <c r="Y274" s="61">
        <f t="shared" si="111"/>
        <v>65000000000147</v>
      </c>
      <c r="Z274" s="61">
        <f t="shared" si="112"/>
        <v>65000000000264</v>
      </c>
      <c r="AA274" s="61">
        <f t="shared" si="101"/>
        <v>65000000000263</v>
      </c>
      <c r="AB274" s="61">
        <f t="shared" si="113"/>
        <v>65000000000000</v>
      </c>
      <c r="AD274" s="61">
        <f t="shared" si="115"/>
        <v>5</v>
      </c>
      <c r="AE274" s="61">
        <f t="shared" si="116"/>
        <v>4</v>
      </c>
      <c r="AF274" s="61">
        <f t="shared" si="117"/>
        <v>1</v>
      </c>
      <c r="AG274" s="61">
        <f t="shared" si="118"/>
        <v>48</v>
      </c>
      <c r="AH274" s="61">
        <f t="shared" si="119"/>
        <v>1</v>
      </c>
      <c r="AI274" s="61">
        <f t="shared" si="120"/>
        <v>1</v>
      </c>
      <c r="AK274" s="77" t="str">
        <f xml:space="preserve">
IF(AA274&lt;&gt;AA273,
     "L5",
     IF(Z274&lt;&gt;Z273,
          "L4",
          IF(Y274&lt;&gt;Y273,
               "L3",
               IF(X274&lt;&gt;X273,
                    "L2",
                     IF(W274&lt;&gt;W273,
                         "L1",
                         "L1"
                         )
                    )
               )
          )
     )</f>
        <v>L4</v>
      </c>
      <c r="AM274" s="65" t="s">
        <v>1756</v>
      </c>
      <c r="AN274" s="65">
        <f>IF(EXACT($AK273, "L1"), $W273, AN273)</f>
        <v>65000000000186</v>
      </c>
      <c r="AO274" s="65">
        <f>IF(EXACT($AK273, "L1"), $W273, IF(EXACT($AK273, "L2"), $X273, AO273))</f>
        <v>65000000000251</v>
      </c>
      <c r="AP274" s="65">
        <f>IF(EXACT($AK273, "L1"), $W273, IF(EXACT($AK273, "L2"), $X273, IF(EXACT($AK273, "L3"), $Y273, AP273)))</f>
        <v>65000000000251</v>
      </c>
      <c r="AQ274" s="65">
        <f>IF(EXACT($AK273, "L1"), $W273, IF(EXACT($AK273, "L2"), $X273, IF(EXACT($AK273, "L3"), $Y273, IF(EXACT($AK273, "L4"), $Z273, AQ273))))</f>
        <v>65000000000262</v>
      </c>
      <c r="AS274" s="65">
        <f>IF(EXACT($AK274, "L1"), AM274, IF(EXACT($AK274, "L2"), AN274, IF(EXACT($AK274, "L3"), AO274, IF(EXACT($AK274, "L4"), AP274, IF(EXACT($AK274, "L5"), AQ274, "")))))</f>
        <v>65000000000251</v>
      </c>
      <c r="AU274" s="60" t="str">
        <f t="shared" si="121"/>
        <v>PERFORM * FROM "SchData-OLTP-Accounting"."Func_TblChartOfAccount_SET"(varSystemLoginSession, null, null, null, varInstitutionBranchID, 62000000000001::bigint,'5-3007', 'Telephone Expenses', 62000000000001::bigint, '2016-01-01 00:00:00'::timestamp, null::timestamp, 65000000000251::bigint, 66000000000001::bigint);</v>
      </c>
      <c r="AV274" s="66">
        <f t="shared" si="122"/>
        <v>65000000000264</v>
      </c>
      <c r="AW274" s="66">
        <f t="shared" si="123"/>
        <v>65000000000251</v>
      </c>
      <c r="AY274" s="66">
        <f t="shared" si="114"/>
        <v>65000000000147</v>
      </c>
    </row>
    <row r="275" spans="2:51" x14ac:dyDescent="0.2">
      <c r="B275" s="42"/>
      <c r="C275" s="43"/>
      <c r="D275" s="44"/>
      <c r="E275" s="43"/>
      <c r="F275" s="44"/>
      <c r="G275" s="43"/>
      <c r="H275" s="52"/>
      <c r="I275" s="19"/>
      <c r="J275" s="52" t="s">
        <v>1483</v>
      </c>
      <c r="K275" s="19" t="s">
        <v>1316</v>
      </c>
      <c r="L275" s="52"/>
      <c r="M275" s="19"/>
      <c r="O275" s="59" t="str">
        <f t="shared" si="102"/>
        <v>5-0000</v>
      </c>
      <c r="P275" s="59" t="str">
        <f t="shared" si="103"/>
        <v>5-3000</v>
      </c>
      <c r="Q275" s="59" t="str">
        <f t="shared" si="104"/>
        <v>2-1200</v>
      </c>
      <c r="R275" s="59" t="str">
        <f t="shared" si="105"/>
        <v>5-3007</v>
      </c>
      <c r="S275" s="59" t="str">
        <f t="shared" si="106"/>
        <v>5-3007.01</v>
      </c>
      <c r="T275" s="59" t="str">
        <f t="shared" si="107"/>
        <v xml:space="preserve"> </v>
      </c>
      <c r="V275" s="82">
        <f t="shared" si="108"/>
        <v>65000000000265</v>
      </c>
      <c r="W275" s="61">
        <f t="shared" si="109"/>
        <v>65000000000186</v>
      </c>
      <c r="X275" s="61">
        <f t="shared" si="110"/>
        <v>65000000000251</v>
      </c>
      <c r="Y275" s="61">
        <f t="shared" si="111"/>
        <v>65000000000147</v>
      </c>
      <c r="Z275" s="61">
        <f t="shared" si="112"/>
        <v>65000000000264</v>
      </c>
      <c r="AA275" s="61">
        <f t="shared" si="101"/>
        <v>65000000000265</v>
      </c>
      <c r="AB275" s="61">
        <f t="shared" si="113"/>
        <v>65000000000000</v>
      </c>
      <c r="AD275" s="61">
        <f t="shared" si="115"/>
        <v>5</v>
      </c>
      <c r="AE275" s="61">
        <f t="shared" si="116"/>
        <v>4</v>
      </c>
      <c r="AF275" s="61">
        <f t="shared" si="117"/>
        <v>1</v>
      </c>
      <c r="AG275" s="61">
        <f t="shared" si="118"/>
        <v>48</v>
      </c>
      <c r="AH275" s="61">
        <f t="shared" si="119"/>
        <v>2</v>
      </c>
      <c r="AI275" s="61">
        <f t="shared" si="120"/>
        <v>1</v>
      </c>
      <c r="AK275" s="77" t="str">
        <f xml:space="preserve">
IF(AA275&lt;&gt;AA274,
     "L5",
     IF(Z275&lt;&gt;Z274,
          "L4",
          IF(Y275&lt;&gt;Y274,
               "L3",
               IF(X275&lt;&gt;X274,
                    "L2",
                     IF(W275&lt;&gt;W274,
                         "L1",
                         "L1"
                         )
                    )
               )
          )
     )</f>
        <v>L5</v>
      </c>
      <c r="AM275" s="65" t="s">
        <v>1756</v>
      </c>
      <c r="AN275" s="65">
        <f>IF(EXACT($AK274, "L1"), $W274, AN274)</f>
        <v>65000000000186</v>
      </c>
      <c r="AO275" s="65">
        <f>IF(EXACT($AK274, "L1"), $W274, IF(EXACT($AK274, "L2"), $X274, AO274))</f>
        <v>65000000000251</v>
      </c>
      <c r="AP275" s="65">
        <f>IF(EXACT($AK274, "L1"), $W274, IF(EXACT($AK274, "L2"), $X274, IF(EXACT($AK274, "L3"), $Y274, AP274)))</f>
        <v>65000000000251</v>
      </c>
      <c r="AQ275" s="65">
        <f>IF(EXACT($AK274, "L1"), $W274, IF(EXACT($AK274, "L2"), $X274, IF(EXACT($AK274, "L3"), $Y274, IF(EXACT($AK274, "L4"), $Z274, AQ274))))</f>
        <v>65000000000264</v>
      </c>
      <c r="AS275" s="65">
        <f>IF(EXACT($AK275, "L1"), AM275, IF(EXACT($AK275, "L2"), AN275, IF(EXACT($AK275, "L3"), AO275, IF(EXACT($AK275, "L4"), AP275, IF(EXACT($AK275, "L5"), AQ275, "")))))</f>
        <v>65000000000264</v>
      </c>
      <c r="AU275" s="60" t="str">
        <f t="shared" si="121"/>
        <v>PERFORM * FROM "SchData-OLTP-Accounting"."Func_TblChartOfAccount_SET"(varSystemLoginSession, null, null, null, varInstitutionBranchID, 62000000000001::bigint,'5-3007.01', 'Telephone Expenses (IDR)', 62000000000001::bigint, '2016-01-01 00:00:00'::timestamp, null::timestamp, 65000000000264::bigint, 66000000000001::bigint);</v>
      </c>
      <c r="AV275" s="66">
        <f t="shared" si="122"/>
        <v>65000000000265</v>
      </c>
      <c r="AW275" s="66">
        <f t="shared" si="123"/>
        <v>65000000000264</v>
      </c>
      <c r="AY275" s="66">
        <f t="shared" si="114"/>
        <v>65000000000264</v>
      </c>
    </row>
    <row r="276" spans="2:51" x14ac:dyDescent="0.2">
      <c r="B276" s="42"/>
      <c r="C276" s="43"/>
      <c r="D276" s="44"/>
      <c r="E276" s="43"/>
      <c r="F276" s="44"/>
      <c r="G276" s="43"/>
      <c r="H276" s="52" t="s">
        <v>935</v>
      </c>
      <c r="I276" s="19" t="s">
        <v>209</v>
      </c>
      <c r="J276" s="52"/>
      <c r="K276" s="19"/>
      <c r="L276" s="52"/>
      <c r="M276" s="19"/>
      <c r="O276" s="59" t="str">
        <f t="shared" si="102"/>
        <v>5-0000</v>
      </c>
      <c r="P276" s="59" t="str">
        <f t="shared" si="103"/>
        <v>5-3000</v>
      </c>
      <c r="Q276" s="59" t="str">
        <f t="shared" si="104"/>
        <v>2-1200</v>
      </c>
      <c r="R276" s="59" t="str">
        <f t="shared" si="105"/>
        <v>5-3008</v>
      </c>
      <c r="S276" s="59" t="str">
        <f t="shared" si="106"/>
        <v>5-3007.01</v>
      </c>
      <c r="T276" s="59" t="str">
        <f t="shared" si="107"/>
        <v xml:space="preserve"> </v>
      </c>
      <c r="V276" s="82">
        <f t="shared" si="108"/>
        <v>65000000000266</v>
      </c>
      <c r="W276" s="61">
        <f t="shared" si="109"/>
        <v>65000000000186</v>
      </c>
      <c r="X276" s="61">
        <f t="shared" si="110"/>
        <v>65000000000251</v>
      </c>
      <c r="Y276" s="61">
        <f t="shared" si="111"/>
        <v>65000000000147</v>
      </c>
      <c r="Z276" s="61">
        <f t="shared" si="112"/>
        <v>65000000000266</v>
      </c>
      <c r="AA276" s="61">
        <f t="shared" si="101"/>
        <v>65000000000265</v>
      </c>
      <c r="AB276" s="61">
        <f t="shared" si="113"/>
        <v>65000000000000</v>
      </c>
      <c r="AD276" s="61">
        <f t="shared" si="115"/>
        <v>5</v>
      </c>
      <c r="AE276" s="61">
        <f t="shared" si="116"/>
        <v>4</v>
      </c>
      <c r="AF276" s="61">
        <f t="shared" si="117"/>
        <v>1</v>
      </c>
      <c r="AG276" s="61">
        <f t="shared" si="118"/>
        <v>49</v>
      </c>
      <c r="AH276" s="61">
        <f t="shared" si="119"/>
        <v>1</v>
      </c>
      <c r="AI276" s="61">
        <f t="shared" si="120"/>
        <v>1</v>
      </c>
      <c r="AK276" s="77" t="str">
        <f xml:space="preserve">
IF(AA276&lt;&gt;AA275,
     "L5",
     IF(Z276&lt;&gt;Z275,
          "L4",
          IF(Y276&lt;&gt;Y275,
               "L3",
               IF(X276&lt;&gt;X275,
                    "L2",
                     IF(W276&lt;&gt;W275,
                         "L1",
                         "L1"
                         )
                    )
               )
          )
     )</f>
        <v>L4</v>
      </c>
      <c r="AM276" s="65" t="s">
        <v>1756</v>
      </c>
      <c r="AN276" s="65">
        <f>IF(EXACT($AK275, "L1"), $W275, AN275)</f>
        <v>65000000000186</v>
      </c>
      <c r="AO276" s="65">
        <f>IF(EXACT($AK275, "L1"), $W275, IF(EXACT($AK275, "L2"), $X275, AO275))</f>
        <v>65000000000251</v>
      </c>
      <c r="AP276" s="65">
        <f>IF(EXACT($AK275, "L1"), $W275, IF(EXACT($AK275, "L2"), $X275, IF(EXACT($AK275, "L3"), $Y275, AP275)))</f>
        <v>65000000000251</v>
      </c>
      <c r="AQ276" s="65">
        <f>IF(EXACT($AK275, "L1"), $W275, IF(EXACT($AK275, "L2"), $X275, IF(EXACT($AK275, "L3"), $Y275, IF(EXACT($AK275, "L4"), $Z275, AQ275))))</f>
        <v>65000000000264</v>
      </c>
      <c r="AS276" s="65">
        <f>IF(EXACT($AK276, "L1"), AM276, IF(EXACT($AK276, "L2"), AN276, IF(EXACT($AK276, "L3"), AO276, IF(EXACT($AK276, "L4"), AP276, IF(EXACT($AK276, "L5"), AQ276, "")))))</f>
        <v>65000000000251</v>
      </c>
      <c r="AU276" s="60" t="str">
        <f t="shared" si="121"/>
        <v>PERFORM * FROM "SchData-OLTP-Accounting"."Func_TblChartOfAccount_SET"(varSystemLoginSession, null, null, null, varInstitutionBranchID, 62000000000001::bigint,'5-3008', 'Mobile Phone', 62000000000001::bigint, '2016-01-01 00:00:00'::timestamp, null::timestamp, 65000000000251::bigint, 66000000000001::bigint);</v>
      </c>
      <c r="AV276" s="66">
        <f t="shared" si="122"/>
        <v>65000000000266</v>
      </c>
      <c r="AW276" s="66">
        <f t="shared" si="123"/>
        <v>65000000000251</v>
      </c>
      <c r="AY276" s="66">
        <f t="shared" si="114"/>
        <v>65000000000147</v>
      </c>
    </row>
    <row r="277" spans="2:51" x14ac:dyDescent="0.2">
      <c r="B277" s="42"/>
      <c r="C277" s="43"/>
      <c r="D277" s="44"/>
      <c r="E277" s="43"/>
      <c r="F277" s="44"/>
      <c r="G277" s="43"/>
      <c r="H277" s="52"/>
      <c r="I277" s="19"/>
      <c r="J277" s="52" t="s">
        <v>1484</v>
      </c>
      <c r="K277" s="19" t="s">
        <v>1238</v>
      </c>
      <c r="L277" s="52"/>
      <c r="M277" s="19"/>
      <c r="O277" s="59" t="str">
        <f t="shared" si="102"/>
        <v>5-0000</v>
      </c>
      <c r="P277" s="59" t="str">
        <f t="shared" si="103"/>
        <v>5-3000</v>
      </c>
      <c r="Q277" s="59" t="str">
        <f t="shared" si="104"/>
        <v>2-1200</v>
      </c>
      <c r="R277" s="59" t="str">
        <f t="shared" si="105"/>
        <v>5-3008</v>
      </c>
      <c r="S277" s="59" t="str">
        <f t="shared" si="106"/>
        <v>5-3008.01</v>
      </c>
      <c r="T277" s="59" t="str">
        <f t="shared" si="107"/>
        <v xml:space="preserve"> </v>
      </c>
      <c r="V277" s="82">
        <f t="shared" si="108"/>
        <v>65000000000267</v>
      </c>
      <c r="W277" s="61">
        <f t="shared" si="109"/>
        <v>65000000000186</v>
      </c>
      <c r="X277" s="61">
        <f t="shared" si="110"/>
        <v>65000000000251</v>
      </c>
      <c r="Y277" s="61">
        <f t="shared" si="111"/>
        <v>65000000000147</v>
      </c>
      <c r="Z277" s="61">
        <f t="shared" si="112"/>
        <v>65000000000266</v>
      </c>
      <c r="AA277" s="61">
        <f t="shared" si="101"/>
        <v>65000000000267</v>
      </c>
      <c r="AB277" s="61">
        <f t="shared" si="113"/>
        <v>65000000000000</v>
      </c>
      <c r="AD277" s="61">
        <f t="shared" si="115"/>
        <v>5</v>
      </c>
      <c r="AE277" s="61">
        <f t="shared" si="116"/>
        <v>4</v>
      </c>
      <c r="AF277" s="61">
        <f t="shared" si="117"/>
        <v>1</v>
      </c>
      <c r="AG277" s="61">
        <f t="shared" si="118"/>
        <v>49</v>
      </c>
      <c r="AH277" s="61">
        <f t="shared" si="119"/>
        <v>2</v>
      </c>
      <c r="AI277" s="61">
        <f t="shared" si="120"/>
        <v>1</v>
      </c>
      <c r="AK277" s="77" t="str">
        <f xml:space="preserve">
IF(AA277&lt;&gt;AA276,
     "L5",
     IF(Z277&lt;&gt;Z276,
          "L4",
          IF(Y277&lt;&gt;Y276,
               "L3",
               IF(X277&lt;&gt;X276,
                    "L2",
                     IF(W277&lt;&gt;W276,
                         "L1",
                         "L1"
                         )
                    )
               )
          )
     )</f>
        <v>L5</v>
      </c>
      <c r="AM277" s="65" t="s">
        <v>1756</v>
      </c>
      <c r="AN277" s="65">
        <f>IF(EXACT($AK276, "L1"), $W276, AN276)</f>
        <v>65000000000186</v>
      </c>
      <c r="AO277" s="65">
        <f>IF(EXACT($AK276, "L1"), $W276, IF(EXACT($AK276, "L2"), $X276, AO276))</f>
        <v>65000000000251</v>
      </c>
      <c r="AP277" s="65">
        <f>IF(EXACT($AK276, "L1"), $W276, IF(EXACT($AK276, "L2"), $X276, IF(EXACT($AK276, "L3"), $Y276, AP276)))</f>
        <v>65000000000251</v>
      </c>
      <c r="AQ277" s="65">
        <f>IF(EXACT($AK276, "L1"), $W276, IF(EXACT($AK276, "L2"), $X276, IF(EXACT($AK276, "L3"), $Y276, IF(EXACT($AK276, "L4"), $Z276, AQ276))))</f>
        <v>65000000000266</v>
      </c>
      <c r="AS277" s="65">
        <f>IF(EXACT($AK277, "L1"), AM277, IF(EXACT($AK277, "L2"), AN277, IF(EXACT($AK277, "L3"), AO277, IF(EXACT($AK277, "L4"), AP277, IF(EXACT($AK277, "L5"), AQ277, "")))))</f>
        <v>65000000000266</v>
      </c>
      <c r="AU277" s="60" t="str">
        <f t="shared" si="121"/>
        <v>PERFORM * FROM "SchData-OLTP-Accounting"."Func_TblChartOfAccount_SET"(varSystemLoginSession, null, null, null, varInstitutionBranchID, 62000000000001::bigint,'5-3008.01', 'Mobile Phone (IDR)', 62000000000001::bigint, '2016-01-01 00:00:00'::timestamp, null::timestamp, 65000000000266::bigint, 66000000000001::bigint);</v>
      </c>
      <c r="AV277" s="66">
        <f t="shared" si="122"/>
        <v>65000000000267</v>
      </c>
      <c r="AW277" s="66">
        <f t="shared" si="123"/>
        <v>65000000000266</v>
      </c>
      <c r="AY277" s="66">
        <f t="shared" si="114"/>
        <v>65000000000266</v>
      </c>
    </row>
    <row r="278" spans="2:51" x14ac:dyDescent="0.2">
      <c r="B278" s="42"/>
      <c r="C278" s="43"/>
      <c r="D278" s="44"/>
      <c r="E278" s="43"/>
      <c r="F278" s="44"/>
      <c r="G278" s="43"/>
      <c r="H278" s="52" t="s">
        <v>936</v>
      </c>
      <c r="I278" s="19" t="s">
        <v>425</v>
      </c>
      <c r="J278" s="52"/>
      <c r="K278" s="19"/>
      <c r="L278" s="52"/>
      <c r="M278" s="19"/>
      <c r="O278" s="59" t="str">
        <f t="shared" si="102"/>
        <v>5-0000</v>
      </c>
      <c r="P278" s="59" t="str">
        <f t="shared" si="103"/>
        <v>5-3000</v>
      </c>
      <c r="Q278" s="59" t="str">
        <f t="shared" si="104"/>
        <v>2-1200</v>
      </c>
      <c r="R278" s="59" t="str">
        <f t="shared" si="105"/>
        <v>5-3009</v>
      </c>
      <c r="S278" s="59" t="str">
        <f t="shared" si="106"/>
        <v>5-3008.01</v>
      </c>
      <c r="T278" s="59" t="str">
        <f t="shared" si="107"/>
        <v xml:space="preserve"> </v>
      </c>
      <c r="V278" s="82">
        <f t="shared" si="108"/>
        <v>65000000000268</v>
      </c>
      <c r="W278" s="61">
        <f t="shared" si="109"/>
        <v>65000000000186</v>
      </c>
      <c r="X278" s="61">
        <f t="shared" si="110"/>
        <v>65000000000251</v>
      </c>
      <c r="Y278" s="61">
        <f t="shared" si="111"/>
        <v>65000000000147</v>
      </c>
      <c r="Z278" s="61">
        <f t="shared" si="112"/>
        <v>65000000000268</v>
      </c>
      <c r="AA278" s="61">
        <f t="shared" si="101"/>
        <v>65000000000267</v>
      </c>
      <c r="AB278" s="61">
        <f t="shared" si="113"/>
        <v>65000000000000</v>
      </c>
      <c r="AD278" s="61">
        <f t="shared" si="115"/>
        <v>5</v>
      </c>
      <c r="AE278" s="61">
        <f t="shared" si="116"/>
        <v>4</v>
      </c>
      <c r="AF278" s="61">
        <f t="shared" si="117"/>
        <v>1</v>
      </c>
      <c r="AG278" s="61">
        <f t="shared" si="118"/>
        <v>50</v>
      </c>
      <c r="AH278" s="61">
        <f t="shared" si="119"/>
        <v>1</v>
      </c>
      <c r="AI278" s="61">
        <f t="shared" si="120"/>
        <v>1</v>
      </c>
      <c r="AK278" s="77" t="str">
        <f xml:space="preserve">
IF(AA278&lt;&gt;AA277,
     "L5",
     IF(Z278&lt;&gt;Z277,
          "L4",
          IF(Y278&lt;&gt;Y277,
               "L3",
               IF(X278&lt;&gt;X277,
                    "L2",
                     IF(W278&lt;&gt;W277,
                         "L1",
                         "L1"
                         )
                    )
               )
          )
     )</f>
        <v>L4</v>
      </c>
      <c r="AM278" s="65" t="s">
        <v>1756</v>
      </c>
      <c r="AN278" s="65">
        <f>IF(EXACT($AK277, "L1"), $W277, AN277)</f>
        <v>65000000000186</v>
      </c>
      <c r="AO278" s="65">
        <f>IF(EXACT($AK277, "L1"), $W277, IF(EXACT($AK277, "L2"), $X277, AO277))</f>
        <v>65000000000251</v>
      </c>
      <c r="AP278" s="65">
        <f>IF(EXACT($AK277, "L1"), $W277, IF(EXACT($AK277, "L2"), $X277, IF(EXACT($AK277, "L3"), $Y277, AP277)))</f>
        <v>65000000000251</v>
      </c>
      <c r="AQ278" s="65">
        <f>IF(EXACT($AK277, "L1"), $W277, IF(EXACT($AK277, "L2"), $X277, IF(EXACT($AK277, "L3"), $Y277, IF(EXACT($AK277, "L4"), $Z277, AQ277))))</f>
        <v>65000000000266</v>
      </c>
      <c r="AS278" s="65">
        <f>IF(EXACT($AK278, "L1"), AM278, IF(EXACT($AK278, "L2"), AN278, IF(EXACT($AK278, "L3"), AO278, IF(EXACT($AK278, "L4"), AP278, IF(EXACT($AK278, "L5"), AQ278, "")))))</f>
        <v>65000000000251</v>
      </c>
      <c r="AU278" s="60" t="str">
        <f t="shared" si="121"/>
        <v>PERFORM * FROM "SchData-OLTP-Accounting"."Func_TblChartOfAccount_SET"(varSystemLoginSession, null, null, null, varInstitutionBranchID, 62000000000001::bigint,'5-3009', 'Insurance Expenses', 62000000000001::bigint, '2016-01-01 00:00:00'::timestamp, null::timestamp, 65000000000251::bigint, 66000000000001::bigint);</v>
      </c>
      <c r="AV278" s="66">
        <f t="shared" si="122"/>
        <v>65000000000268</v>
      </c>
      <c r="AW278" s="66">
        <f t="shared" si="123"/>
        <v>65000000000251</v>
      </c>
      <c r="AY278" s="66">
        <f t="shared" si="114"/>
        <v>65000000000147</v>
      </c>
    </row>
    <row r="279" spans="2:51" x14ac:dyDescent="0.2">
      <c r="B279" s="42"/>
      <c r="C279" s="43"/>
      <c r="D279" s="44"/>
      <c r="E279" s="43"/>
      <c r="F279" s="44"/>
      <c r="G279" s="43"/>
      <c r="H279" s="52"/>
      <c r="I279" s="19"/>
      <c r="J279" s="52" t="s">
        <v>1485</v>
      </c>
      <c r="K279" s="19" t="s">
        <v>1317</v>
      </c>
      <c r="L279" s="52"/>
      <c r="M279" s="19"/>
      <c r="O279" s="59" t="str">
        <f t="shared" si="102"/>
        <v>5-0000</v>
      </c>
      <c r="P279" s="59" t="str">
        <f t="shared" si="103"/>
        <v>5-3000</v>
      </c>
      <c r="Q279" s="59" t="str">
        <f t="shared" si="104"/>
        <v>2-1200</v>
      </c>
      <c r="R279" s="59" t="str">
        <f t="shared" si="105"/>
        <v>5-3009</v>
      </c>
      <c r="S279" s="59" t="str">
        <f t="shared" si="106"/>
        <v>5-3009.01</v>
      </c>
      <c r="T279" s="59" t="str">
        <f t="shared" si="107"/>
        <v xml:space="preserve"> </v>
      </c>
      <c r="V279" s="82">
        <f t="shared" si="108"/>
        <v>65000000000269</v>
      </c>
      <c r="W279" s="61">
        <f t="shared" si="109"/>
        <v>65000000000186</v>
      </c>
      <c r="X279" s="61">
        <f t="shared" si="110"/>
        <v>65000000000251</v>
      </c>
      <c r="Y279" s="61">
        <f t="shared" si="111"/>
        <v>65000000000147</v>
      </c>
      <c r="Z279" s="61">
        <f t="shared" si="112"/>
        <v>65000000000268</v>
      </c>
      <c r="AA279" s="61">
        <f t="shared" si="101"/>
        <v>65000000000269</v>
      </c>
      <c r="AB279" s="61">
        <f t="shared" si="113"/>
        <v>65000000000000</v>
      </c>
      <c r="AD279" s="61">
        <f t="shared" si="115"/>
        <v>5</v>
      </c>
      <c r="AE279" s="61">
        <f t="shared" si="116"/>
        <v>4</v>
      </c>
      <c r="AF279" s="61">
        <f t="shared" si="117"/>
        <v>1</v>
      </c>
      <c r="AG279" s="61">
        <f t="shared" si="118"/>
        <v>50</v>
      </c>
      <c r="AH279" s="61">
        <f t="shared" si="119"/>
        <v>2</v>
      </c>
      <c r="AI279" s="61">
        <f t="shared" si="120"/>
        <v>1</v>
      </c>
      <c r="AK279" s="77" t="str">
        <f xml:space="preserve">
IF(AA279&lt;&gt;AA278,
     "L5",
     IF(Z279&lt;&gt;Z278,
          "L4",
          IF(Y279&lt;&gt;Y278,
               "L3",
               IF(X279&lt;&gt;X278,
                    "L2",
                     IF(W279&lt;&gt;W278,
                         "L1",
                         "L1"
                         )
                    )
               )
          )
     )</f>
        <v>L5</v>
      </c>
      <c r="AM279" s="65" t="s">
        <v>1756</v>
      </c>
      <c r="AN279" s="65">
        <f>IF(EXACT($AK278, "L1"), $W278, AN278)</f>
        <v>65000000000186</v>
      </c>
      <c r="AO279" s="65">
        <f>IF(EXACT($AK278, "L1"), $W278, IF(EXACT($AK278, "L2"), $X278, AO278))</f>
        <v>65000000000251</v>
      </c>
      <c r="AP279" s="65">
        <f>IF(EXACT($AK278, "L1"), $W278, IF(EXACT($AK278, "L2"), $X278, IF(EXACT($AK278, "L3"), $Y278, AP278)))</f>
        <v>65000000000251</v>
      </c>
      <c r="AQ279" s="65">
        <f>IF(EXACT($AK278, "L1"), $W278, IF(EXACT($AK278, "L2"), $X278, IF(EXACT($AK278, "L3"), $Y278, IF(EXACT($AK278, "L4"), $Z278, AQ278))))</f>
        <v>65000000000268</v>
      </c>
      <c r="AS279" s="65">
        <f>IF(EXACT($AK279, "L1"), AM279, IF(EXACT($AK279, "L2"), AN279, IF(EXACT($AK279, "L3"), AO279, IF(EXACT($AK279, "L4"), AP279, IF(EXACT($AK279, "L5"), AQ279, "")))))</f>
        <v>65000000000268</v>
      </c>
      <c r="AU279" s="60" t="str">
        <f t="shared" si="121"/>
        <v>PERFORM * FROM "SchData-OLTP-Accounting"."Func_TblChartOfAccount_SET"(varSystemLoginSession, null, null, null, varInstitutionBranchID, 62000000000001::bigint,'5-3009.01', 'Insurance Expenses (IDR)', 62000000000001::bigint, '2016-01-01 00:00:00'::timestamp, null::timestamp, 65000000000268::bigint, 66000000000001::bigint);</v>
      </c>
      <c r="AV279" s="66">
        <f t="shared" si="122"/>
        <v>65000000000269</v>
      </c>
      <c r="AW279" s="66">
        <f t="shared" si="123"/>
        <v>65000000000268</v>
      </c>
      <c r="AY279" s="66">
        <f t="shared" si="114"/>
        <v>65000000000268</v>
      </c>
    </row>
    <row r="280" spans="2:51" x14ac:dyDescent="0.2">
      <c r="B280" s="42"/>
      <c r="C280" s="43"/>
      <c r="D280" s="44"/>
      <c r="E280" s="43"/>
      <c r="F280" s="44"/>
      <c r="G280" s="43"/>
      <c r="H280" s="52" t="s">
        <v>410</v>
      </c>
      <c r="I280" s="19" t="s">
        <v>427</v>
      </c>
      <c r="J280" s="52"/>
      <c r="K280" s="19"/>
      <c r="L280" s="52"/>
      <c r="M280" s="19"/>
      <c r="O280" s="59" t="str">
        <f t="shared" si="102"/>
        <v>5-0000</v>
      </c>
      <c r="P280" s="59" t="str">
        <f t="shared" si="103"/>
        <v>5-3000</v>
      </c>
      <c r="Q280" s="59" t="str">
        <f t="shared" si="104"/>
        <v>2-1200</v>
      </c>
      <c r="R280" s="59" t="str">
        <f t="shared" si="105"/>
        <v>5-3010</v>
      </c>
      <c r="S280" s="59" t="str">
        <f t="shared" si="106"/>
        <v>5-3009.01</v>
      </c>
      <c r="T280" s="59" t="str">
        <f t="shared" si="107"/>
        <v xml:space="preserve"> </v>
      </c>
      <c r="V280" s="82">
        <f t="shared" si="108"/>
        <v>65000000000270</v>
      </c>
      <c r="W280" s="61">
        <f t="shared" si="109"/>
        <v>65000000000186</v>
      </c>
      <c r="X280" s="61">
        <f t="shared" si="110"/>
        <v>65000000000251</v>
      </c>
      <c r="Y280" s="61">
        <f t="shared" si="111"/>
        <v>65000000000147</v>
      </c>
      <c r="Z280" s="61">
        <f t="shared" si="112"/>
        <v>65000000000270</v>
      </c>
      <c r="AA280" s="61">
        <f t="shared" si="101"/>
        <v>65000000000269</v>
      </c>
      <c r="AB280" s="61">
        <f t="shared" si="113"/>
        <v>65000000000000</v>
      </c>
      <c r="AD280" s="61">
        <f t="shared" si="115"/>
        <v>5</v>
      </c>
      <c r="AE280" s="61">
        <f t="shared" si="116"/>
        <v>4</v>
      </c>
      <c r="AF280" s="61">
        <f t="shared" si="117"/>
        <v>1</v>
      </c>
      <c r="AG280" s="61">
        <f t="shared" si="118"/>
        <v>51</v>
      </c>
      <c r="AH280" s="61">
        <f t="shared" si="119"/>
        <v>1</v>
      </c>
      <c r="AI280" s="61">
        <f t="shared" si="120"/>
        <v>1</v>
      </c>
      <c r="AK280" s="77" t="str">
        <f xml:space="preserve">
IF(AA280&lt;&gt;AA279,
     "L5",
     IF(Z280&lt;&gt;Z279,
          "L4",
          IF(Y280&lt;&gt;Y279,
               "L3",
               IF(X280&lt;&gt;X279,
                    "L2",
                     IF(W280&lt;&gt;W279,
                         "L1",
                         "L1"
                         )
                    )
               )
          )
     )</f>
        <v>L4</v>
      </c>
      <c r="AM280" s="65" t="s">
        <v>1756</v>
      </c>
      <c r="AN280" s="65">
        <f>IF(EXACT($AK279, "L1"), $W279, AN279)</f>
        <v>65000000000186</v>
      </c>
      <c r="AO280" s="65">
        <f>IF(EXACT($AK279, "L1"), $W279, IF(EXACT($AK279, "L2"), $X279, AO279))</f>
        <v>65000000000251</v>
      </c>
      <c r="AP280" s="65">
        <f>IF(EXACT($AK279, "L1"), $W279, IF(EXACT($AK279, "L2"), $X279, IF(EXACT($AK279, "L3"), $Y279, AP279)))</f>
        <v>65000000000251</v>
      </c>
      <c r="AQ280" s="65">
        <f>IF(EXACT($AK279, "L1"), $W279, IF(EXACT($AK279, "L2"), $X279, IF(EXACT($AK279, "L3"), $Y279, IF(EXACT($AK279, "L4"), $Z279, AQ279))))</f>
        <v>65000000000268</v>
      </c>
      <c r="AS280" s="65">
        <f>IF(EXACT($AK280, "L1"), AM280, IF(EXACT($AK280, "L2"), AN280, IF(EXACT($AK280, "L3"), AO280, IF(EXACT($AK280, "L4"), AP280, IF(EXACT($AK280, "L5"), AQ280, "")))))</f>
        <v>65000000000251</v>
      </c>
      <c r="AU280" s="60" t="str">
        <f t="shared" si="121"/>
        <v>PERFORM * FROM "SchData-OLTP-Accounting"."Func_TblChartOfAccount_SET"(varSystemLoginSession, null, null, null, varInstitutionBranchID, 62000000000001::bigint,'5-3010', 'Property Rental/Lease', 62000000000001::bigint, '2016-01-01 00:00:00'::timestamp, null::timestamp, 65000000000251::bigint, 66000000000001::bigint);</v>
      </c>
      <c r="AV280" s="66">
        <f t="shared" si="122"/>
        <v>65000000000270</v>
      </c>
      <c r="AW280" s="66">
        <f t="shared" si="123"/>
        <v>65000000000251</v>
      </c>
      <c r="AY280" s="66">
        <f t="shared" si="114"/>
        <v>65000000000147</v>
      </c>
    </row>
    <row r="281" spans="2:51" x14ac:dyDescent="0.2">
      <c r="B281" s="42"/>
      <c r="C281" s="43"/>
      <c r="D281" s="44"/>
      <c r="E281" s="43"/>
      <c r="F281" s="44"/>
      <c r="G281" s="43"/>
      <c r="H281" s="52"/>
      <c r="I281" s="19"/>
      <c r="J281" s="52" t="s">
        <v>1486</v>
      </c>
      <c r="K281" s="19" t="s">
        <v>1318</v>
      </c>
      <c r="L281" s="52"/>
      <c r="M281" s="19"/>
      <c r="O281" s="59" t="str">
        <f t="shared" si="102"/>
        <v>5-0000</v>
      </c>
      <c r="P281" s="59" t="str">
        <f t="shared" si="103"/>
        <v>5-3000</v>
      </c>
      <c r="Q281" s="59" t="str">
        <f t="shared" si="104"/>
        <v>2-1200</v>
      </c>
      <c r="R281" s="59" t="str">
        <f t="shared" si="105"/>
        <v>5-3010</v>
      </c>
      <c r="S281" s="59" t="str">
        <f t="shared" si="106"/>
        <v>5-3010.01</v>
      </c>
      <c r="T281" s="59" t="str">
        <f t="shared" si="107"/>
        <v xml:space="preserve"> </v>
      </c>
      <c r="V281" s="82">
        <f t="shared" si="108"/>
        <v>65000000000271</v>
      </c>
      <c r="W281" s="61">
        <f t="shared" si="109"/>
        <v>65000000000186</v>
      </c>
      <c r="X281" s="61">
        <f t="shared" si="110"/>
        <v>65000000000251</v>
      </c>
      <c r="Y281" s="61">
        <f t="shared" si="111"/>
        <v>65000000000147</v>
      </c>
      <c r="Z281" s="61">
        <f t="shared" si="112"/>
        <v>65000000000270</v>
      </c>
      <c r="AA281" s="61">
        <f t="shared" si="101"/>
        <v>65000000000271</v>
      </c>
      <c r="AB281" s="61">
        <f t="shared" si="113"/>
        <v>65000000000000</v>
      </c>
      <c r="AD281" s="61">
        <f t="shared" si="115"/>
        <v>5</v>
      </c>
      <c r="AE281" s="61">
        <f t="shared" si="116"/>
        <v>4</v>
      </c>
      <c r="AF281" s="61">
        <f t="shared" si="117"/>
        <v>1</v>
      </c>
      <c r="AG281" s="61">
        <f t="shared" si="118"/>
        <v>51</v>
      </c>
      <c r="AH281" s="61">
        <f t="shared" si="119"/>
        <v>2</v>
      </c>
      <c r="AI281" s="61">
        <f t="shared" si="120"/>
        <v>1</v>
      </c>
      <c r="AK281" s="77" t="str">
        <f xml:space="preserve">
IF(AA281&lt;&gt;AA280,
     "L5",
     IF(Z281&lt;&gt;Z280,
          "L4",
          IF(Y281&lt;&gt;Y280,
               "L3",
               IF(X281&lt;&gt;X280,
                    "L2",
                     IF(W281&lt;&gt;W280,
                         "L1",
                         "L1"
                         )
                    )
               )
          )
     )</f>
        <v>L5</v>
      </c>
      <c r="AM281" s="65" t="s">
        <v>1756</v>
      </c>
      <c r="AN281" s="65">
        <f>IF(EXACT($AK280, "L1"), $W280, AN280)</f>
        <v>65000000000186</v>
      </c>
      <c r="AO281" s="65">
        <f>IF(EXACT($AK280, "L1"), $W280, IF(EXACT($AK280, "L2"), $X280, AO280))</f>
        <v>65000000000251</v>
      </c>
      <c r="AP281" s="65">
        <f>IF(EXACT($AK280, "L1"), $W280, IF(EXACT($AK280, "L2"), $X280, IF(EXACT($AK280, "L3"), $Y280, AP280)))</f>
        <v>65000000000251</v>
      </c>
      <c r="AQ281" s="65">
        <f>IF(EXACT($AK280, "L1"), $W280, IF(EXACT($AK280, "L2"), $X280, IF(EXACT($AK280, "L3"), $Y280, IF(EXACT($AK280, "L4"), $Z280, AQ280))))</f>
        <v>65000000000270</v>
      </c>
      <c r="AS281" s="65">
        <f>IF(EXACT($AK281, "L1"), AM281, IF(EXACT($AK281, "L2"), AN281, IF(EXACT($AK281, "L3"), AO281, IF(EXACT($AK281, "L4"), AP281, IF(EXACT($AK281, "L5"), AQ281, "")))))</f>
        <v>65000000000270</v>
      </c>
      <c r="AU281" s="60" t="str">
        <f t="shared" si="121"/>
        <v>PERFORM * FROM "SchData-OLTP-Accounting"."Func_TblChartOfAccount_SET"(varSystemLoginSession, null, null, null, varInstitutionBranchID, 62000000000001::bigint,'5-3010.01', 'Property Rental/Lease (IDR)', 62000000000001::bigint, '2016-01-01 00:00:00'::timestamp, null::timestamp, 65000000000270::bigint, 66000000000001::bigint);</v>
      </c>
      <c r="AV281" s="66">
        <f t="shared" si="122"/>
        <v>65000000000271</v>
      </c>
      <c r="AW281" s="66">
        <f t="shared" si="123"/>
        <v>65000000000270</v>
      </c>
      <c r="AY281" s="66">
        <f t="shared" si="114"/>
        <v>65000000000270</v>
      </c>
    </row>
    <row r="282" spans="2:51" x14ac:dyDescent="0.2">
      <c r="B282" s="42"/>
      <c r="C282" s="43"/>
      <c r="D282" s="44"/>
      <c r="E282" s="43"/>
      <c r="F282" s="44"/>
      <c r="G282" s="43"/>
      <c r="H282" s="52" t="s">
        <v>937</v>
      </c>
      <c r="I282" s="19" t="s">
        <v>429</v>
      </c>
      <c r="J282" s="52"/>
      <c r="K282" s="19"/>
      <c r="L282" s="52"/>
      <c r="M282" s="19"/>
      <c r="O282" s="59" t="str">
        <f t="shared" si="102"/>
        <v>5-0000</v>
      </c>
      <c r="P282" s="59" t="str">
        <f t="shared" si="103"/>
        <v>5-3000</v>
      </c>
      <c r="Q282" s="59" t="str">
        <f t="shared" si="104"/>
        <v>2-1200</v>
      </c>
      <c r="R282" s="59" t="str">
        <f t="shared" si="105"/>
        <v>5-3011</v>
      </c>
      <c r="S282" s="59" t="str">
        <f t="shared" si="106"/>
        <v>5-3010.01</v>
      </c>
      <c r="T282" s="59" t="str">
        <f t="shared" si="107"/>
        <v xml:space="preserve"> </v>
      </c>
      <c r="V282" s="82">
        <f t="shared" si="108"/>
        <v>65000000000272</v>
      </c>
      <c r="W282" s="61">
        <f t="shared" si="109"/>
        <v>65000000000186</v>
      </c>
      <c r="X282" s="61">
        <f t="shared" si="110"/>
        <v>65000000000251</v>
      </c>
      <c r="Y282" s="61">
        <f t="shared" si="111"/>
        <v>65000000000147</v>
      </c>
      <c r="Z282" s="61">
        <f t="shared" si="112"/>
        <v>65000000000272</v>
      </c>
      <c r="AA282" s="61">
        <f t="shared" si="101"/>
        <v>65000000000271</v>
      </c>
      <c r="AB282" s="61">
        <f t="shared" si="113"/>
        <v>65000000000000</v>
      </c>
      <c r="AD282" s="61">
        <f t="shared" si="115"/>
        <v>5</v>
      </c>
      <c r="AE282" s="61">
        <f t="shared" si="116"/>
        <v>4</v>
      </c>
      <c r="AF282" s="61">
        <f t="shared" si="117"/>
        <v>1</v>
      </c>
      <c r="AG282" s="61">
        <f t="shared" si="118"/>
        <v>52</v>
      </c>
      <c r="AH282" s="61">
        <f t="shared" si="119"/>
        <v>1</v>
      </c>
      <c r="AI282" s="61">
        <f t="shared" si="120"/>
        <v>1</v>
      </c>
      <c r="AK282" s="77" t="str">
        <f xml:space="preserve">
IF(AA282&lt;&gt;AA281,
     "L5",
     IF(Z282&lt;&gt;Z281,
          "L4",
          IF(Y282&lt;&gt;Y281,
               "L3",
               IF(X282&lt;&gt;X281,
                    "L2",
                     IF(W282&lt;&gt;W281,
                         "L1",
                         "L1"
                         )
                    )
               )
          )
     )</f>
        <v>L4</v>
      </c>
      <c r="AM282" s="65" t="s">
        <v>1756</v>
      </c>
      <c r="AN282" s="65">
        <f>IF(EXACT($AK281, "L1"), $W281, AN281)</f>
        <v>65000000000186</v>
      </c>
      <c r="AO282" s="65">
        <f>IF(EXACT($AK281, "L1"), $W281, IF(EXACT($AK281, "L2"), $X281, AO281))</f>
        <v>65000000000251</v>
      </c>
      <c r="AP282" s="65">
        <f>IF(EXACT($AK281, "L1"), $W281, IF(EXACT($AK281, "L2"), $X281, IF(EXACT($AK281, "L3"), $Y281, AP281)))</f>
        <v>65000000000251</v>
      </c>
      <c r="AQ282" s="65">
        <f>IF(EXACT($AK281, "L1"), $W281, IF(EXACT($AK281, "L2"), $X281, IF(EXACT($AK281, "L3"), $Y281, IF(EXACT($AK281, "L4"), $Z281, AQ281))))</f>
        <v>65000000000270</v>
      </c>
      <c r="AS282" s="65">
        <f>IF(EXACT($AK282, "L1"), AM282, IF(EXACT($AK282, "L2"), AN282, IF(EXACT($AK282, "L3"), AO282, IF(EXACT($AK282, "L4"), AP282, IF(EXACT($AK282, "L5"), AQ282, "")))))</f>
        <v>65000000000251</v>
      </c>
      <c r="AU282" s="60" t="str">
        <f t="shared" si="121"/>
        <v>PERFORM * FROM "SchData-OLTP-Accounting"."Func_TblChartOfAccount_SET"(varSystemLoginSession, null, null, null, varInstitutionBranchID, 62000000000001::bigint,'5-3011', 'Hire of Other Plant &amp; Equipt', 62000000000001::bigint, '2016-01-01 00:00:00'::timestamp, null::timestamp, 65000000000251::bigint, 66000000000001::bigint);</v>
      </c>
      <c r="AV282" s="66">
        <f t="shared" si="122"/>
        <v>65000000000272</v>
      </c>
      <c r="AW282" s="66">
        <f t="shared" si="123"/>
        <v>65000000000251</v>
      </c>
      <c r="AY282" s="66">
        <f t="shared" si="114"/>
        <v>65000000000147</v>
      </c>
    </row>
    <row r="283" spans="2:51" x14ac:dyDescent="0.2">
      <c r="B283" s="42"/>
      <c r="C283" s="43"/>
      <c r="D283" s="44"/>
      <c r="E283" s="43"/>
      <c r="F283" s="44"/>
      <c r="G283" s="43"/>
      <c r="H283" s="52"/>
      <c r="I283" s="19"/>
      <c r="J283" s="52" t="s">
        <v>1487</v>
      </c>
      <c r="K283" s="19" t="s">
        <v>1319</v>
      </c>
      <c r="L283" s="52"/>
      <c r="M283" s="19"/>
      <c r="O283" s="59" t="str">
        <f t="shared" si="102"/>
        <v>5-0000</v>
      </c>
      <c r="P283" s="59" t="str">
        <f t="shared" si="103"/>
        <v>5-3000</v>
      </c>
      <c r="Q283" s="59" t="str">
        <f t="shared" si="104"/>
        <v>2-1200</v>
      </c>
      <c r="R283" s="59" t="str">
        <f t="shared" si="105"/>
        <v>5-3011</v>
      </c>
      <c r="S283" s="59" t="str">
        <f t="shared" si="106"/>
        <v>5-3011.01</v>
      </c>
      <c r="T283" s="59" t="str">
        <f t="shared" si="107"/>
        <v xml:space="preserve"> </v>
      </c>
      <c r="V283" s="82">
        <f t="shared" si="108"/>
        <v>65000000000273</v>
      </c>
      <c r="W283" s="61">
        <f t="shared" si="109"/>
        <v>65000000000186</v>
      </c>
      <c r="X283" s="61">
        <f t="shared" si="110"/>
        <v>65000000000251</v>
      </c>
      <c r="Y283" s="61">
        <f t="shared" si="111"/>
        <v>65000000000147</v>
      </c>
      <c r="Z283" s="61">
        <f t="shared" si="112"/>
        <v>65000000000272</v>
      </c>
      <c r="AA283" s="61">
        <f t="shared" si="101"/>
        <v>65000000000273</v>
      </c>
      <c r="AB283" s="61">
        <f t="shared" si="113"/>
        <v>65000000000000</v>
      </c>
      <c r="AD283" s="61">
        <f t="shared" si="115"/>
        <v>5</v>
      </c>
      <c r="AE283" s="61">
        <f t="shared" si="116"/>
        <v>4</v>
      </c>
      <c r="AF283" s="61">
        <f t="shared" si="117"/>
        <v>1</v>
      </c>
      <c r="AG283" s="61">
        <f t="shared" si="118"/>
        <v>52</v>
      </c>
      <c r="AH283" s="61">
        <f t="shared" si="119"/>
        <v>2</v>
      </c>
      <c r="AI283" s="61">
        <f t="shared" si="120"/>
        <v>1</v>
      </c>
      <c r="AK283" s="77" t="str">
        <f xml:space="preserve">
IF(AA283&lt;&gt;AA282,
     "L5",
     IF(Z283&lt;&gt;Z282,
          "L4",
          IF(Y283&lt;&gt;Y282,
               "L3",
               IF(X283&lt;&gt;X282,
                    "L2",
                     IF(W283&lt;&gt;W282,
                         "L1",
                         "L1"
                         )
                    )
               )
          )
     )</f>
        <v>L5</v>
      </c>
      <c r="AM283" s="65" t="s">
        <v>1756</v>
      </c>
      <c r="AN283" s="65">
        <f>IF(EXACT($AK282, "L1"), $W282, AN282)</f>
        <v>65000000000186</v>
      </c>
      <c r="AO283" s="65">
        <f>IF(EXACT($AK282, "L1"), $W282, IF(EXACT($AK282, "L2"), $X282, AO282))</f>
        <v>65000000000251</v>
      </c>
      <c r="AP283" s="65">
        <f>IF(EXACT($AK282, "L1"), $W282, IF(EXACT($AK282, "L2"), $X282, IF(EXACT($AK282, "L3"), $Y282, AP282)))</f>
        <v>65000000000251</v>
      </c>
      <c r="AQ283" s="65">
        <f>IF(EXACT($AK282, "L1"), $W282, IF(EXACT($AK282, "L2"), $X282, IF(EXACT($AK282, "L3"), $Y282, IF(EXACT($AK282, "L4"), $Z282, AQ282))))</f>
        <v>65000000000272</v>
      </c>
      <c r="AS283" s="65">
        <f>IF(EXACT($AK283, "L1"), AM283, IF(EXACT($AK283, "L2"), AN283, IF(EXACT($AK283, "L3"), AO283, IF(EXACT($AK283, "L4"), AP283, IF(EXACT($AK283, "L5"), AQ283, "")))))</f>
        <v>65000000000272</v>
      </c>
      <c r="AU283" s="60" t="str">
        <f t="shared" si="121"/>
        <v>PERFORM * FROM "SchData-OLTP-Accounting"."Func_TblChartOfAccount_SET"(varSystemLoginSession, null, null, null, varInstitutionBranchID, 62000000000001::bigint,'5-3011.01', 'Hire of Other Plant &amp; Equipt (IDR)', 62000000000001::bigint, '2016-01-01 00:00:00'::timestamp, null::timestamp, 65000000000272::bigint, 66000000000001::bigint);</v>
      </c>
      <c r="AV283" s="66">
        <f t="shared" si="122"/>
        <v>65000000000273</v>
      </c>
      <c r="AW283" s="66">
        <f t="shared" si="123"/>
        <v>65000000000272</v>
      </c>
      <c r="AY283" s="66">
        <f t="shared" si="114"/>
        <v>65000000000272</v>
      </c>
    </row>
    <row r="284" spans="2:51" ht="25.5" x14ac:dyDescent="0.2">
      <c r="B284" s="42"/>
      <c r="C284" s="43"/>
      <c r="D284" s="44"/>
      <c r="E284" s="43"/>
      <c r="F284" s="44"/>
      <c r="G284" s="43"/>
      <c r="H284" s="52" t="s">
        <v>938</v>
      </c>
      <c r="I284" s="19" t="s">
        <v>431</v>
      </c>
      <c r="J284" s="52"/>
      <c r="K284" s="19"/>
      <c r="L284" s="52"/>
      <c r="M284" s="19"/>
      <c r="O284" s="59" t="str">
        <f t="shared" si="102"/>
        <v>5-0000</v>
      </c>
      <c r="P284" s="59" t="str">
        <f t="shared" si="103"/>
        <v>5-3000</v>
      </c>
      <c r="Q284" s="59" t="str">
        <f t="shared" si="104"/>
        <v>2-1200</v>
      </c>
      <c r="R284" s="59" t="str">
        <f t="shared" si="105"/>
        <v>5-3012</v>
      </c>
      <c r="S284" s="59" t="str">
        <f t="shared" si="106"/>
        <v>5-3011.01</v>
      </c>
      <c r="T284" s="59" t="str">
        <f t="shared" si="107"/>
        <v xml:space="preserve"> </v>
      </c>
      <c r="V284" s="82">
        <f t="shared" si="108"/>
        <v>65000000000274</v>
      </c>
      <c r="W284" s="61">
        <f t="shared" si="109"/>
        <v>65000000000186</v>
      </c>
      <c r="X284" s="61">
        <f t="shared" si="110"/>
        <v>65000000000251</v>
      </c>
      <c r="Y284" s="61">
        <f t="shared" si="111"/>
        <v>65000000000147</v>
      </c>
      <c r="Z284" s="61">
        <f t="shared" si="112"/>
        <v>65000000000274</v>
      </c>
      <c r="AA284" s="61">
        <f t="shared" si="101"/>
        <v>65000000000273</v>
      </c>
      <c r="AB284" s="61">
        <f t="shared" si="113"/>
        <v>65000000000000</v>
      </c>
      <c r="AD284" s="61">
        <f t="shared" si="115"/>
        <v>5</v>
      </c>
      <c r="AE284" s="61">
        <f t="shared" si="116"/>
        <v>4</v>
      </c>
      <c r="AF284" s="61">
        <f t="shared" si="117"/>
        <v>1</v>
      </c>
      <c r="AG284" s="61">
        <f t="shared" si="118"/>
        <v>53</v>
      </c>
      <c r="AH284" s="61">
        <f t="shared" si="119"/>
        <v>1</v>
      </c>
      <c r="AI284" s="61">
        <f t="shared" si="120"/>
        <v>1</v>
      </c>
      <c r="AK284" s="77" t="str">
        <f xml:space="preserve">
IF(AA284&lt;&gt;AA283,
     "L5",
     IF(Z284&lt;&gt;Z283,
          "L4",
          IF(Y284&lt;&gt;Y283,
               "L3",
               IF(X284&lt;&gt;X283,
                    "L2",
                     IF(W284&lt;&gt;W283,
                         "L1",
                         "L1"
                         )
                    )
               )
          )
     )</f>
        <v>L4</v>
      </c>
      <c r="AM284" s="65" t="s">
        <v>1756</v>
      </c>
      <c r="AN284" s="65">
        <f>IF(EXACT($AK283, "L1"), $W283, AN283)</f>
        <v>65000000000186</v>
      </c>
      <c r="AO284" s="65">
        <f>IF(EXACT($AK283, "L1"), $W283, IF(EXACT($AK283, "L2"), $X283, AO283))</f>
        <v>65000000000251</v>
      </c>
      <c r="AP284" s="65">
        <f>IF(EXACT($AK283, "L1"), $W283, IF(EXACT($AK283, "L2"), $X283, IF(EXACT($AK283, "L3"), $Y283, AP283)))</f>
        <v>65000000000251</v>
      </c>
      <c r="AQ284" s="65">
        <f>IF(EXACT($AK283, "L1"), $W283, IF(EXACT($AK283, "L2"), $X283, IF(EXACT($AK283, "L3"), $Y283, IF(EXACT($AK283, "L4"), $Z283, AQ283))))</f>
        <v>65000000000272</v>
      </c>
      <c r="AS284" s="65">
        <f>IF(EXACT($AK284, "L1"), AM284, IF(EXACT($AK284, "L2"), AN284, IF(EXACT($AK284, "L3"), AO284, IF(EXACT($AK284, "L4"), AP284, IF(EXACT($AK284, "L5"), AQ284, "")))))</f>
        <v>65000000000251</v>
      </c>
      <c r="AU284" s="60" t="str">
        <f t="shared" si="121"/>
        <v>PERFORM * FROM "SchData-OLTP-Accounting"."Func_TblChartOfAccount_SET"(varSystemLoginSession, null, null, null, varInstitutionBranchID, 62000000000001::bigint,'5-3012', 'Property Repair &amp; Maintenance', 62000000000001::bigint, '2016-01-01 00:00:00'::timestamp, null::timestamp, 65000000000251::bigint, 66000000000001::bigint);</v>
      </c>
      <c r="AV284" s="66">
        <f t="shared" si="122"/>
        <v>65000000000274</v>
      </c>
      <c r="AW284" s="66">
        <f t="shared" si="123"/>
        <v>65000000000251</v>
      </c>
      <c r="AY284" s="66">
        <f t="shared" si="114"/>
        <v>65000000000147</v>
      </c>
    </row>
    <row r="285" spans="2:51" ht="25.5" x14ac:dyDescent="0.2">
      <c r="B285" s="42"/>
      <c r="C285" s="43"/>
      <c r="D285" s="44"/>
      <c r="E285" s="43"/>
      <c r="F285" s="44"/>
      <c r="G285" s="43"/>
      <c r="H285" s="52"/>
      <c r="I285" s="19"/>
      <c r="J285" s="52" t="s">
        <v>1488</v>
      </c>
      <c r="K285" s="19" t="s">
        <v>1320</v>
      </c>
      <c r="L285" s="52"/>
      <c r="M285" s="19"/>
      <c r="O285" s="59" t="str">
        <f t="shared" si="102"/>
        <v>5-0000</v>
      </c>
      <c r="P285" s="59" t="str">
        <f t="shared" si="103"/>
        <v>5-3000</v>
      </c>
      <c r="Q285" s="59" t="str">
        <f t="shared" si="104"/>
        <v>2-1200</v>
      </c>
      <c r="R285" s="59" t="str">
        <f t="shared" si="105"/>
        <v>5-3012</v>
      </c>
      <c r="S285" s="59" t="str">
        <f t="shared" si="106"/>
        <v>5-3012.01</v>
      </c>
      <c r="T285" s="59" t="str">
        <f t="shared" si="107"/>
        <v xml:space="preserve"> </v>
      </c>
      <c r="V285" s="82">
        <f t="shared" si="108"/>
        <v>65000000000275</v>
      </c>
      <c r="W285" s="61">
        <f t="shared" si="109"/>
        <v>65000000000186</v>
      </c>
      <c r="X285" s="61">
        <f t="shared" si="110"/>
        <v>65000000000251</v>
      </c>
      <c r="Y285" s="61">
        <f t="shared" si="111"/>
        <v>65000000000147</v>
      </c>
      <c r="Z285" s="61">
        <f t="shared" si="112"/>
        <v>65000000000274</v>
      </c>
      <c r="AA285" s="61">
        <f t="shared" si="101"/>
        <v>65000000000275</v>
      </c>
      <c r="AB285" s="61">
        <f t="shared" si="113"/>
        <v>65000000000000</v>
      </c>
      <c r="AD285" s="61">
        <f t="shared" si="115"/>
        <v>5</v>
      </c>
      <c r="AE285" s="61">
        <f t="shared" si="116"/>
        <v>4</v>
      </c>
      <c r="AF285" s="61">
        <f t="shared" si="117"/>
        <v>1</v>
      </c>
      <c r="AG285" s="61">
        <f t="shared" si="118"/>
        <v>53</v>
      </c>
      <c r="AH285" s="61">
        <f t="shared" si="119"/>
        <v>2</v>
      </c>
      <c r="AI285" s="61">
        <f t="shared" si="120"/>
        <v>1</v>
      </c>
      <c r="AK285" s="77" t="str">
        <f xml:space="preserve">
IF(AA285&lt;&gt;AA284,
     "L5",
     IF(Z285&lt;&gt;Z284,
          "L4",
          IF(Y285&lt;&gt;Y284,
               "L3",
               IF(X285&lt;&gt;X284,
                    "L2",
                     IF(W285&lt;&gt;W284,
                         "L1",
                         "L1"
                         )
                    )
               )
          )
     )</f>
        <v>L5</v>
      </c>
      <c r="AM285" s="65" t="s">
        <v>1756</v>
      </c>
      <c r="AN285" s="65">
        <f>IF(EXACT($AK284, "L1"), $W284, AN284)</f>
        <v>65000000000186</v>
      </c>
      <c r="AO285" s="65">
        <f>IF(EXACT($AK284, "L1"), $W284, IF(EXACT($AK284, "L2"), $X284, AO284))</f>
        <v>65000000000251</v>
      </c>
      <c r="AP285" s="65">
        <f>IF(EXACT($AK284, "L1"), $W284, IF(EXACT($AK284, "L2"), $X284, IF(EXACT($AK284, "L3"), $Y284, AP284)))</f>
        <v>65000000000251</v>
      </c>
      <c r="AQ285" s="65">
        <f>IF(EXACT($AK284, "L1"), $W284, IF(EXACT($AK284, "L2"), $X284, IF(EXACT($AK284, "L3"), $Y284, IF(EXACT($AK284, "L4"), $Z284, AQ284))))</f>
        <v>65000000000274</v>
      </c>
      <c r="AS285" s="65">
        <f>IF(EXACT($AK285, "L1"), AM285, IF(EXACT($AK285, "L2"), AN285, IF(EXACT($AK285, "L3"), AO285, IF(EXACT($AK285, "L4"), AP285, IF(EXACT($AK285, "L5"), AQ285, "")))))</f>
        <v>65000000000274</v>
      </c>
      <c r="AU285" s="60" t="str">
        <f t="shared" si="121"/>
        <v>PERFORM * FROM "SchData-OLTP-Accounting"."Func_TblChartOfAccount_SET"(varSystemLoginSession, null, null, null, varInstitutionBranchID, 62000000000001::bigint,'5-3012.01', 'Property Repair &amp; Maintenance (IDR)', 62000000000001::bigint, '2016-01-01 00:00:00'::timestamp, null::timestamp, 65000000000274::bigint, 66000000000001::bigint);</v>
      </c>
      <c r="AV285" s="66">
        <f t="shared" si="122"/>
        <v>65000000000275</v>
      </c>
      <c r="AW285" s="66">
        <f t="shared" si="123"/>
        <v>65000000000274</v>
      </c>
      <c r="AY285" s="66">
        <f t="shared" si="114"/>
        <v>65000000000274</v>
      </c>
    </row>
    <row r="286" spans="2:51" x14ac:dyDescent="0.2">
      <c r="B286" s="42"/>
      <c r="C286" s="43"/>
      <c r="D286" s="44"/>
      <c r="E286" s="43"/>
      <c r="F286" s="44"/>
      <c r="G286" s="43"/>
      <c r="H286" s="52" t="s">
        <v>939</v>
      </c>
      <c r="I286" s="19" t="s">
        <v>433</v>
      </c>
      <c r="J286" s="52"/>
      <c r="K286" s="19"/>
      <c r="L286" s="52"/>
      <c r="M286" s="19"/>
      <c r="O286" s="59" t="str">
        <f t="shared" si="102"/>
        <v>5-0000</v>
      </c>
      <c r="P286" s="59" t="str">
        <f t="shared" si="103"/>
        <v>5-3000</v>
      </c>
      <c r="Q286" s="59" t="str">
        <f t="shared" si="104"/>
        <v>2-1200</v>
      </c>
      <c r="R286" s="59" t="str">
        <f t="shared" si="105"/>
        <v>5-3013</v>
      </c>
      <c r="S286" s="59" t="str">
        <f t="shared" si="106"/>
        <v>5-3012.01</v>
      </c>
      <c r="T286" s="59" t="str">
        <f t="shared" si="107"/>
        <v xml:space="preserve"> </v>
      </c>
      <c r="V286" s="82">
        <f t="shared" si="108"/>
        <v>65000000000276</v>
      </c>
      <c r="W286" s="61">
        <f t="shared" si="109"/>
        <v>65000000000186</v>
      </c>
      <c r="X286" s="61">
        <f t="shared" si="110"/>
        <v>65000000000251</v>
      </c>
      <c r="Y286" s="61">
        <f t="shared" si="111"/>
        <v>65000000000147</v>
      </c>
      <c r="Z286" s="61">
        <f t="shared" si="112"/>
        <v>65000000000276</v>
      </c>
      <c r="AA286" s="61">
        <f t="shared" si="101"/>
        <v>65000000000275</v>
      </c>
      <c r="AB286" s="61">
        <f t="shared" si="113"/>
        <v>65000000000000</v>
      </c>
      <c r="AD286" s="61">
        <f t="shared" si="115"/>
        <v>5</v>
      </c>
      <c r="AE286" s="61">
        <f t="shared" si="116"/>
        <v>4</v>
      </c>
      <c r="AF286" s="61">
        <f t="shared" si="117"/>
        <v>1</v>
      </c>
      <c r="AG286" s="61">
        <f t="shared" si="118"/>
        <v>54</v>
      </c>
      <c r="AH286" s="61">
        <f t="shared" si="119"/>
        <v>1</v>
      </c>
      <c r="AI286" s="61">
        <f t="shared" si="120"/>
        <v>1</v>
      </c>
      <c r="AK286" s="77" t="str">
        <f xml:space="preserve">
IF(AA286&lt;&gt;AA285,
     "L5",
     IF(Z286&lt;&gt;Z285,
          "L4",
          IF(Y286&lt;&gt;Y285,
               "L3",
               IF(X286&lt;&gt;X285,
                    "L2",
                     IF(W286&lt;&gt;W285,
                         "L1",
                         "L1"
                         )
                    )
               )
          )
     )</f>
        <v>L4</v>
      </c>
      <c r="AM286" s="65" t="s">
        <v>1756</v>
      </c>
      <c r="AN286" s="65">
        <f>IF(EXACT($AK285, "L1"), $W285, AN285)</f>
        <v>65000000000186</v>
      </c>
      <c r="AO286" s="65">
        <f>IF(EXACT($AK285, "L1"), $W285, IF(EXACT($AK285, "L2"), $X285, AO285))</f>
        <v>65000000000251</v>
      </c>
      <c r="AP286" s="65">
        <f>IF(EXACT($AK285, "L1"), $W285, IF(EXACT($AK285, "L2"), $X285, IF(EXACT($AK285, "L3"), $Y285, AP285)))</f>
        <v>65000000000251</v>
      </c>
      <c r="AQ286" s="65">
        <f>IF(EXACT($AK285, "L1"), $W285, IF(EXACT($AK285, "L2"), $X285, IF(EXACT($AK285, "L3"), $Y285, IF(EXACT($AK285, "L4"), $Z285, AQ285))))</f>
        <v>65000000000274</v>
      </c>
      <c r="AS286" s="65">
        <f>IF(EXACT($AK286, "L1"), AM286, IF(EXACT($AK286, "L2"), AN286, IF(EXACT($AK286, "L3"), AO286, IF(EXACT($AK286, "L4"), AP286, IF(EXACT($AK286, "L5"), AQ286, "")))))</f>
        <v>65000000000251</v>
      </c>
      <c r="AU286" s="60" t="str">
        <f t="shared" si="121"/>
        <v>PERFORM * FROM "SchData-OLTP-Accounting"."Func_TblChartOfAccount_SET"(varSystemLoginSession, null, null, null, varInstitutionBranchID, 62000000000001::bigint,'5-3013', 'IT Expenses', 62000000000001::bigint, '2016-01-01 00:00:00'::timestamp, null::timestamp, 65000000000251::bigint, 66000000000001::bigint);</v>
      </c>
      <c r="AV286" s="66">
        <f t="shared" si="122"/>
        <v>65000000000276</v>
      </c>
      <c r="AW286" s="66">
        <f t="shared" si="123"/>
        <v>65000000000251</v>
      </c>
      <c r="AY286" s="66">
        <f t="shared" si="114"/>
        <v>65000000000147</v>
      </c>
    </row>
    <row r="287" spans="2:51" x14ac:dyDescent="0.2">
      <c r="B287" s="42"/>
      <c r="C287" s="43"/>
      <c r="D287" s="44"/>
      <c r="E287" s="43"/>
      <c r="F287" s="44"/>
      <c r="G287" s="43"/>
      <c r="H287" s="52"/>
      <c r="I287" s="19"/>
      <c r="J287" s="52" t="s">
        <v>1489</v>
      </c>
      <c r="K287" s="19" t="s">
        <v>1321</v>
      </c>
      <c r="L287" s="52"/>
      <c r="M287" s="19"/>
      <c r="O287" s="59" t="str">
        <f t="shared" si="102"/>
        <v>5-0000</v>
      </c>
      <c r="P287" s="59" t="str">
        <f t="shared" si="103"/>
        <v>5-3000</v>
      </c>
      <c r="Q287" s="59" t="str">
        <f t="shared" si="104"/>
        <v>2-1200</v>
      </c>
      <c r="R287" s="59" t="str">
        <f t="shared" si="105"/>
        <v>5-3013</v>
      </c>
      <c r="S287" s="59" t="str">
        <f t="shared" si="106"/>
        <v>5-3013.01</v>
      </c>
      <c r="T287" s="59" t="str">
        <f t="shared" si="107"/>
        <v xml:space="preserve"> </v>
      </c>
      <c r="V287" s="82">
        <f t="shared" si="108"/>
        <v>65000000000277</v>
      </c>
      <c r="W287" s="61">
        <f t="shared" si="109"/>
        <v>65000000000186</v>
      </c>
      <c r="X287" s="61">
        <f t="shared" si="110"/>
        <v>65000000000251</v>
      </c>
      <c r="Y287" s="61">
        <f t="shared" si="111"/>
        <v>65000000000147</v>
      </c>
      <c r="Z287" s="61">
        <f t="shared" si="112"/>
        <v>65000000000276</v>
      </c>
      <c r="AA287" s="61">
        <f t="shared" si="101"/>
        <v>65000000000277</v>
      </c>
      <c r="AB287" s="61">
        <f t="shared" si="113"/>
        <v>65000000000000</v>
      </c>
      <c r="AD287" s="61">
        <f t="shared" si="115"/>
        <v>5</v>
      </c>
      <c r="AE287" s="61">
        <f t="shared" si="116"/>
        <v>4</v>
      </c>
      <c r="AF287" s="61">
        <f t="shared" si="117"/>
        <v>1</v>
      </c>
      <c r="AG287" s="61">
        <f t="shared" si="118"/>
        <v>54</v>
      </c>
      <c r="AH287" s="61">
        <f t="shared" si="119"/>
        <v>2</v>
      </c>
      <c r="AI287" s="61">
        <f t="shared" si="120"/>
        <v>1</v>
      </c>
      <c r="AK287" s="77" t="str">
        <f xml:space="preserve">
IF(AA287&lt;&gt;AA286,
     "L5",
     IF(Z287&lt;&gt;Z286,
          "L4",
          IF(Y287&lt;&gt;Y286,
               "L3",
               IF(X287&lt;&gt;X286,
                    "L2",
                     IF(W287&lt;&gt;W286,
                         "L1",
                         "L1"
                         )
                    )
               )
          )
     )</f>
        <v>L5</v>
      </c>
      <c r="AM287" s="65" t="s">
        <v>1756</v>
      </c>
      <c r="AN287" s="65">
        <f>IF(EXACT($AK286, "L1"), $W286, AN286)</f>
        <v>65000000000186</v>
      </c>
      <c r="AO287" s="65">
        <f>IF(EXACT($AK286, "L1"), $W286, IF(EXACT($AK286, "L2"), $X286, AO286))</f>
        <v>65000000000251</v>
      </c>
      <c r="AP287" s="65">
        <f>IF(EXACT($AK286, "L1"), $W286, IF(EXACT($AK286, "L2"), $X286, IF(EXACT($AK286, "L3"), $Y286, AP286)))</f>
        <v>65000000000251</v>
      </c>
      <c r="AQ287" s="65">
        <f>IF(EXACT($AK286, "L1"), $W286, IF(EXACT($AK286, "L2"), $X286, IF(EXACT($AK286, "L3"), $Y286, IF(EXACT($AK286, "L4"), $Z286, AQ286))))</f>
        <v>65000000000276</v>
      </c>
      <c r="AS287" s="65">
        <f>IF(EXACT($AK287, "L1"), AM287, IF(EXACT($AK287, "L2"), AN287, IF(EXACT($AK287, "L3"), AO287, IF(EXACT($AK287, "L4"), AP287, IF(EXACT($AK287, "L5"), AQ287, "")))))</f>
        <v>65000000000276</v>
      </c>
      <c r="AU287" s="60" t="str">
        <f t="shared" si="121"/>
        <v>PERFORM * FROM "SchData-OLTP-Accounting"."Func_TblChartOfAccount_SET"(varSystemLoginSession, null, null, null, varInstitutionBranchID, 62000000000001::bigint,'5-3013.01', 'IT Expenses (IDR)', 62000000000001::bigint, '2016-01-01 00:00:00'::timestamp, null::timestamp, 65000000000276::bigint, 66000000000001::bigint);</v>
      </c>
      <c r="AV287" s="66">
        <f t="shared" si="122"/>
        <v>65000000000277</v>
      </c>
      <c r="AW287" s="66">
        <f t="shared" si="123"/>
        <v>65000000000276</v>
      </c>
      <c r="AY287" s="66">
        <f t="shared" si="114"/>
        <v>65000000000276</v>
      </c>
    </row>
    <row r="288" spans="2:51" x14ac:dyDescent="0.2">
      <c r="B288" s="42"/>
      <c r="C288" s="43"/>
      <c r="D288" s="44"/>
      <c r="E288" s="43"/>
      <c r="F288" s="44"/>
      <c r="G288" s="43"/>
      <c r="H288" s="52" t="s">
        <v>940</v>
      </c>
      <c r="I288" s="19" t="s">
        <v>435</v>
      </c>
      <c r="J288" s="52"/>
      <c r="K288" s="19"/>
      <c r="L288" s="52"/>
      <c r="M288" s="19"/>
      <c r="O288" s="59" t="str">
        <f t="shared" si="102"/>
        <v>5-0000</v>
      </c>
      <c r="P288" s="59" t="str">
        <f t="shared" si="103"/>
        <v>5-3000</v>
      </c>
      <c r="Q288" s="59" t="str">
        <f t="shared" si="104"/>
        <v>2-1200</v>
      </c>
      <c r="R288" s="59" t="str">
        <f t="shared" si="105"/>
        <v>5-3014</v>
      </c>
      <c r="S288" s="59" t="str">
        <f t="shared" si="106"/>
        <v>5-3013.01</v>
      </c>
      <c r="T288" s="59" t="str">
        <f t="shared" si="107"/>
        <v xml:space="preserve"> </v>
      </c>
      <c r="V288" s="82">
        <f t="shared" si="108"/>
        <v>65000000000278</v>
      </c>
      <c r="W288" s="61">
        <f t="shared" si="109"/>
        <v>65000000000186</v>
      </c>
      <c r="X288" s="61">
        <f t="shared" si="110"/>
        <v>65000000000251</v>
      </c>
      <c r="Y288" s="61">
        <f t="shared" si="111"/>
        <v>65000000000147</v>
      </c>
      <c r="Z288" s="61">
        <f t="shared" si="112"/>
        <v>65000000000278</v>
      </c>
      <c r="AA288" s="61">
        <f t="shared" si="101"/>
        <v>65000000000277</v>
      </c>
      <c r="AB288" s="61">
        <f t="shared" si="113"/>
        <v>65000000000000</v>
      </c>
      <c r="AD288" s="61">
        <f t="shared" si="115"/>
        <v>5</v>
      </c>
      <c r="AE288" s="61">
        <f t="shared" si="116"/>
        <v>4</v>
      </c>
      <c r="AF288" s="61">
        <f t="shared" si="117"/>
        <v>1</v>
      </c>
      <c r="AG288" s="61">
        <f t="shared" si="118"/>
        <v>55</v>
      </c>
      <c r="AH288" s="61">
        <f t="shared" si="119"/>
        <v>1</v>
      </c>
      <c r="AI288" s="61">
        <f t="shared" si="120"/>
        <v>1</v>
      </c>
      <c r="AK288" s="77" t="str">
        <f xml:space="preserve">
IF(AA288&lt;&gt;AA287,
     "L5",
     IF(Z288&lt;&gt;Z287,
          "L4",
          IF(Y288&lt;&gt;Y287,
               "L3",
               IF(X288&lt;&gt;X287,
                    "L2",
                     IF(W288&lt;&gt;W287,
                         "L1",
                         "L1"
                         )
                    )
               )
          )
     )</f>
        <v>L4</v>
      </c>
      <c r="AM288" s="65" t="s">
        <v>1756</v>
      </c>
      <c r="AN288" s="65">
        <f>IF(EXACT($AK287, "L1"), $W287, AN287)</f>
        <v>65000000000186</v>
      </c>
      <c r="AO288" s="65">
        <f>IF(EXACT($AK287, "L1"), $W287, IF(EXACT($AK287, "L2"), $X287, AO287))</f>
        <v>65000000000251</v>
      </c>
      <c r="AP288" s="65">
        <f>IF(EXACT($AK287, "L1"), $W287, IF(EXACT($AK287, "L2"), $X287, IF(EXACT($AK287, "L3"), $Y287, AP287)))</f>
        <v>65000000000251</v>
      </c>
      <c r="AQ288" s="65">
        <f>IF(EXACT($AK287, "L1"), $W287, IF(EXACT($AK287, "L2"), $X287, IF(EXACT($AK287, "L3"), $Y287, IF(EXACT($AK287, "L4"), $Z287, AQ287))))</f>
        <v>65000000000276</v>
      </c>
      <c r="AS288" s="65">
        <f>IF(EXACT($AK288, "L1"), AM288, IF(EXACT($AK288, "L2"), AN288, IF(EXACT($AK288, "L3"), AO288, IF(EXACT($AK288, "L4"), AP288, IF(EXACT($AK288, "L5"), AQ288, "")))))</f>
        <v>65000000000251</v>
      </c>
      <c r="AU288" s="60" t="str">
        <f t="shared" si="121"/>
        <v>PERFORM * FROM "SchData-OLTP-Accounting"."Func_TblChartOfAccount_SET"(varSystemLoginSession, null, null, null, varInstitutionBranchID, 62000000000001::bigint,'5-3014', 'Hire of Motor Vehicle', 62000000000001::bigint, '2016-01-01 00:00:00'::timestamp, null::timestamp, 65000000000251::bigint, 66000000000001::bigint);</v>
      </c>
      <c r="AV288" s="66">
        <f t="shared" si="122"/>
        <v>65000000000278</v>
      </c>
      <c r="AW288" s="66">
        <f t="shared" si="123"/>
        <v>65000000000251</v>
      </c>
      <c r="AY288" s="66">
        <f t="shared" si="114"/>
        <v>65000000000147</v>
      </c>
    </row>
    <row r="289" spans="2:51" x14ac:dyDescent="0.2">
      <c r="B289" s="42"/>
      <c r="C289" s="43"/>
      <c r="D289" s="44"/>
      <c r="E289" s="43"/>
      <c r="F289" s="44"/>
      <c r="G289" s="43"/>
      <c r="H289" s="52"/>
      <c r="I289" s="19"/>
      <c r="J289" s="52" t="s">
        <v>1490</v>
      </c>
      <c r="K289" s="19" t="s">
        <v>1322</v>
      </c>
      <c r="L289" s="52"/>
      <c r="M289" s="19"/>
      <c r="O289" s="59" t="str">
        <f t="shared" si="102"/>
        <v>5-0000</v>
      </c>
      <c r="P289" s="59" t="str">
        <f t="shared" si="103"/>
        <v>5-3000</v>
      </c>
      <c r="Q289" s="59" t="str">
        <f t="shared" si="104"/>
        <v>2-1200</v>
      </c>
      <c r="R289" s="59" t="str">
        <f t="shared" si="105"/>
        <v>5-3014</v>
      </c>
      <c r="S289" s="59" t="str">
        <f t="shared" si="106"/>
        <v>5-3014.01</v>
      </c>
      <c r="T289" s="59" t="str">
        <f t="shared" si="107"/>
        <v xml:space="preserve"> </v>
      </c>
      <c r="V289" s="82">
        <f t="shared" si="108"/>
        <v>65000000000279</v>
      </c>
      <c r="W289" s="61">
        <f t="shared" si="109"/>
        <v>65000000000186</v>
      </c>
      <c r="X289" s="61">
        <f t="shared" si="110"/>
        <v>65000000000251</v>
      </c>
      <c r="Y289" s="61">
        <f t="shared" si="111"/>
        <v>65000000000147</v>
      </c>
      <c r="Z289" s="61">
        <f t="shared" si="112"/>
        <v>65000000000278</v>
      </c>
      <c r="AA289" s="61">
        <f t="shared" si="101"/>
        <v>65000000000279</v>
      </c>
      <c r="AB289" s="61">
        <f t="shared" si="113"/>
        <v>65000000000000</v>
      </c>
      <c r="AD289" s="61">
        <f t="shared" si="115"/>
        <v>5</v>
      </c>
      <c r="AE289" s="61">
        <f t="shared" si="116"/>
        <v>4</v>
      </c>
      <c r="AF289" s="61">
        <f t="shared" si="117"/>
        <v>1</v>
      </c>
      <c r="AG289" s="61">
        <f t="shared" si="118"/>
        <v>55</v>
      </c>
      <c r="AH289" s="61">
        <f t="shared" si="119"/>
        <v>2</v>
      </c>
      <c r="AI289" s="61">
        <f t="shared" si="120"/>
        <v>1</v>
      </c>
      <c r="AK289" s="77" t="str">
        <f xml:space="preserve">
IF(AA289&lt;&gt;AA288,
     "L5",
     IF(Z289&lt;&gt;Z288,
          "L4",
          IF(Y289&lt;&gt;Y288,
               "L3",
               IF(X289&lt;&gt;X288,
                    "L2",
                     IF(W289&lt;&gt;W288,
                         "L1",
                         "L1"
                         )
                    )
               )
          )
     )</f>
        <v>L5</v>
      </c>
      <c r="AM289" s="65" t="s">
        <v>1756</v>
      </c>
      <c r="AN289" s="65">
        <f>IF(EXACT($AK288, "L1"), $W288, AN288)</f>
        <v>65000000000186</v>
      </c>
      <c r="AO289" s="65">
        <f>IF(EXACT($AK288, "L1"), $W288, IF(EXACT($AK288, "L2"), $X288, AO288))</f>
        <v>65000000000251</v>
      </c>
      <c r="AP289" s="65">
        <f>IF(EXACT($AK288, "L1"), $W288, IF(EXACT($AK288, "L2"), $X288, IF(EXACT($AK288, "L3"), $Y288, AP288)))</f>
        <v>65000000000251</v>
      </c>
      <c r="AQ289" s="65">
        <f>IF(EXACT($AK288, "L1"), $W288, IF(EXACT($AK288, "L2"), $X288, IF(EXACT($AK288, "L3"), $Y288, IF(EXACT($AK288, "L4"), $Z288, AQ288))))</f>
        <v>65000000000278</v>
      </c>
      <c r="AS289" s="65">
        <f>IF(EXACT($AK289, "L1"), AM289, IF(EXACT($AK289, "L2"), AN289, IF(EXACT($AK289, "L3"), AO289, IF(EXACT($AK289, "L4"), AP289, IF(EXACT($AK289, "L5"), AQ289, "")))))</f>
        <v>65000000000278</v>
      </c>
      <c r="AU289" s="60" t="str">
        <f t="shared" si="121"/>
        <v>PERFORM * FROM "SchData-OLTP-Accounting"."Func_TblChartOfAccount_SET"(varSystemLoginSession, null, null, null, varInstitutionBranchID, 62000000000001::bigint,'5-3014.01', 'Hire of Motor Vehicle (IDR)', 62000000000001::bigint, '2016-01-01 00:00:00'::timestamp, null::timestamp, 65000000000278::bigint, 66000000000001::bigint);</v>
      </c>
      <c r="AV289" s="66">
        <f t="shared" si="122"/>
        <v>65000000000279</v>
      </c>
      <c r="AW289" s="66">
        <f t="shared" si="123"/>
        <v>65000000000278</v>
      </c>
      <c r="AY289" s="66">
        <f t="shared" si="114"/>
        <v>65000000000278</v>
      </c>
    </row>
    <row r="290" spans="2:51" x14ac:dyDescent="0.2">
      <c r="B290" s="42"/>
      <c r="C290" s="43"/>
      <c r="D290" s="44"/>
      <c r="E290" s="43"/>
      <c r="F290" s="44"/>
      <c r="G290" s="43"/>
      <c r="H290" s="52" t="s">
        <v>941</v>
      </c>
      <c r="I290" s="19" t="s">
        <v>437</v>
      </c>
      <c r="J290" s="52"/>
      <c r="K290" s="19"/>
      <c r="L290" s="52"/>
      <c r="M290" s="19"/>
      <c r="O290" s="59" t="str">
        <f t="shared" si="102"/>
        <v>5-0000</v>
      </c>
      <c r="P290" s="59" t="str">
        <f t="shared" si="103"/>
        <v>5-3000</v>
      </c>
      <c r="Q290" s="59" t="str">
        <f t="shared" si="104"/>
        <v>2-1200</v>
      </c>
      <c r="R290" s="59" t="str">
        <f t="shared" si="105"/>
        <v>5-3015</v>
      </c>
      <c r="S290" s="59" t="str">
        <f t="shared" si="106"/>
        <v>5-3014.01</v>
      </c>
      <c r="T290" s="59" t="str">
        <f t="shared" si="107"/>
        <v xml:space="preserve"> </v>
      </c>
      <c r="V290" s="82">
        <f t="shared" si="108"/>
        <v>65000000000280</v>
      </c>
      <c r="W290" s="61">
        <f t="shared" si="109"/>
        <v>65000000000186</v>
      </c>
      <c r="X290" s="61">
        <f t="shared" si="110"/>
        <v>65000000000251</v>
      </c>
      <c r="Y290" s="61">
        <f t="shared" si="111"/>
        <v>65000000000147</v>
      </c>
      <c r="Z290" s="61">
        <f t="shared" si="112"/>
        <v>65000000000280</v>
      </c>
      <c r="AA290" s="61">
        <f t="shared" si="101"/>
        <v>65000000000279</v>
      </c>
      <c r="AB290" s="61">
        <f t="shared" si="113"/>
        <v>65000000000000</v>
      </c>
      <c r="AD290" s="61">
        <f t="shared" si="115"/>
        <v>5</v>
      </c>
      <c r="AE290" s="61">
        <f t="shared" si="116"/>
        <v>4</v>
      </c>
      <c r="AF290" s="61">
        <f t="shared" si="117"/>
        <v>1</v>
      </c>
      <c r="AG290" s="61">
        <f t="shared" si="118"/>
        <v>56</v>
      </c>
      <c r="AH290" s="61">
        <f t="shared" si="119"/>
        <v>1</v>
      </c>
      <c r="AI290" s="61">
        <f t="shared" si="120"/>
        <v>1</v>
      </c>
      <c r="AK290" s="77" t="str">
        <f xml:space="preserve">
IF(AA290&lt;&gt;AA289,
     "L5",
     IF(Z290&lt;&gt;Z289,
          "L4",
          IF(Y290&lt;&gt;Y289,
               "L3",
               IF(X290&lt;&gt;X289,
                    "L2",
                     IF(W290&lt;&gt;W289,
                         "L1",
                         "L1"
                         )
                    )
               )
          )
     )</f>
        <v>L4</v>
      </c>
      <c r="AM290" s="65" t="s">
        <v>1756</v>
      </c>
      <c r="AN290" s="65">
        <f>IF(EXACT($AK289, "L1"), $W289, AN289)</f>
        <v>65000000000186</v>
      </c>
      <c r="AO290" s="65">
        <f>IF(EXACT($AK289, "L1"), $W289, IF(EXACT($AK289, "L2"), $X289, AO289))</f>
        <v>65000000000251</v>
      </c>
      <c r="AP290" s="65">
        <f>IF(EXACT($AK289, "L1"), $W289, IF(EXACT($AK289, "L2"), $X289, IF(EXACT($AK289, "L3"), $Y289, AP289)))</f>
        <v>65000000000251</v>
      </c>
      <c r="AQ290" s="65">
        <f>IF(EXACT($AK289, "L1"), $W289, IF(EXACT($AK289, "L2"), $X289, IF(EXACT($AK289, "L3"), $Y289, IF(EXACT($AK289, "L4"), $Z289, AQ289))))</f>
        <v>65000000000278</v>
      </c>
      <c r="AS290" s="65">
        <f>IF(EXACT($AK290, "L1"), AM290, IF(EXACT($AK290, "L2"), AN290, IF(EXACT($AK290, "L3"), AO290, IF(EXACT($AK290, "L4"), AP290, IF(EXACT($AK290, "L5"), AQ290, "")))))</f>
        <v>65000000000251</v>
      </c>
      <c r="AU290" s="60" t="str">
        <f t="shared" si="121"/>
        <v>PERFORM * FROM "SchData-OLTP-Accounting"."Func_TblChartOfAccount_SET"(varSystemLoginSession, null, null, null, varInstitutionBranchID, 62000000000001::bigint,'5-3015', 'MV-Fuel &amp; Oil', 62000000000001::bigint, '2016-01-01 00:00:00'::timestamp, null::timestamp, 65000000000251::bigint, 66000000000001::bigint);</v>
      </c>
      <c r="AV290" s="66">
        <f t="shared" si="122"/>
        <v>65000000000280</v>
      </c>
      <c r="AW290" s="66">
        <f t="shared" si="123"/>
        <v>65000000000251</v>
      </c>
      <c r="AY290" s="66">
        <f t="shared" si="114"/>
        <v>65000000000147</v>
      </c>
    </row>
    <row r="291" spans="2:51" x14ac:dyDescent="0.2">
      <c r="B291" s="42"/>
      <c r="C291" s="43"/>
      <c r="D291" s="44"/>
      <c r="E291" s="43"/>
      <c r="F291" s="44"/>
      <c r="G291" s="43"/>
      <c r="H291" s="52"/>
      <c r="I291" s="19"/>
      <c r="J291" s="52" t="s">
        <v>1491</v>
      </c>
      <c r="K291" s="19" t="s">
        <v>1323</v>
      </c>
      <c r="L291" s="52"/>
      <c r="M291" s="19"/>
      <c r="O291" s="59" t="str">
        <f t="shared" si="102"/>
        <v>5-0000</v>
      </c>
      <c r="P291" s="59" t="str">
        <f t="shared" si="103"/>
        <v>5-3000</v>
      </c>
      <c r="Q291" s="59" t="str">
        <f t="shared" si="104"/>
        <v>2-1200</v>
      </c>
      <c r="R291" s="59" t="str">
        <f t="shared" si="105"/>
        <v>5-3015</v>
      </c>
      <c r="S291" s="59" t="str">
        <f t="shared" si="106"/>
        <v>5-3015.01</v>
      </c>
      <c r="T291" s="59" t="str">
        <f t="shared" si="107"/>
        <v xml:space="preserve"> </v>
      </c>
      <c r="V291" s="82">
        <f t="shared" si="108"/>
        <v>65000000000281</v>
      </c>
      <c r="W291" s="61">
        <f t="shared" si="109"/>
        <v>65000000000186</v>
      </c>
      <c r="X291" s="61">
        <f t="shared" si="110"/>
        <v>65000000000251</v>
      </c>
      <c r="Y291" s="61">
        <f t="shared" si="111"/>
        <v>65000000000147</v>
      </c>
      <c r="Z291" s="61">
        <f t="shared" si="112"/>
        <v>65000000000280</v>
      </c>
      <c r="AA291" s="61">
        <f t="shared" si="101"/>
        <v>65000000000281</v>
      </c>
      <c r="AB291" s="61">
        <f t="shared" si="113"/>
        <v>65000000000000</v>
      </c>
      <c r="AD291" s="61">
        <f t="shared" si="115"/>
        <v>5</v>
      </c>
      <c r="AE291" s="61">
        <f t="shared" si="116"/>
        <v>4</v>
      </c>
      <c r="AF291" s="61">
        <f t="shared" si="117"/>
        <v>1</v>
      </c>
      <c r="AG291" s="61">
        <f t="shared" si="118"/>
        <v>56</v>
      </c>
      <c r="AH291" s="61">
        <f t="shared" si="119"/>
        <v>2</v>
      </c>
      <c r="AI291" s="61">
        <f t="shared" si="120"/>
        <v>1</v>
      </c>
      <c r="AK291" s="77" t="str">
        <f xml:space="preserve">
IF(AA291&lt;&gt;AA290,
     "L5",
     IF(Z291&lt;&gt;Z290,
          "L4",
          IF(Y291&lt;&gt;Y290,
               "L3",
               IF(X291&lt;&gt;X290,
                    "L2",
                     IF(W291&lt;&gt;W290,
                         "L1",
                         "L1"
                         )
                    )
               )
          )
     )</f>
        <v>L5</v>
      </c>
      <c r="AM291" s="65" t="s">
        <v>1756</v>
      </c>
      <c r="AN291" s="65">
        <f>IF(EXACT($AK290, "L1"), $W290, AN290)</f>
        <v>65000000000186</v>
      </c>
      <c r="AO291" s="65">
        <f>IF(EXACT($AK290, "L1"), $W290, IF(EXACT($AK290, "L2"), $X290, AO290))</f>
        <v>65000000000251</v>
      </c>
      <c r="AP291" s="65">
        <f>IF(EXACT($AK290, "L1"), $W290, IF(EXACT($AK290, "L2"), $X290, IF(EXACT($AK290, "L3"), $Y290, AP290)))</f>
        <v>65000000000251</v>
      </c>
      <c r="AQ291" s="65">
        <f>IF(EXACT($AK290, "L1"), $W290, IF(EXACT($AK290, "L2"), $X290, IF(EXACT($AK290, "L3"), $Y290, IF(EXACT($AK290, "L4"), $Z290, AQ290))))</f>
        <v>65000000000280</v>
      </c>
      <c r="AS291" s="65">
        <f>IF(EXACT($AK291, "L1"), AM291, IF(EXACT($AK291, "L2"), AN291, IF(EXACT($AK291, "L3"), AO291, IF(EXACT($AK291, "L4"), AP291, IF(EXACT($AK291, "L5"), AQ291, "")))))</f>
        <v>65000000000280</v>
      </c>
      <c r="AU291" s="60" t="str">
        <f t="shared" si="121"/>
        <v>PERFORM * FROM "SchData-OLTP-Accounting"."Func_TblChartOfAccount_SET"(varSystemLoginSession, null, null, null, varInstitutionBranchID, 62000000000001::bigint,'5-3015.01', 'MV-Fuel &amp; Oil (IDR)', 62000000000001::bigint, '2016-01-01 00:00:00'::timestamp, null::timestamp, 65000000000280::bigint, 66000000000001::bigint);</v>
      </c>
      <c r="AV291" s="66">
        <f t="shared" si="122"/>
        <v>65000000000281</v>
      </c>
      <c r="AW291" s="66">
        <f t="shared" si="123"/>
        <v>65000000000280</v>
      </c>
      <c r="AY291" s="66">
        <f t="shared" si="114"/>
        <v>65000000000280</v>
      </c>
    </row>
    <row r="292" spans="2:51" x14ac:dyDescent="0.2">
      <c r="B292" s="42"/>
      <c r="C292" s="43"/>
      <c r="D292" s="44"/>
      <c r="E292" s="43"/>
      <c r="F292" s="44"/>
      <c r="G292" s="43"/>
      <c r="H292" s="52" t="s">
        <v>942</v>
      </c>
      <c r="I292" s="19" t="s">
        <v>439</v>
      </c>
      <c r="J292" s="52"/>
      <c r="K292" s="19"/>
      <c r="L292" s="52"/>
      <c r="M292" s="19"/>
      <c r="O292" s="59" t="str">
        <f t="shared" si="102"/>
        <v>5-0000</v>
      </c>
      <c r="P292" s="59" t="str">
        <f t="shared" si="103"/>
        <v>5-3000</v>
      </c>
      <c r="Q292" s="59" t="str">
        <f t="shared" si="104"/>
        <v>2-1200</v>
      </c>
      <c r="R292" s="59" t="str">
        <f t="shared" si="105"/>
        <v>5-3016</v>
      </c>
      <c r="S292" s="59" t="str">
        <f t="shared" si="106"/>
        <v>5-3015.01</v>
      </c>
      <c r="T292" s="59" t="str">
        <f t="shared" si="107"/>
        <v xml:space="preserve"> </v>
      </c>
      <c r="V292" s="82">
        <f t="shared" si="108"/>
        <v>65000000000282</v>
      </c>
      <c r="W292" s="61">
        <f t="shared" si="109"/>
        <v>65000000000186</v>
      </c>
      <c r="X292" s="61">
        <f t="shared" si="110"/>
        <v>65000000000251</v>
      </c>
      <c r="Y292" s="61">
        <f t="shared" si="111"/>
        <v>65000000000147</v>
      </c>
      <c r="Z292" s="61">
        <f t="shared" si="112"/>
        <v>65000000000282</v>
      </c>
      <c r="AA292" s="61">
        <f t="shared" si="101"/>
        <v>65000000000281</v>
      </c>
      <c r="AB292" s="61">
        <f t="shared" si="113"/>
        <v>65000000000000</v>
      </c>
      <c r="AD292" s="61">
        <f t="shared" si="115"/>
        <v>5</v>
      </c>
      <c r="AE292" s="61">
        <f t="shared" si="116"/>
        <v>4</v>
      </c>
      <c r="AF292" s="61">
        <f t="shared" si="117"/>
        <v>1</v>
      </c>
      <c r="AG292" s="61">
        <f t="shared" si="118"/>
        <v>57</v>
      </c>
      <c r="AH292" s="61">
        <f t="shared" si="119"/>
        <v>1</v>
      </c>
      <c r="AI292" s="61">
        <f t="shared" si="120"/>
        <v>1</v>
      </c>
      <c r="AK292" s="77" t="str">
        <f xml:space="preserve">
IF(AA292&lt;&gt;AA291,
     "L5",
     IF(Z292&lt;&gt;Z291,
          "L4",
          IF(Y292&lt;&gt;Y291,
               "L3",
               IF(X292&lt;&gt;X291,
                    "L2",
                     IF(W292&lt;&gt;W291,
                         "L1",
                         "L1"
                         )
                    )
               )
          )
     )</f>
        <v>L4</v>
      </c>
      <c r="AM292" s="65" t="s">
        <v>1756</v>
      </c>
      <c r="AN292" s="65">
        <f>IF(EXACT($AK291, "L1"), $W291, AN291)</f>
        <v>65000000000186</v>
      </c>
      <c r="AO292" s="65">
        <f>IF(EXACT($AK291, "L1"), $W291, IF(EXACT($AK291, "L2"), $X291, AO291))</f>
        <v>65000000000251</v>
      </c>
      <c r="AP292" s="65">
        <f>IF(EXACT($AK291, "L1"), $W291, IF(EXACT($AK291, "L2"), $X291, IF(EXACT($AK291, "L3"), $Y291, AP291)))</f>
        <v>65000000000251</v>
      </c>
      <c r="AQ292" s="65">
        <f>IF(EXACT($AK291, "L1"), $W291, IF(EXACT($AK291, "L2"), $X291, IF(EXACT($AK291, "L3"), $Y291, IF(EXACT($AK291, "L4"), $Z291, AQ291))))</f>
        <v>65000000000280</v>
      </c>
      <c r="AS292" s="65">
        <f>IF(EXACT($AK292, "L1"), AM292, IF(EXACT($AK292, "L2"), AN292, IF(EXACT($AK292, "L3"), AO292, IF(EXACT($AK292, "L4"), AP292, IF(EXACT($AK292, "L5"), AQ292, "")))))</f>
        <v>65000000000251</v>
      </c>
      <c r="AU292" s="60" t="str">
        <f t="shared" si="121"/>
        <v>PERFORM * FROM "SchData-OLTP-Accounting"."Func_TblChartOfAccount_SET"(varSystemLoginSession, null, null, null, varInstitutionBranchID, 62000000000001::bigint,'5-3016', 'MV-Repair &amp; Maintenance', 62000000000001::bigint, '2016-01-01 00:00:00'::timestamp, null::timestamp, 65000000000251::bigint, 66000000000001::bigint);</v>
      </c>
      <c r="AV292" s="66">
        <f t="shared" si="122"/>
        <v>65000000000282</v>
      </c>
      <c r="AW292" s="66">
        <f t="shared" si="123"/>
        <v>65000000000251</v>
      </c>
      <c r="AY292" s="66">
        <f t="shared" si="114"/>
        <v>65000000000147</v>
      </c>
    </row>
    <row r="293" spans="2:51" x14ac:dyDescent="0.2">
      <c r="B293" s="42"/>
      <c r="C293" s="43"/>
      <c r="D293" s="44"/>
      <c r="E293" s="43"/>
      <c r="F293" s="44"/>
      <c r="G293" s="43"/>
      <c r="H293" s="52"/>
      <c r="I293" s="19"/>
      <c r="J293" s="52" t="s">
        <v>1492</v>
      </c>
      <c r="K293" s="19" t="s">
        <v>1324</v>
      </c>
      <c r="L293" s="52"/>
      <c r="M293" s="19"/>
      <c r="O293" s="59" t="str">
        <f t="shared" si="102"/>
        <v>5-0000</v>
      </c>
      <c r="P293" s="59" t="str">
        <f t="shared" si="103"/>
        <v>5-3000</v>
      </c>
      <c r="Q293" s="59" t="str">
        <f t="shared" si="104"/>
        <v>2-1200</v>
      </c>
      <c r="R293" s="59" t="str">
        <f t="shared" si="105"/>
        <v>5-3016</v>
      </c>
      <c r="S293" s="59" t="str">
        <f t="shared" si="106"/>
        <v>5-3016.01</v>
      </c>
      <c r="T293" s="59" t="str">
        <f t="shared" si="107"/>
        <v xml:space="preserve"> </v>
      </c>
      <c r="V293" s="82">
        <f t="shared" si="108"/>
        <v>65000000000283</v>
      </c>
      <c r="W293" s="61">
        <f t="shared" si="109"/>
        <v>65000000000186</v>
      </c>
      <c r="X293" s="61">
        <f t="shared" si="110"/>
        <v>65000000000251</v>
      </c>
      <c r="Y293" s="61">
        <f t="shared" si="111"/>
        <v>65000000000147</v>
      </c>
      <c r="Z293" s="61">
        <f t="shared" si="112"/>
        <v>65000000000282</v>
      </c>
      <c r="AA293" s="61">
        <f t="shared" si="101"/>
        <v>65000000000283</v>
      </c>
      <c r="AB293" s="61">
        <f t="shared" si="113"/>
        <v>65000000000000</v>
      </c>
      <c r="AD293" s="61">
        <f t="shared" si="115"/>
        <v>5</v>
      </c>
      <c r="AE293" s="61">
        <f t="shared" si="116"/>
        <v>4</v>
      </c>
      <c r="AF293" s="61">
        <f t="shared" si="117"/>
        <v>1</v>
      </c>
      <c r="AG293" s="61">
        <f t="shared" si="118"/>
        <v>57</v>
      </c>
      <c r="AH293" s="61">
        <f t="shared" si="119"/>
        <v>2</v>
      </c>
      <c r="AI293" s="61">
        <f t="shared" si="120"/>
        <v>1</v>
      </c>
      <c r="AK293" s="77" t="str">
        <f xml:space="preserve">
IF(AA293&lt;&gt;AA292,
     "L5",
     IF(Z293&lt;&gt;Z292,
          "L4",
          IF(Y293&lt;&gt;Y292,
               "L3",
               IF(X293&lt;&gt;X292,
                    "L2",
                     IF(W293&lt;&gt;W292,
                         "L1",
                         "L1"
                         )
                    )
               )
          )
     )</f>
        <v>L5</v>
      </c>
      <c r="AM293" s="65" t="s">
        <v>1756</v>
      </c>
      <c r="AN293" s="65">
        <f>IF(EXACT($AK292, "L1"), $W292, AN292)</f>
        <v>65000000000186</v>
      </c>
      <c r="AO293" s="65">
        <f>IF(EXACT($AK292, "L1"), $W292, IF(EXACT($AK292, "L2"), $X292, AO292))</f>
        <v>65000000000251</v>
      </c>
      <c r="AP293" s="65">
        <f>IF(EXACT($AK292, "L1"), $W292, IF(EXACT($AK292, "L2"), $X292, IF(EXACT($AK292, "L3"), $Y292, AP292)))</f>
        <v>65000000000251</v>
      </c>
      <c r="AQ293" s="65">
        <f>IF(EXACT($AK292, "L1"), $W292, IF(EXACT($AK292, "L2"), $X292, IF(EXACT($AK292, "L3"), $Y292, IF(EXACT($AK292, "L4"), $Z292, AQ292))))</f>
        <v>65000000000282</v>
      </c>
      <c r="AS293" s="65">
        <f>IF(EXACT($AK293, "L1"), AM293, IF(EXACT($AK293, "L2"), AN293, IF(EXACT($AK293, "L3"), AO293, IF(EXACT($AK293, "L4"), AP293, IF(EXACT($AK293, "L5"), AQ293, "")))))</f>
        <v>65000000000282</v>
      </c>
      <c r="AU293" s="60" t="str">
        <f t="shared" si="121"/>
        <v>PERFORM * FROM "SchData-OLTP-Accounting"."Func_TblChartOfAccount_SET"(varSystemLoginSession, null, null, null, varInstitutionBranchID, 62000000000001::bigint,'5-3016.01', 'MV-Repair &amp; Maintenance (IDR)', 62000000000001::bigint, '2016-01-01 00:00:00'::timestamp, null::timestamp, 65000000000282::bigint, 66000000000001::bigint);</v>
      </c>
      <c r="AV293" s="66">
        <f t="shared" si="122"/>
        <v>65000000000283</v>
      </c>
      <c r="AW293" s="66">
        <f t="shared" si="123"/>
        <v>65000000000282</v>
      </c>
      <c r="AY293" s="66">
        <f t="shared" si="114"/>
        <v>65000000000282</v>
      </c>
    </row>
    <row r="294" spans="2:51" x14ac:dyDescent="0.2">
      <c r="B294" s="42"/>
      <c r="C294" s="43"/>
      <c r="D294" s="44"/>
      <c r="E294" s="43"/>
      <c r="F294" s="44"/>
      <c r="G294" s="43"/>
      <c r="H294" s="52" t="s">
        <v>943</v>
      </c>
      <c r="I294" s="19" t="s">
        <v>441</v>
      </c>
      <c r="J294" s="52"/>
      <c r="K294" s="19"/>
      <c r="L294" s="52"/>
      <c r="M294" s="19"/>
      <c r="O294" s="59" t="str">
        <f t="shared" si="102"/>
        <v>5-0000</v>
      </c>
      <c r="P294" s="59" t="str">
        <f t="shared" si="103"/>
        <v>5-3000</v>
      </c>
      <c r="Q294" s="59" t="str">
        <f t="shared" si="104"/>
        <v>2-1200</v>
      </c>
      <c r="R294" s="59" t="str">
        <f t="shared" si="105"/>
        <v>5-3017</v>
      </c>
      <c r="S294" s="59" t="str">
        <f t="shared" si="106"/>
        <v>5-3016.01</v>
      </c>
      <c r="T294" s="59" t="str">
        <f t="shared" si="107"/>
        <v xml:space="preserve"> </v>
      </c>
      <c r="V294" s="82">
        <f t="shared" si="108"/>
        <v>65000000000284</v>
      </c>
      <c r="W294" s="61">
        <f t="shared" si="109"/>
        <v>65000000000186</v>
      </c>
      <c r="X294" s="61">
        <f t="shared" si="110"/>
        <v>65000000000251</v>
      </c>
      <c r="Y294" s="61">
        <f t="shared" si="111"/>
        <v>65000000000147</v>
      </c>
      <c r="Z294" s="61">
        <f t="shared" si="112"/>
        <v>65000000000284</v>
      </c>
      <c r="AA294" s="61">
        <f t="shared" si="101"/>
        <v>65000000000283</v>
      </c>
      <c r="AB294" s="61">
        <f t="shared" si="113"/>
        <v>65000000000000</v>
      </c>
      <c r="AD294" s="61">
        <f t="shared" si="115"/>
        <v>5</v>
      </c>
      <c r="AE294" s="61">
        <f t="shared" si="116"/>
        <v>4</v>
      </c>
      <c r="AF294" s="61">
        <f t="shared" si="117"/>
        <v>1</v>
      </c>
      <c r="AG294" s="61">
        <f t="shared" si="118"/>
        <v>58</v>
      </c>
      <c r="AH294" s="61">
        <f t="shared" si="119"/>
        <v>1</v>
      </c>
      <c r="AI294" s="61">
        <f t="shared" si="120"/>
        <v>1</v>
      </c>
      <c r="AK294" s="77" t="str">
        <f xml:space="preserve">
IF(AA294&lt;&gt;AA293,
     "L5",
     IF(Z294&lt;&gt;Z293,
          "L4",
          IF(Y294&lt;&gt;Y293,
               "L3",
               IF(X294&lt;&gt;X293,
                    "L2",
                     IF(W294&lt;&gt;W293,
                         "L1",
                         "L1"
                         )
                    )
               )
          )
     )</f>
        <v>L4</v>
      </c>
      <c r="AM294" s="65" t="s">
        <v>1756</v>
      </c>
      <c r="AN294" s="65">
        <f>IF(EXACT($AK293, "L1"), $W293, AN293)</f>
        <v>65000000000186</v>
      </c>
      <c r="AO294" s="65">
        <f>IF(EXACT($AK293, "L1"), $W293, IF(EXACT($AK293, "L2"), $X293, AO293))</f>
        <v>65000000000251</v>
      </c>
      <c r="AP294" s="65">
        <f>IF(EXACT($AK293, "L1"), $W293, IF(EXACT($AK293, "L2"), $X293, IF(EXACT($AK293, "L3"), $Y293, AP293)))</f>
        <v>65000000000251</v>
      </c>
      <c r="AQ294" s="65">
        <f>IF(EXACT($AK293, "L1"), $W293, IF(EXACT($AK293, "L2"), $X293, IF(EXACT($AK293, "L3"), $Y293, IF(EXACT($AK293, "L4"), $Z293, AQ293))))</f>
        <v>65000000000282</v>
      </c>
      <c r="AS294" s="65">
        <f>IF(EXACT($AK294, "L1"), AM294, IF(EXACT($AK294, "L2"), AN294, IF(EXACT($AK294, "L3"), AO294, IF(EXACT($AK294, "L4"), AP294, IF(EXACT($AK294, "L5"), AQ294, "")))))</f>
        <v>65000000000251</v>
      </c>
      <c r="AU294" s="60" t="str">
        <f t="shared" si="121"/>
        <v>PERFORM * FROM "SchData-OLTP-Accounting"."Func_TblChartOfAccount_SET"(varSystemLoginSession, null, null, null, varInstitutionBranchID, 62000000000001::bigint,'5-3017', 'MV-Tyres, Tubes', 62000000000001::bigint, '2016-01-01 00:00:00'::timestamp, null::timestamp, 65000000000251::bigint, 66000000000001::bigint);</v>
      </c>
      <c r="AV294" s="66">
        <f t="shared" si="122"/>
        <v>65000000000284</v>
      </c>
      <c r="AW294" s="66">
        <f t="shared" si="123"/>
        <v>65000000000251</v>
      </c>
      <c r="AY294" s="66">
        <f t="shared" si="114"/>
        <v>65000000000147</v>
      </c>
    </row>
    <row r="295" spans="2:51" x14ac:dyDescent="0.2">
      <c r="B295" s="42"/>
      <c r="C295" s="43"/>
      <c r="D295" s="44"/>
      <c r="E295" s="43"/>
      <c r="F295" s="44"/>
      <c r="G295" s="43"/>
      <c r="H295" s="52"/>
      <c r="I295" s="19"/>
      <c r="J295" s="52" t="s">
        <v>1493</v>
      </c>
      <c r="K295" s="19" t="s">
        <v>1325</v>
      </c>
      <c r="L295" s="52"/>
      <c r="M295" s="19"/>
      <c r="O295" s="59" t="str">
        <f t="shared" si="102"/>
        <v>5-0000</v>
      </c>
      <c r="P295" s="59" t="str">
        <f t="shared" si="103"/>
        <v>5-3000</v>
      </c>
      <c r="Q295" s="59" t="str">
        <f t="shared" si="104"/>
        <v>2-1200</v>
      </c>
      <c r="R295" s="59" t="str">
        <f t="shared" si="105"/>
        <v>5-3017</v>
      </c>
      <c r="S295" s="59" t="str">
        <f t="shared" si="106"/>
        <v>5-3017.01</v>
      </c>
      <c r="T295" s="59" t="str">
        <f t="shared" si="107"/>
        <v xml:space="preserve"> </v>
      </c>
      <c r="V295" s="82">
        <f t="shared" si="108"/>
        <v>65000000000285</v>
      </c>
      <c r="W295" s="61">
        <f t="shared" si="109"/>
        <v>65000000000186</v>
      </c>
      <c r="X295" s="61">
        <f t="shared" si="110"/>
        <v>65000000000251</v>
      </c>
      <c r="Y295" s="61">
        <f t="shared" si="111"/>
        <v>65000000000147</v>
      </c>
      <c r="Z295" s="61">
        <f t="shared" si="112"/>
        <v>65000000000284</v>
      </c>
      <c r="AA295" s="61">
        <f t="shared" si="101"/>
        <v>65000000000285</v>
      </c>
      <c r="AB295" s="61">
        <f t="shared" si="113"/>
        <v>65000000000000</v>
      </c>
      <c r="AD295" s="61">
        <f t="shared" si="115"/>
        <v>5</v>
      </c>
      <c r="AE295" s="61">
        <f t="shared" si="116"/>
        <v>4</v>
      </c>
      <c r="AF295" s="61">
        <f t="shared" si="117"/>
        <v>1</v>
      </c>
      <c r="AG295" s="61">
        <f t="shared" si="118"/>
        <v>58</v>
      </c>
      <c r="AH295" s="61">
        <f t="shared" si="119"/>
        <v>2</v>
      </c>
      <c r="AI295" s="61">
        <f t="shared" si="120"/>
        <v>1</v>
      </c>
      <c r="AK295" s="77" t="str">
        <f xml:space="preserve">
IF(AA295&lt;&gt;AA294,
     "L5",
     IF(Z295&lt;&gt;Z294,
          "L4",
          IF(Y295&lt;&gt;Y294,
               "L3",
               IF(X295&lt;&gt;X294,
                    "L2",
                     IF(W295&lt;&gt;W294,
                         "L1",
                         "L1"
                         )
                    )
               )
          )
     )</f>
        <v>L5</v>
      </c>
      <c r="AM295" s="65" t="s">
        <v>1756</v>
      </c>
      <c r="AN295" s="65">
        <f>IF(EXACT($AK294, "L1"), $W294, AN294)</f>
        <v>65000000000186</v>
      </c>
      <c r="AO295" s="65">
        <f>IF(EXACT($AK294, "L1"), $W294, IF(EXACT($AK294, "L2"), $X294, AO294))</f>
        <v>65000000000251</v>
      </c>
      <c r="AP295" s="65">
        <f>IF(EXACT($AK294, "L1"), $W294, IF(EXACT($AK294, "L2"), $X294, IF(EXACT($AK294, "L3"), $Y294, AP294)))</f>
        <v>65000000000251</v>
      </c>
      <c r="AQ295" s="65">
        <f>IF(EXACT($AK294, "L1"), $W294, IF(EXACT($AK294, "L2"), $X294, IF(EXACT($AK294, "L3"), $Y294, IF(EXACT($AK294, "L4"), $Z294, AQ294))))</f>
        <v>65000000000284</v>
      </c>
      <c r="AS295" s="65">
        <f>IF(EXACT($AK295, "L1"), AM295, IF(EXACT($AK295, "L2"), AN295, IF(EXACT($AK295, "L3"), AO295, IF(EXACT($AK295, "L4"), AP295, IF(EXACT($AK295, "L5"), AQ295, "")))))</f>
        <v>65000000000284</v>
      </c>
      <c r="AU295" s="60" t="str">
        <f t="shared" si="121"/>
        <v>PERFORM * FROM "SchData-OLTP-Accounting"."Func_TblChartOfAccount_SET"(varSystemLoginSession, null, null, null, varInstitutionBranchID, 62000000000001::bigint,'5-3017.01', 'MV-Tyres, Tubes (IDR)', 62000000000001::bigint, '2016-01-01 00:00:00'::timestamp, null::timestamp, 65000000000284::bigint, 66000000000001::bigint);</v>
      </c>
      <c r="AV295" s="66">
        <f t="shared" si="122"/>
        <v>65000000000285</v>
      </c>
      <c r="AW295" s="66">
        <f t="shared" si="123"/>
        <v>65000000000284</v>
      </c>
      <c r="AY295" s="66">
        <f t="shared" si="114"/>
        <v>65000000000284</v>
      </c>
    </row>
    <row r="296" spans="2:51" x14ac:dyDescent="0.2">
      <c r="B296" s="42"/>
      <c r="C296" s="43"/>
      <c r="D296" s="44"/>
      <c r="E296" s="43"/>
      <c r="F296" s="44"/>
      <c r="G296" s="43"/>
      <c r="H296" s="52" t="s">
        <v>944</v>
      </c>
      <c r="I296" s="19" t="s">
        <v>443</v>
      </c>
      <c r="J296" s="52"/>
      <c r="K296" s="19"/>
      <c r="L296" s="52"/>
      <c r="M296" s="19"/>
      <c r="O296" s="59" t="str">
        <f t="shared" si="102"/>
        <v>5-0000</v>
      </c>
      <c r="P296" s="59" t="str">
        <f t="shared" si="103"/>
        <v>5-3000</v>
      </c>
      <c r="Q296" s="59" t="str">
        <f t="shared" si="104"/>
        <v>2-1200</v>
      </c>
      <c r="R296" s="59" t="str">
        <f t="shared" si="105"/>
        <v>5-3018</v>
      </c>
      <c r="S296" s="59" t="str">
        <f t="shared" si="106"/>
        <v>5-3017.01</v>
      </c>
      <c r="T296" s="59" t="str">
        <f t="shared" si="107"/>
        <v xml:space="preserve"> </v>
      </c>
      <c r="V296" s="82">
        <f t="shared" si="108"/>
        <v>65000000000286</v>
      </c>
      <c r="W296" s="61">
        <f t="shared" si="109"/>
        <v>65000000000186</v>
      </c>
      <c r="X296" s="61">
        <f t="shared" si="110"/>
        <v>65000000000251</v>
      </c>
      <c r="Y296" s="61">
        <f t="shared" si="111"/>
        <v>65000000000147</v>
      </c>
      <c r="Z296" s="61">
        <f t="shared" si="112"/>
        <v>65000000000286</v>
      </c>
      <c r="AA296" s="61">
        <f t="shared" si="101"/>
        <v>65000000000285</v>
      </c>
      <c r="AB296" s="61">
        <f t="shared" si="113"/>
        <v>65000000000000</v>
      </c>
      <c r="AD296" s="61">
        <f t="shared" si="115"/>
        <v>5</v>
      </c>
      <c r="AE296" s="61">
        <f t="shared" si="116"/>
        <v>4</v>
      </c>
      <c r="AF296" s="61">
        <f t="shared" si="117"/>
        <v>1</v>
      </c>
      <c r="AG296" s="61">
        <f t="shared" si="118"/>
        <v>59</v>
      </c>
      <c r="AH296" s="61">
        <f t="shared" si="119"/>
        <v>1</v>
      </c>
      <c r="AI296" s="61">
        <f t="shared" si="120"/>
        <v>1</v>
      </c>
      <c r="AK296" s="77" t="str">
        <f xml:space="preserve">
IF(AA296&lt;&gt;AA295,
     "L5",
     IF(Z296&lt;&gt;Z295,
          "L4",
          IF(Y296&lt;&gt;Y295,
               "L3",
               IF(X296&lt;&gt;X295,
                    "L2",
                     IF(W296&lt;&gt;W295,
                         "L1",
                         "L1"
                         )
                    )
               )
          )
     )</f>
        <v>L4</v>
      </c>
      <c r="AM296" s="65" t="s">
        <v>1756</v>
      </c>
      <c r="AN296" s="65">
        <f>IF(EXACT($AK295, "L1"), $W295, AN295)</f>
        <v>65000000000186</v>
      </c>
      <c r="AO296" s="65">
        <f>IF(EXACT($AK295, "L1"), $W295, IF(EXACT($AK295, "L2"), $X295, AO295))</f>
        <v>65000000000251</v>
      </c>
      <c r="AP296" s="65">
        <f>IF(EXACT($AK295, "L1"), $W295, IF(EXACT($AK295, "L2"), $X295, IF(EXACT($AK295, "L3"), $Y295, AP295)))</f>
        <v>65000000000251</v>
      </c>
      <c r="AQ296" s="65">
        <f>IF(EXACT($AK295, "L1"), $W295, IF(EXACT($AK295, "L2"), $X295, IF(EXACT($AK295, "L3"), $Y295, IF(EXACT($AK295, "L4"), $Z295, AQ295))))</f>
        <v>65000000000284</v>
      </c>
      <c r="AS296" s="65">
        <f>IF(EXACT($AK296, "L1"), AM296, IF(EXACT($AK296, "L2"), AN296, IF(EXACT($AK296, "L3"), AO296, IF(EXACT($AK296, "L4"), AP296, IF(EXACT($AK296, "L5"), AQ296, "")))))</f>
        <v>65000000000251</v>
      </c>
      <c r="AU296" s="60" t="str">
        <f t="shared" si="121"/>
        <v>PERFORM * FROM "SchData-OLTP-Accounting"."Func_TblChartOfAccount_SET"(varSystemLoginSession, null, null, null, varInstitutionBranchID, 62000000000001::bigint,'5-3018', 'MV-Spare Parts', 62000000000001::bigint, '2016-01-01 00:00:00'::timestamp, null::timestamp, 65000000000251::bigint, 66000000000001::bigint);</v>
      </c>
      <c r="AV296" s="66">
        <f t="shared" si="122"/>
        <v>65000000000286</v>
      </c>
      <c r="AW296" s="66">
        <f t="shared" si="123"/>
        <v>65000000000251</v>
      </c>
      <c r="AY296" s="66">
        <f t="shared" si="114"/>
        <v>65000000000147</v>
      </c>
    </row>
    <row r="297" spans="2:51" x14ac:dyDescent="0.2">
      <c r="B297" s="42"/>
      <c r="C297" s="43"/>
      <c r="D297" s="44"/>
      <c r="E297" s="43"/>
      <c r="F297" s="44"/>
      <c r="G297" s="43"/>
      <c r="H297" s="52"/>
      <c r="I297" s="19"/>
      <c r="J297" s="52" t="s">
        <v>1494</v>
      </c>
      <c r="K297" s="19" t="s">
        <v>1326</v>
      </c>
      <c r="L297" s="52"/>
      <c r="M297" s="19"/>
      <c r="O297" s="59" t="str">
        <f t="shared" si="102"/>
        <v>5-0000</v>
      </c>
      <c r="P297" s="59" t="str">
        <f t="shared" si="103"/>
        <v>5-3000</v>
      </c>
      <c r="Q297" s="59" t="str">
        <f t="shared" si="104"/>
        <v>2-1200</v>
      </c>
      <c r="R297" s="59" t="str">
        <f t="shared" si="105"/>
        <v>5-3018</v>
      </c>
      <c r="S297" s="59" t="str">
        <f t="shared" si="106"/>
        <v>5-3018.01</v>
      </c>
      <c r="T297" s="59" t="str">
        <f t="shared" si="107"/>
        <v xml:space="preserve"> </v>
      </c>
      <c r="V297" s="82">
        <f t="shared" si="108"/>
        <v>65000000000287</v>
      </c>
      <c r="W297" s="61">
        <f t="shared" si="109"/>
        <v>65000000000186</v>
      </c>
      <c r="X297" s="61">
        <f t="shared" si="110"/>
        <v>65000000000251</v>
      </c>
      <c r="Y297" s="61">
        <f t="shared" si="111"/>
        <v>65000000000147</v>
      </c>
      <c r="Z297" s="61">
        <f t="shared" si="112"/>
        <v>65000000000286</v>
      </c>
      <c r="AA297" s="61">
        <f t="shared" si="101"/>
        <v>65000000000287</v>
      </c>
      <c r="AB297" s="61">
        <f t="shared" si="113"/>
        <v>65000000000000</v>
      </c>
      <c r="AD297" s="61">
        <f t="shared" si="115"/>
        <v>5</v>
      </c>
      <c r="AE297" s="61">
        <f t="shared" si="116"/>
        <v>4</v>
      </c>
      <c r="AF297" s="61">
        <f t="shared" si="117"/>
        <v>1</v>
      </c>
      <c r="AG297" s="61">
        <f t="shared" si="118"/>
        <v>59</v>
      </c>
      <c r="AH297" s="61">
        <f t="shared" si="119"/>
        <v>2</v>
      </c>
      <c r="AI297" s="61">
        <f t="shared" si="120"/>
        <v>1</v>
      </c>
      <c r="AK297" s="77" t="str">
        <f xml:space="preserve">
IF(AA297&lt;&gt;AA296,
     "L5",
     IF(Z297&lt;&gt;Z296,
          "L4",
          IF(Y297&lt;&gt;Y296,
               "L3",
               IF(X297&lt;&gt;X296,
                    "L2",
                     IF(W297&lt;&gt;W296,
                         "L1",
                         "L1"
                         )
                    )
               )
          )
     )</f>
        <v>L5</v>
      </c>
      <c r="AM297" s="65" t="s">
        <v>1756</v>
      </c>
      <c r="AN297" s="65">
        <f>IF(EXACT($AK296, "L1"), $W296, AN296)</f>
        <v>65000000000186</v>
      </c>
      <c r="AO297" s="65">
        <f>IF(EXACT($AK296, "L1"), $W296, IF(EXACT($AK296, "L2"), $X296, AO296))</f>
        <v>65000000000251</v>
      </c>
      <c r="AP297" s="65">
        <f>IF(EXACT($AK296, "L1"), $W296, IF(EXACT($AK296, "L2"), $X296, IF(EXACT($AK296, "L3"), $Y296, AP296)))</f>
        <v>65000000000251</v>
      </c>
      <c r="AQ297" s="65">
        <f>IF(EXACT($AK296, "L1"), $W296, IF(EXACT($AK296, "L2"), $X296, IF(EXACT($AK296, "L3"), $Y296, IF(EXACT($AK296, "L4"), $Z296, AQ296))))</f>
        <v>65000000000286</v>
      </c>
      <c r="AS297" s="65">
        <f>IF(EXACT($AK297, "L1"), AM297, IF(EXACT($AK297, "L2"), AN297, IF(EXACT($AK297, "L3"), AO297, IF(EXACT($AK297, "L4"), AP297, IF(EXACT($AK297, "L5"), AQ297, "")))))</f>
        <v>65000000000286</v>
      </c>
      <c r="AU297" s="60" t="str">
        <f t="shared" si="121"/>
        <v>PERFORM * FROM "SchData-OLTP-Accounting"."Func_TblChartOfAccount_SET"(varSystemLoginSession, null, null, null, varInstitutionBranchID, 62000000000001::bigint,'5-3018.01', 'MV-Spare Parts (IDR)', 62000000000001::bigint, '2016-01-01 00:00:00'::timestamp, null::timestamp, 65000000000286::bigint, 66000000000001::bigint);</v>
      </c>
      <c r="AV297" s="66">
        <f t="shared" si="122"/>
        <v>65000000000287</v>
      </c>
      <c r="AW297" s="66">
        <f t="shared" si="123"/>
        <v>65000000000286</v>
      </c>
      <c r="AY297" s="66">
        <f t="shared" si="114"/>
        <v>65000000000286</v>
      </c>
    </row>
    <row r="298" spans="2:51" x14ac:dyDescent="0.2">
      <c r="B298" s="42"/>
      <c r="C298" s="43"/>
      <c r="D298" s="44"/>
      <c r="E298" s="43"/>
      <c r="F298" s="44"/>
      <c r="G298" s="43"/>
      <c r="H298" s="52" t="s">
        <v>945</v>
      </c>
      <c r="I298" s="19" t="s">
        <v>445</v>
      </c>
      <c r="J298" s="52"/>
      <c r="K298" s="19"/>
      <c r="L298" s="52"/>
      <c r="M298" s="19"/>
      <c r="O298" s="59" t="str">
        <f t="shared" si="102"/>
        <v>5-0000</v>
      </c>
      <c r="P298" s="59" t="str">
        <f t="shared" si="103"/>
        <v>5-3000</v>
      </c>
      <c r="Q298" s="59" t="str">
        <f t="shared" si="104"/>
        <v>2-1200</v>
      </c>
      <c r="R298" s="59" t="str">
        <f t="shared" si="105"/>
        <v>5-3019</v>
      </c>
      <c r="S298" s="59" t="str">
        <f t="shared" si="106"/>
        <v>5-3018.01</v>
      </c>
      <c r="T298" s="59" t="str">
        <f t="shared" si="107"/>
        <v xml:space="preserve"> </v>
      </c>
      <c r="V298" s="82">
        <f t="shared" si="108"/>
        <v>65000000000288</v>
      </c>
      <c r="W298" s="61">
        <f t="shared" si="109"/>
        <v>65000000000186</v>
      </c>
      <c r="X298" s="61">
        <f t="shared" si="110"/>
        <v>65000000000251</v>
      </c>
      <c r="Y298" s="61">
        <f t="shared" si="111"/>
        <v>65000000000147</v>
      </c>
      <c r="Z298" s="61">
        <f t="shared" si="112"/>
        <v>65000000000288</v>
      </c>
      <c r="AA298" s="61">
        <f t="shared" si="101"/>
        <v>65000000000287</v>
      </c>
      <c r="AB298" s="61">
        <f t="shared" si="113"/>
        <v>65000000000000</v>
      </c>
      <c r="AD298" s="61">
        <f t="shared" si="115"/>
        <v>5</v>
      </c>
      <c r="AE298" s="61">
        <f t="shared" si="116"/>
        <v>4</v>
      </c>
      <c r="AF298" s="61">
        <f t="shared" si="117"/>
        <v>1</v>
      </c>
      <c r="AG298" s="61">
        <f t="shared" si="118"/>
        <v>60</v>
      </c>
      <c r="AH298" s="61">
        <f t="shared" si="119"/>
        <v>1</v>
      </c>
      <c r="AI298" s="61">
        <f t="shared" si="120"/>
        <v>1</v>
      </c>
      <c r="AK298" s="77" t="str">
        <f xml:space="preserve">
IF(AA298&lt;&gt;AA297,
     "L5",
     IF(Z298&lt;&gt;Z297,
          "L4",
          IF(Y298&lt;&gt;Y297,
               "L3",
               IF(X298&lt;&gt;X297,
                    "L2",
                     IF(W298&lt;&gt;W297,
                         "L1",
                         "L1"
                         )
                    )
               )
          )
     )</f>
        <v>L4</v>
      </c>
      <c r="AM298" s="65" t="s">
        <v>1756</v>
      </c>
      <c r="AN298" s="65">
        <f>IF(EXACT($AK297, "L1"), $W297, AN297)</f>
        <v>65000000000186</v>
      </c>
      <c r="AO298" s="65">
        <f>IF(EXACT($AK297, "L1"), $W297, IF(EXACT($AK297, "L2"), $X297, AO297))</f>
        <v>65000000000251</v>
      </c>
      <c r="AP298" s="65">
        <f>IF(EXACT($AK297, "L1"), $W297, IF(EXACT($AK297, "L2"), $X297, IF(EXACT($AK297, "L3"), $Y297, AP297)))</f>
        <v>65000000000251</v>
      </c>
      <c r="AQ298" s="65">
        <f>IF(EXACT($AK297, "L1"), $W297, IF(EXACT($AK297, "L2"), $X297, IF(EXACT($AK297, "L3"), $Y297, IF(EXACT($AK297, "L4"), $Z297, AQ297))))</f>
        <v>65000000000286</v>
      </c>
      <c r="AS298" s="65">
        <f>IF(EXACT($AK298, "L1"), AM298, IF(EXACT($AK298, "L2"), AN298, IF(EXACT($AK298, "L3"), AO298, IF(EXACT($AK298, "L4"), AP298, IF(EXACT($AK298, "L5"), AQ298, "")))))</f>
        <v>65000000000251</v>
      </c>
      <c r="AU298" s="60" t="str">
        <f t="shared" si="121"/>
        <v>PERFORM * FROM "SchData-OLTP-Accounting"."Func_TblChartOfAccount_SET"(varSystemLoginSession, null, null, null, varInstitutionBranchID, 62000000000001::bigint,'5-3019', 'MV-Accessories', 62000000000001::bigint, '2016-01-01 00:00:00'::timestamp, null::timestamp, 65000000000251::bigint, 66000000000001::bigint);</v>
      </c>
      <c r="AV298" s="66">
        <f t="shared" si="122"/>
        <v>65000000000288</v>
      </c>
      <c r="AW298" s="66">
        <f t="shared" si="123"/>
        <v>65000000000251</v>
      </c>
      <c r="AY298" s="66">
        <f t="shared" si="114"/>
        <v>65000000000147</v>
      </c>
    </row>
    <row r="299" spans="2:51" x14ac:dyDescent="0.2">
      <c r="B299" s="42"/>
      <c r="C299" s="43"/>
      <c r="D299" s="44"/>
      <c r="E299" s="43"/>
      <c r="F299" s="44"/>
      <c r="G299" s="43"/>
      <c r="H299" s="52"/>
      <c r="I299" s="19"/>
      <c r="J299" s="52" t="s">
        <v>1495</v>
      </c>
      <c r="K299" s="19" t="s">
        <v>1327</v>
      </c>
      <c r="L299" s="52"/>
      <c r="M299" s="19"/>
      <c r="O299" s="59" t="str">
        <f t="shared" si="102"/>
        <v>5-0000</v>
      </c>
      <c r="P299" s="59" t="str">
        <f t="shared" si="103"/>
        <v>5-3000</v>
      </c>
      <c r="Q299" s="59" t="str">
        <f t="shared" si="104"/>
        <v>2-1200</v>
      </c>
      <c r="R299" s="59" t="str">
        <f t="shared" si="105"/>
        <v>5-3019</v>
      </c>
      <c r="S299" s="59" t="str">
        <f t="shared" si="106"/>
        <v>5-3019.01</v>
      </c>
      <c r="T299" s="59" t="str">
        <f t="shared" si="107"/>
        <v xml:space="preserve"> </v>
      </c>
      <c r="V299" s="82">
        <f t="shared" si="108"/>
        <v>65000000000289</v>
      </c>
      <c r="W299" s="61">
        <f t="shared" si="109"/>
        <v>65000000000186</v>
      </c>
      <c r="X299" s="61">
        <f t="shared" si="110"/>
        <v>65000000000251</v>
      </c>
      <c r="Y299" s="61">
        <f t="shared" si="111"/>
        <v>65000000000147</v>
      </c>
      <c r="Z299" s="61">
        <f t="shared" si="112"/>
        <v>65000000000288</v>
      </c>
      <c r="AA299" s="61">
        <f t="shared" si="101"/>
        <v>65000000000289</v>
      </c>
      <c r="AB299" s="61">
        <f t="shared" si="113"/>
        <v>65000000000000</v>
      </c>
      <c r="AD299" s="61">
        <f t="shared" si="115"/>
        <v>5</v>
      </c>
      <c r="AE299" s="61">
        <f t="shared" si="116"/>
        <v>4</v>
      </c>
      <c r="AF299" s="61">
        <f t="shared" si="117"/>
        <v>1</v>
      </c>
      <c r="AG299" s="61">
        <f t="shared" si="118"/>
        <v>60</v>
      </c>
      <c r="AH299" s="61">
        <f t="shared" si="119"/>
        <v>2</v>
      </c>
      <c r="AI299" s="61">
        <f t="shared" si="120"/>
        <v>1</v>
      </c>
      <c r="AK299" s="77" t="str">
        <f xml:space="preserve">
IF(AA299&lt;&gt;AA298,
     "L5",
     IF(Z299&lt;&gt;Z298,
          "L4",
          IF(Y299&lt;&gt;Y298,
               "L3",
               IF(X299&lt;&gt;X298,
                    "L2",
                     IF(W299&lt;&gt;W298,
                         "L1",
                         "L1"
                         )
                    )
               )
          )
     )</f>
        <v>L5</v>
      </c>
      <c r="AM299" s="65" t="s">
        <v>1756</v>
      </c>
      <c r="AN299" s="65">
        <f>IF(EXACT($AK298, "L1"), $W298, AN298)</f>
        <v>65000000000186</v>
      </c>
      <c r="AO299" s="65">
        <f>IF(EXACT($AK298, "L1"), $W298, IF(EXACT($AK298, "L2"), $X298, AO298))</f>
        <v>65000000000251</v>
      </c>
      <c r="AP299" s="65">
        <f>IF(EXACT($AK298, "L1"), $W298, IF(EXACT($AK298, "L2"), $X298, IF(EXACT($AK298, "L3"), $Y298, AP298)))</f>
        <v>65000000000251</v>
      </c>
      <c r="AQ299" s="65">
        <f>IF(EXACT($AK298, "L1"), $W298, IF(EXACT($AK298, "L2"), $X298, IF(EXACT($AK298, "L3"), $Y298, IF(EXACT($AK298, "L4"), $Z298, AQ298))))</f>
        <v>65000000000288</v>
      </c>
      <c r="AS299" s="65">
        <f>IF(EXACT($AK299, "L1"), AM299, IF(EXACT($AK299, "L2"), AN299, IF(EXACT($AK299, "L3"), AO299, IF(EXACT($AK299, "L4"), AP299, IF(EXACT($AK299, "L5"), AQ299, "")))))</f>
        <v>65000000000288</v>
      </c>
      <c r="AU299" s="60" t="str">
        <f t="shared" si="121"/>
        <v>PERFORM * FROM "SchData-OLTP-Accounting"."Func_TblChartOfAccount_SET"(varSystemLoginSession, null, null, null, varInstitutionBranchID, 62000000000001::bigint,'5-3019.01', 'MV-Accessories (IDR)', 62000000000001::bigint, '2016-01-01 00:00:00'::timestamp, null::timestamp, 65000000000288::bigint, 66000000000001::bigint);</v>
      </c>
      <c r="AV299" s="66">
        <f t="shared" si="122"/>
        <v>65000000000289</v>
      </c>
      <c r="AW299" s="66">
        <f t="shared" si="123"/>
        <v>65000000000288</v>
      </c>
      <c r="AY299" s="66">
        <f t="shared" si="114"/>
        <v>65000000000288</v>
      </c>
    </row>
    <row r="300" spans="2:51" x14ac:dyDescent="0.2">
      <c r="B300" s="42"/>
      <c r="C300" s="43"/>
      <c r="D300" s="44"/>
      <c r="E300" s="43"/>
      <c r="F300" s="44"/>
      <c r="G300" s="43"/>
      <c r="H300" s="52" t="s">
        <v>412</v>
      </c>
      <c r="I300" s="19" t="s">
        <v>447</v>
      </c>
      <c r="J300" s="52"/>
      <c r="K300" s="19"/>
      <c r="L300" s="52"/>
      <c r="M300" s="19"/>
      <c r="O300" s="59" t="str">
        <f t="shared" si="102"/>
        <v>5-0000</v>
      </c>
      <c r="P300" s="59" t="str">
        <f t="shared" si="103"/>
        <v>5-3000</v>
      </c>
      <c r="Q300" s="59" t="str">
        <f t="shared" si="104"/>
        <v>2-1200</v>
      </c>
      <c r="R300" s="59" t="str">
        <f t="shared" si="105"/>
        <v>5-3020</v>
      </c>
      <c r="S300" s="59" t="str">
        <f t="shared" si="106"/>
        <v>5-3019.01</v>
      </c>
      <c r="T300" s="59" t="str">
        <f t="shared" si="107"/>
        <v xml:space="preserve"> </v>
      </c>
      <c r="V300" s="82">
        <f t="shared" si="108"/>
        <v>65000000000290</v>
      </c>
      <c r="W300" s="61">
        <f t="shared" si="109"/>
        <v>65000000000186</v>
      </c>
      <c r="X300" s="61">
        <f t="shared" si="110"/>
        <v>65000000000251</v>
      </c>
      <c r="Y300" s="61">
        <f t="shared" si="111"/>
        <v>65000000000147</v>
      </c>
      <c r="Z300" s="61">
        <f t="shared" si="112"/>
        <v>65000000000290</v>
      </c>
      <c r="AA300" s="61">
        <f t="shared" si="101"/>
        <v>65000000000289</v>
      </c>
      <c r="AB300" s="61">
        <f t="shared" si="113"/>
        <v>65000000000000</v>
      </c>
      <c r="AD300" s="61">
        <f t="shared" si="115"/>
        <v>5</v>
      </c>
      <c r="AE300" s="61">
        <f t="shared" si="116"/>
        <v>4</v>
      </c>
      <c r="AF300" s="61">
        <f t="shared" si="117"/>
        <v>1</v>
      </c>
      <c r="AG300" s="61">
        <f t="shared" si="118"/>
        <v>61</v>
      </c>
      <c r="AH300" s="61">
        <f t="shared" si="119"/>
        <v>1</v>
      </c>
      <c r="AI300" s="61">
        <f t="shared" si="120"/>
        <v>1</v>
      </c>
      <c r="AK300" s="77" t="str">
        <f xml:space="preserve">
IF(AA300&lt;&gt;AA299,
     "L5",
     IF(Z300&lt;&gt;Z299,
          "L4",
          IF(Y300&lt;&gt;Y299,
               "L3",
               IF(X300&lt;&gt;X299,
                    "L2",
                     IF(W300&lt;&gt;W299,
                         "L1",
                         "L1"
                         )
                    )
               )
          )
     )</f>
        <v>L4</v>
      </c>
      <c r="AM300" s="65" t="s">
        <v>1756</v>
      </c>
      <c r="AN300" s="65">
        <f>IF(EXACT($AK299, "L1"), $W299, AN299)</f>
        <v>65000000000186</v>
      </c>
      <c r="AO300" s="65">
        <f>IF(EXACT($AK299, "L1"), $W299, IF(EXACT($AK299, "L2"), $X299, AO299))</f>
        <v>65000000000251</v>
      </c>
      <c r="AP300" s="65">
        <f>IF(EXACT($AK299, "L1"), $W299, IF(EXACT($AK299, "L2"), $X299, IF(EXACT($AK299, "L3"), $Y299, AP299)))</f>
        <v>65000000000251</v>
      </c>
      <c r="AQ300" s="65">
        <f>IF(EXACT($AK299, "L1"), $W299, IF(EXACT($AK299, "L2"), $X299, IF(EXACT($AK299, "L3"), $Y299, IF(EXACT($AK299, "L4"), $Z299, AQ299))))</f>
        <v>65000000000288</v>
      </c>
      <c r="AS300" s="65">
        <f>IF(EXACT($AK300, "L1"), AM300, IF(EXACT($AK300, "L2"), AN300, IF(EXACT($AK300, "L3"), AO300, IF(EXACT($AK300, "L4"), AP300, IF(EXACT($AK300, "L5"), AQ300, "")))))</f>
        <v>65000000000251</v>
      </c>
      <c r="AU300" s="60" t="str">
        <f t="shared" si="121"/>
        <v>PERFORM * FROM "SchData-OLTP-Accounting"."Func_TblChartOfAccount_SET"(varSystemLoginSession, null, null, null, varInstitutionBranchID, 62000000000001::bigint,'5-3020', 'MV Other', 62000000000001::bigint, '2016-01-01 00:00:00'::timestamp, null::timestamp, 65000000000251::bigint, 66000000000001::bigint);</v>
      </c>
      <c r="AV300" s="66">
        <f t="shared" si="122"/>
        <v>65000000000290</v>
      </c>
      <c r="AW300" s="66">
        <f t="shared" si="123"/>
        <v>65000000000251</v>
      </c>
      <c r="AY300" s="66">
        <f t="shared" si="114"/>
        <v>65000000000147</v>
      </c>
    </row>
    <row r="301" spans="2:51" x14ac:dyDescent="0.2">
      <c r="B301" s="42"/>
      <c r="C301" s="43"/>
      <c r="D301" s="44"/>
      <c r="E301" s="43"/>
      <c r="F301" s="44"/>
      <c r="G301" s="43"/>
      <c r="H301" s="52"/>
      <c r="I301" s="19"/>
      <c r="J301" s="52" t="s">
        <v>1496</v>
      </c>
      <c r="K301" s="19" t="s">
        <v>1328</v>
      </c>
      <c r="L301" s="52"/>
      <c r="M301" s="19"/>
      <c r="O301" s="59" t="str">
        <f t="shared" si="102"/>
        <v>5-0000</v>
      </c>
      <c r="P301" s="59" t="str">
        <f t="shared" si="103"/>
        <v>5-3000</v>
      </c>
      <c r="Q301" s="59" t="str">
        <f t="shared" si="104"/>
        <v>2-1200</v>
      </c>
      <c r="R301" s="59" t="str">
        <f t="shared" si="105"/>
        <v>5-3020</v>
      </c>
      <c r="S301" s="59" t="str">
        <f t="shared" si="106"/>
        <v>5-3020.01</v>
      </c>
      <c r="T301" s="59" t="str">
        <f t="shared" si="107"/>
        <v xml:space="preserve"> </v>
      </c>
      <c r="V301" s="82">
        <f t="shared" si="108"/>
        <v>65000000000291</v>
      </c>
      <c r="W301" s="61">
        <f t="shared" si="109"/>
        <v>65000000000186</v>
      </c>
      <c r="X301" s="61">
        <f t="shared" si="110"/>
        <v>65000000000251</v>
      </c>
      <c r="Y301" s="61">
        <f t="shared" si="111"/>
        <v>65000000000147</v>
      </c>
      <c r="Z301" s="61">
        <f t="shared" si="112"/>
        <v>65000000000290</v>
      </c>
      <c r="AA301" s="61">
        <f t="shared" si="101"/>
        <v>65000000000291</v>
      </c>
      <c r="AB301" s="61">
        <f t="shared" si="113"/>
        <v>65000000000000</v>
      </c>
      <c r="AD301" s="61">
        <f t="shared" si="115"/>
        <v>5</v>
      </c>
      <c r="AE301" s="61">
        <f t="shared" si="116"/>
        <v>4</v>
      </c>
      <c r="AF301" s="61">
        <f t="shared" si="117"/>
        <v>1</v>
      </c>
      <c r="AG301" s="61">
        <f t="shared" si="118"/>
        <v>61</v>
      </c>
      <c r="AH301" s="61">
        <f t="shared" si="119"/>
        <v>2</v>
      </c>
      <c r="AI301" s="61">
        <f t="shared" si="120"/>
        <v>1</v>
      </c>
      <c r="AK301" s="77" t="str">
        <f xml:space="preserve">
IF(AA301&lt;&gt;AA300,
     "L5",
     IF(Z301&lt;&gt;Z300,
          "L4",
          IF(Y301&lt;&gt;Y300,
               "L3",
               IF(X301&lt;&gt;X300,
                    "L2",
                     IF(W301&lt;&gt;W300,
                         "L1",
                         "L1"
                         )
                    )
               )
          )
     )</f>
        <v>L5</v>
      </c>
      <c r="AM301" s="65" t="s">
        <v>1756</v>
      </c>
      <c r="AN301" s="65">
        <f>IF(EXACT($AK300, "L1"), $W300, AN300)</f>
        <v>65000000000186</v>
      </c>
      <c r="AO301" s="65">
        <f>IF(EXACT($AK300, "L1"), $W300, IF(EXACT($AK300, "L2"), $X300, AO300))</f>
        <v>65000000000251</v>
      </c>
      <c r="AP301" s="65">
        <f>IF(EXACT($AK300, "L1"), $W300, IF(EXACT($AK300, "L2"), $X300, IF(EXACT($AK300, "L3"), $Y300, AP300)))</f>
        <v>65000000000251</v>
      </c>
      <c r="AQ301" s="65">
        <f>IF(EXACT($AK300, "L1"), $W300, IF(EXACT($AK300, "L2"), $X300, IF(EXACT($AK300, "L3"), $Y300, IF(EXACT($AK300, "L4"), $Z300, AQ300))))</f>
        <v>65000000000290</v>
      </c>
      <c r="AS301" s="65">
        <f>IF(EXACT($AK301, "L1"), AM301, IF(EXACT($AK301, "L2"), AN301, IF(EXACT($AK301, "L3"), AO301, IF(EXACT($AK301, "L4"), AP301, IF(EXACT($AK301, "L5"), AQ301, "")))))</f>
        <v>65000000000290</v>
      </c>
      <c r="AU301" s="60" t="str">
        <f t="shared" si="121"/>
        <v>PERFORM * FROM "SchData-OLTP-Accounting"."Func_TblChartOfAccount_SET"(varSystemLoginSession, null, null, null, varInstitutionBranchID, 62000000000001::bigint,'5-3020.01', 'MV Other (IDR)', 62000000000001::bigint, '2016-01-01 00:00:00'::timestamp, null::timestamp, 65000000000290::bigint, 66000000000001::bigint);</v>
      </c>
      <c r="AV301" s="66">
        <f t="shared" si="122"/>
        <v>65000000000291</v>
      </c>
      <c r="AW301" s="66">
        <f t="shared" si="123"/>
        <v>65000000000290</v>
      </c>
      <c r="AY301" s="66">
        <f t="shared" si="114"/>
        <v>65000000000290</v>
      </c>
    </row>
    <row r="302" spans="2:51" x14ac:dyDescent="0.2">
      <c r="B302" s="42"/>
      <c r="C302" s="43"/>
      <c r="D302" s="44"/>
      <c r="E302" s="43"/>
      <c r="F302" s="44"/>
      <c r="G302" s="43"/>
      <c r="H302" s="52" t="s">
        <v>946</v>
      </c>
      <c r="I302" s="19" t="s">
        <v>449</v>
      </c>
      <c r="J302" s="52"/>
      <c r="K302" s="19"/>
      <c r="L302" s="52"/>
      <c r="M302" s="19"/>
      <c r="O302" s="59" t="str">
        <f t="shared" si="102"/>
        <v>5-0000</v>
      </c>
      <c r="P302" s="59" t="str">
        <f t="shared" si="103"/>
        <v>5-3000</v>
      </c>
      <c r="Q302" s="59" t="str">
        <f t="shared" si="104"/>
        <v>2-1200</v>
      </c>
      <c r="R302" s="59" t="str">
        <f t="shared" si="105"/>
        <v>5-3021</v>
      </c>
      <c r="S302" s="59" t="str">
        <f t="shared" si="106"/>
        <v>5-3020.01</v>
      </c>
      <c r="T302" s="59" t="str">
        <f t="shared" si="107"/>
        <v xml:space="preserve"> </v>
      </c>
      <c r="V302" s="82">
        <f t="shared" si="108"/>
        <v>65000000000292</v>
      </c>
      <c r="W302" s="61">
        <f t="shared" si="109"/>
        <v>65000000000186</v>
      </c>
      <c r="X302" s="61">
        <f t="shared" si="110"/>
        <v>65000000000251</v>
      </c>
      <c r="Y302" s="61">
        <f t="shared" si="111"/>
        <v>65000000000147</v>
      </c>
      <c r="Z302" s="61">
        <f t="shared" si="112"/>
        <v>65000000000292</v>
      </c>
      <c r="AA302" s="61">
        <f t="shared" si="101"/>
        <v>65000000000291</v>
      </c>
      <c r="AB302" s="61">
        <f t="shared" si="113"/>
        <v>65000000000000</v>
      </c>
      <c r="AD302" s="61">
        <f t="shared" si="115"/>
        <v>5</v>
      </c>
      <c r="AE302" s="61">
        <f t="shared" si="116"/>
        <v>4</v>
      </c>
      <c r="AF302" s="61">
        <f t="shared" si="117"/>
        <v>1</v>
      </c>
      <c r="AG302" s="61">
        <f t="shared" si="118"/>
        <v>62</v>
      </c>
      <c r="AH302" s="61">
        <f t="shared" si="119"/>
        <v>1</v>
      </c>
      <c r="AI302" s="61">
        <f t="shared" si="120"/>
        <v>1</v>
      </c>
      <c r="AK302" s="77" t="str">
        <f xml:space="preserve">
IF(AA302&lt;&gt;AA301,
     "L5",
     IF(Z302&lt;&gt;Z301,
          "L4",
          IF(Y302&lt;&gt;Y301,
               "L3",
               IF(X302&lt;&gt;X301,
                    "L2",
                     IF(W302&lt;&gt;W301,
                         "L1",
                         "L1"
                         )
                    )
               )
          )
     )</f>
        <v>L4</v>
      </c>
      <c r="AM302" s="65" t="s">
        <v>1756</v>
      </c>
      <c r="AN302" s="65">
        <f>IF(EXACT($AK301, "L1"), $W301, AN301)</f>
        <v>65000000000186</v>
      </c>
      <c r="AO302" s="65">
        <f>IF(EXACT($AK301, "L1"), $W301, IF(EXACT($AK301, "L2"), $X301, AO301))</f>
        <v>65000000000251</v>
      </c>
      <c r="AP302" s="65">
        <f>IF(EXACT($AK301, "L1"), $W301, IF(EXACT($AK301, "L2"), $X301, IF(EXACT($AK301, "L3"), $Y301, AP301)))</f>
        <v>65000000000251</v>
      </c>
      <c r="AQ302" s="65">
        <f>IF(EXACT($AK301, "L1"), $W301, IF(EXACT($AK301, "L2"), $X301, IF(EXACT($AK301, "L3"), $Y301, IF(EXACT($AK301, "L4"), $Z301, AQ301))))</f>
        <v>65000000000290</v>
      </c>
      <c r="AS302" s="65">
        <f>IF(EXACT($AK302, "L1"), AM302, IF(EXACT($AK302, "L2"), AN302, IF(EXACT($AK302, "L3"), AO302, IF(EXACT($AK302, "L4"), AP302, IF(EXACT($AK302, "L5"), AQ302, "")))))</f>
        <v>65000000000251</v>
      </c>
      <c r="AU302" s="60" t="str">
        <f t="shared" si="121"/>
        <v>PERFORM * FROM "SchData-OLTP-Accounting"."Func_TblChartOfAccount_SET"(varSystemLoginSession, null, null, null, varInstitutionBranchID, 62000000000001::bigint,'5-3021', 'Local Transport', 62000000000001::bigint, '2016-01-01 00:00:00'::timestamp, null::timestamp, 65000000000251::bigint, 66000000000001::bigint);</v>
      </c>
      <c r="AV302" s="66">
        <f t="shared" si="122"/>
        <v>65000000000292</v>
      </c>
      <c r="AW302" s="66">
        <f t="shared" si="123"/>
        <v>65000000000251</v>
      </c>
      <c r="AY302" s="66">
        <f t="shared" si="114"/>
        <v>65000000000147</v>
      </c>
    </row>
    <row r="303" spans="2:51" x14ac:dyDescent="0.2">
      <c r="B303" s="42"/>
      <c r="C303" s="43"/>
      <c r="D303" s="44"/>
      <c r="E303" s="43"/>
      <c r="F303" s="44"/>
      <c r="G303" s="43"/>
      <c r="H303" s="52"/>
      <c r="I303" s="19"/>
      <c r="J303" s="52" t="s">
        <v>1497</v>
      </c>
      <c r="K303" s="19" t="s">
        <v>1329</v>
      </c>
      <c r="L303" s="52"/>
      <c r="M303" s="19"/>
      <c r="O303" s="59" t="str">
        <f t="shared" si="102"/>
        <v>5-0000</v>
      </c>
      <c r="P303" s="59" t="str">
        <f t="shared" si="103"/>
        <v>5-3000</v>
      </c>
      <c r="Q303" s="59" t="str">
        <f t="shared" si="104"/>
        <v>2-1200</v>
      </c>
      <c r="R303" s="59" t="str">
        <f t="shared" si="105"/>
        <v>5-3021</v>
      </c>
      <c r="S303" s="59" t="str">
        <f t="shared" si="106"/>
        <v>5-3021.01</v>
      </c>
      <c r="T303" s="59" t="str">
        <f t="shared" si="107"/>
        <v xml:space="preserve"> </v>
      </c>
      <c r="V303" s="82">
        <f t="shared" si="108"/>
        <v>65000000000293</v>
      </c>
      <c r="W303" s="61">
        <f t="shared" si="109"/>
        <v>65000000000186</v>
      </c>
      <c r="X303" s="61">
        <f t="shared" si="110"/>
        <v>65000000000251</v>
      </c>
      <c r="Y303" s="61">
        <f t="shared" si="111"/>
        <v>65000000000147</v>
      </c>
      <c r="Z303" s="61">
        <f t="shared" si="112"/>
        <v>65000000000292</v>
      </c>
      <c r="AA303" s="61">
        <f t="shared" si="101"/>
        <v>65000000000293</v>
      </c>
      <c r="AB303" s="61">
        <f t="shared" si="113"/>
        <v>65000000000000</v>
      </c>
      <c r="AD303" s="61">
        <f t="shared" si="115"/>
        <v>5</v>
      </c>
      <c r="AE303" s="61">
        <f t="shared" si="116"/>
        <v>4</v>
      </c>
      <c r="AF303" s="61">
        <f t="shared" si="117"/>
        <v>1</v>
      </c>
      <c r="AG303" s="61">
        <f t="shared" si="118"/>
        <v>62</v>
      </c>
      <c r="AH303" s="61">
        <f t="shared" si="119"/>
        <v>2</v>
      </c>
      <c r="AI303" s="61">
        <f t="shared" si="120"/>
        <v>1</v>
      </c>
      <c r="AK303" s="77" t="str">
        <f xml:space="preserve">
IF(AA303&lt;&gt;AA302,
     "L5",
     IF(Z303&lt;&gt;Z302,
          "L4",
          IF(Y303&lt;&gt;Y302,
               "L3",
               IF(X303&lt;&gt;X302,
                    "L2",
                     IF(W303&lt;&gt;W302,
                         "L1",
                         "L1"
                         )
                    )
               )
          )
     )</f>
        <v>L5</v>
      </c>
      <c r="AM303" s="65" t="s">
        <v>1756</v>
      </c>
      <c r="AN303" s="65">
        <f>IF(EXACT($AK302, "L1"), $W302, AN302)</f>
        <v>65000000000186</v>
      </c>
      <c r="AO303" s="65">
        <f>IF(EXACT($AK302, "L1"), $W302, IF(EXACT($AK302, "L2"), $X302, AO302))</f>
        <v>65000000000251</v>
      </c>
      <c r="AP303" s="65">
        <f>IF(EXACT($AK302, "L1"), $W302, IF(EXACT($AK302, "L2"), $X302, IF(EXACT($AK302, "L3"), $Y302, AP302)))</f>
        <v>65000000000251</v>
      </c>
      <c r="AQ303" s="65">
        <f>IF(EXACT($AK302, "L1"), $W302, IF(EXACT($AK302, "L2"), $X302, IF(EXACT($AK302, "L3"), $Y302, IF(EXACT($AK302, "L4"), $Z302, AQ302))))</f>
        <v>65000000000292</v>
      </c>
      <c r="AS303" s="65">
        <f>IF(EXACT($AK303, "L1"), AM303, IF(EXACT($AK303, "L2"), AN303, IF(EXACT($AK303, "L3"), AO303, IF(EXACT($AK303, "L4"), AP303, IF(EXACT($AK303, "L5"), AQ303, "")))))</f>
        <v>65000000000292</v>
      </c>
      <c r="AU303" s="60" t="str">
        <f t="shared" si="121"/>
        <v>PERFORM * FROM "SchData-OLTP-Accounting"."Func_TblChartOfAccount_SET"(varSystemLoginSession, null, null, null, varInstitutionBranchID, 62000000000001::bigint,'5-3021.01', 'Local Transport (IDR)', 62000000000001::bigint, '2016-01-01 00:00:00'::timestamp, null::timestamp, 65000000000292::bigint, 66000000000001::bigint);</v>
      </c>
      <c r="AV303" s="66">
        <f t="shared" si="122"/>
        <v>65000000000293</v>
      </c>
      <c r="AW303" s="66">
        <f t="shared" si="123"/>
        <v>65000000000292</v>
      </c>
      <c r="AY303" s="66">
        <f t="shared" si="114"/>
        <v>65000000000292</v>
      </c>
    </row>
    <row r="304" spans="2:51" x14ac:dyDescent="0.2">
      <c r="B304" s="42"/>
      <c r="C304" s="43"/>
      <c r="D304" s="44"/>
      <c r="E304" s="43"/>
      <c r="F304" s="44"/>
      <c r="G304" s="43"/>
      <c r="H304" s="52" t="s">
        <v>947</v>
      </c>
      <c r="I304" s="19" t="s">
        <v>451</v>
      </c>
      <c r="J304" s="52"/>
      <c r="K304" s="19"/>
      <c r="L304" s="52"/>
      <c r="M304" s="19"/>
      <c r="O304" s="59" t="str">
        <f t="shared" si="102"/>
        <v>5-0000</v>
      </c>
      <c r="P304" s="59" t="str">
        <f t="shared" si="103"/>
        <v>5-3000</v>
      </c>
      <c r="Q304" s="59" t="str">
        <f t="shared" si="104"/>
        <v>2-1200</v>
      </c>
      <c r="R304" s="59" t="str">
        <f t="shared" si="105"/>
        <v>5-3022</v>
      </c>
      <c r="S304" s="59" t="str">
        <f t="shared" si="106"/>
        <v>5-3021.01</v>
      </c>
      <c r="T304" s="59" t="str">
        <f t="shared" si="107"/>
        <v xml:space="preserve"> </v>
      </c>
      <c r="V304" s="82">
        <f t="shared" si="108"/>
        <v>65000000000294</v>
      </c>
      <c r="W304" s="61">
        <f t="shared" si="109"/>
        <v>65000000000186</v>
      </c>
      <c r="X304" s="61">
        <f t="shared" si="110"/>
        <v>65000000000251</v>
      </c>
      <c r="Y304" s="61">
        <f t="shared" si="111"/>
        <v>65000000000147</v>
      </c>
      <c r="Z304" s="61">
        <f t="shared" si="112"/>
        <v>65000000000294</v>
      </c>
      <c r="AA304" s="61">
        <f t="shared" si="101"/>
        <v>65000000000293</v>
      </c>
      <c r="AB304" s="61">
        <f t="shared" si="113"/>
        <v>65000000000000</v>
      </c>
      <c r="AD304" s="61">
        <f t="shared" si="115"/>
        <v>5</v>
      </c>
      <c r="AE304" s="61">
        <f t="shared" si="116"/>
        <v>4</v>
      </c>
      <c r="AF304" s="61">
        <f t="shared" si="117"/>
        <v>1</v>
      </c>
      <c r="AG304" s="61">
        <f t="shared" si="118"/>
        <v>63</v>
      </c>
      <c r="AH304" s="61">
        <f t="shared" si="119"/>
        <v>1</v>
      </c>
      <c r="AI304" s="61">
        <f t="shared" si="120"/>
        <v>1</v>
      </c>
      <c r="AK304" s="77" t="str">
        <f xml:space="preserve">
IF(AA304&lt;&gt;AA303,
     "L5",
     IF(Z304&lt;&gt;Z303,
          "L4",
          IF(Y304&lt;&gt;Y303,
               "L3",
               IF(X304&lt;&gt;X303,
                    "L2",
                     IF(W304&lt;&gt;W303,
                         "L1",
                         "L1"
                         )
                    )
               )
          )
     )</f>
        <v>L4</v>
      </c>
      <c r="AM304" s="65" t="s">
        <v>1756</v>
      </c>
      <c r="AN304" s="65">
        <f>IF(EXACT($AK303, "L1"), $W303, AN303)</f>
        <v>65000000000186</v>
      </c>
      <c r="AO304" s="65">
        <f>IF(EXACT($AK303, "L1"), $W303, IF(EXACT($AK303, "L2"), $X303, AO303))</f>
        <v>65000000000251</v>
      </c>
      <c r="AP304" s="65">
        <f>IF(EXACT($AK303, "L1"), $W303, IF(EXACT($AK303, "L2"), $X303, IF(EXACT($AK303, "L3"), $Y303, AP303)))</f>
        <v>65000000000251</v>
      </c>
      <c r="AQ304" s="65">
        <f>IF(EXACT($AK303, "L1"), $W303, IF(EXACT($AK303, "L2"), $X303, IF(EXACT($AK303, "L3"), $Y303, IF(EXACT($AK303, "L4"), $Z303, AQ303))))</f>
        <v>65000000000292</v>
      </c>
      <c r="AS304" s="65">
        <f>IF(EXACT($AK304, "L1"), AM304, IF(EXACT($AK304, "L2"), AN304, IF(EXACT($AK304, "L3"), AO304, IF(EXACT($AK304, "L4"), AP304, IF(EXACT($AK304, "L5"), AQ304, "")))))</f>
        <v>65000000000251</v>
      </c>
      <c r="AU304" s="60" t="str">
        <f t="shared" si="121"/>
        <v>PERFORM * FROM "SchData-OLTP-Accounting"."Func_TblChartOfAccount_SET"(varSystemLoginSession, null, null, null, varInstitutionBranchID, 62000000000001::bigint,'5-3022', 'Business Travelling', 62000000000001::bigint, '2016-01-01 00:00:00'::timestamp, null::timestamp, 65000000000251::bigint, 66000000000001::bigint);</v>
      </c>
      <c r="AV304" s="66">
        <f t="shared" si="122"/>
        <v>65000000000294</v>
      </c>
      <c r="AW304" s="66">
        <f t="shared" si="123"/>
        <v>65000000000251</v>
      </c>
      <c r="AY304" s="66">
        <f t="shared" si="114"/>
        <v>65000000000147</v>
      </c>
    </row>
    <row r="305" spans="2:51" x14ac:dyDescent="0.2">
      <c r="B305" s="42"/>
      <c r="C305" s="43"/>
      <c r="D305" s="44"/>
      <c r="E305" s="43"/>
      <c r="F305" s="44"/>
      <c r="G305" s="43"/>
      <c r="H305" s="52"/>
      <c r="I305" s="19"/>
      <c r="J305" s="52" t="s">
        <v>1498</v>
      </c>
      <c r="K305" s="19" t="s">
        <v>1330</v>
      </c>
      <c r="L305" s="52"/>
      <c r="M305" s="19"/>
      <c r="O305" s="59" t="str">
        <f t="shared" si="102"/>
        <v>5-0000</v>
      </c>
      <c r="P305" s="59" t="str">
        <f t="shared" si="103"/>
        <v>5-3000</v>
      </c>
      <c r="Q305" s="59" t="str">
        <f t="shared" si="104"/>
        <v>2-1200</v>
      </c>
      <c r="R305" s="59" t="str">
        <f t="shared" si="105"/>
        <v>5-3022</v>
      </c>
      <c r="S305" s="59" t="str">
        <f t="shared" si="106"/>
        <v>5-3022.01</v>
      </c>
      <c r="T305" s="59" t="str">
        <f t="shared" si="107"/>
        <v xml:space="preserve"> </v>
      </c>
      <c r="V305" s="82">
        <f t="shared" si="108"/>
        <v>65000000000295</v>
      </c>
      <c r="W305" s="61">
        <f t="shared" si="109"/>
        <v>65000000000186</v>
      </c>
      <c r="X305" s="61">
        <f t="shared" si="110"/>
        <v>65000000000251</v>
      </c>
      <c r="Y305" s="61">
        <f t="shared" si="111"/>
        <v>65000000000147</v>
      </c>
      <c r="Z305" s="61">
        <f t="shared" si="112"/>
        <v>65000000000294</v>
      </c>
      <c r="AA305" s="61">
        <f t="shared" si="101"/>
        <v>65000000000295</v>
      </c>
      <c r="AB305" s="61">
        <f t="shared" si="113"/>
        <v>65000000000000</v>
      </c>
      <c r="AD305" s="61">
        <f t="shared" si="115"/>
        <v>5</v>
      </c>
      <c r="AE305" s="61">
        <f t="shared" si="116"/>
        <v>4</v>
      </c>
      <c r="AF305" s="61">
        <f t="shared" si="117"/>
        <v>1</v>
      </c>
      <c r="AG305" s="61">
        <f t="shared" si="118"/>
        <v>63</v>
      </c>
      <c r="AH305" s="61">
        <f t="shared" si="119"/>
        <v>2</v>
      </c>
      <c r="AI305" s="61">
        <f t="shared" si="120"/>
        <v>1</v>
      </c>
      <c r="AK305" s="77" t="str">
        <f xml:space="preserve">
IF(AA305&lt;&gt;AA304,
     "L5",
     IF(Z305&lt;&gt;Z304,
          "L4",
          IF(Y305&lt;&gt;Y304,
               "L3",
               IF(X305&lt;&gt;X304,
                    "L2",
                     IF(W305&lt;&gt;W304,
                         "L1",
                         "L1"
                         )
                    )
               )
          )
     )</f>
        <v>L5</v>
      </c>
      <c r="AM305" s="65" t="s">
        <v>1756</v>
      </c>
      <c r="AN305" s="65">
        <f>IF(EXACT($AK304, "L1"), $W304, AN304)</f>
        <v>65000000000186</v>
      </c>
      <c r="AO305" s="65">
        <f>IF(EXACT($AK304, "L1"), $W304, IF(EXACT($AK304, "L2"), $X304, AO304))</f>
        <v>65000000000251</v>
      </c>
      <c r="AP305" s="65">
        <f>IF(EXACT($AK304, "L1"), $W304, IF(EXACT($AK304, "L2"), $X304, IF(EXACT($AK304, "L3"), $Y304, AP304)))</f>
        <v>65000000000251</v>
      </c>
      <c r="AQ305" s="65">
        <f>IF(EXACT($AK304, "L1"), $W304, IF(EXACT($AK304, "L2"), $X304, IF(EXACT($AK304, "L3"), $Y304, IF(EXACT($AK304, "L4"), $Z304, AQ304))))</f>
        <v>65000000000294</v>
      </c>
      <c r="AS305" s="65">
        <f>IF(EXACT($AK305, "L1"), AM305, IF(EXACT($AK305, "L2"), AN305, IF(EXACT($AK305, "L3"), AO305, IF(EXACT($AK305, "L4"), AP305, IF(EXACT($AK305, "L5"), AQ305, "")))))</f>
        <v>65000000000294</v>
      </c>
      <c r="AU305" s="60" t="str">
        <f t="shared" si="121"/>
        <v>PERFORM * FROM "SchData-OLTP-Accounting"."Func_TblChartOfAccount_SET"(varSystemLoginSession, null, null, null, varInstitutionBranchID, 62000000000001::bigint,'5-3022.01', 'Business Travelling (IDR)', 62000000000001::bigint, '2016-01-01 00:00:00'::timestamp, null::timestamp, 65000000000294::bigint, 66000000000001::bigint);</v>
      </c>
      <c r="AV305" s="66">
        <f t="shared" si="122"/>
        <v>65000000000295</v>
      </c>
      <c r="AW305" s="66">
        <f t="shared" si="123"/>
        <v>65000000000294</v>
      </c>
      <c r="AY305" s="66">
        <f t="shared" si="114"/>
        <v>65000000000294</v>
      </c>
    </row>
    <row r="306" spans="2:51" x14ac:dyDescent="0.2">
      <c r="B306" s="42"/>
      <c r="C306" s="43"/>
      <c r="D306" s="44"/>
      <c r="E306" s="43"/>
      <c r="F306" s="44"/>
      <c r="G306" s="43"/>
      <c r="H306" s="52" t="s">
        <v>948</v>
      </c>
      <c r="I306" s="19" t="s">
        <v>453</v>
      </c>
      <c r="J306" s="52"/>
      <c r="K306" s="19"/>
      <c r="L306" s="52"/>
      <c r="M306" s="19"/>
      <c r="O306" s="59" t="str">
        <f t="shared" si="102"/>
        <v>5-0000</v>
      </c>
      <c r="P306" s="59" t="str">
        <f t="shared" si="103"/>
        <v>5-3000</v>
      </c>
      <c r="Q306" s="59" t="str">
        <f t="shared" si="104"/>
        <v>2-1200</v>
      </c>
      <c r="R306" s="59" t="str">
        <f t="shared" si="105"/>
        <v>5-3023</v>
      </c>
      <c r="S306" s="59" t="str">
        <f t="shared" si="106"/>
        <v>5-3022.01</v>
      </c>
      <c r="T306" s="59" t="str">
        <f t="shared" si="107"/>
        <v xml:space="preserve"> </v>
      </c>
      <c r="V306" s="82">
        <f t="shared" si="108"/>
        <v>65000000000296</v>
      </c>
      <c r="W306" s="61">
        <f t="shared" si="109"/>
        <v>65000000000186</v>
      </c>
      <c r="X306" s="61">
        <f t="shared" si="110"/>
        <v>65000000000251</v>
      </c>
      <c r="Y306" s="61">
        <f t="shared" si="111"/>
        <v>65000000000147</v>
      </c>
      <c r="Z306" s="61">
        <f t="shared" si="112"/>
        <v>65000000000296</v>
      </c>
      <c r="AA306" s="61">
        <f t="shared" si="101"/>
        <v>65000000000295</v>
      </c>
      <c r="AB306" s="61">
        <f t="shared" si="113"/>
        <v>65000000000000</v>
      </c>
      <c r="AD306" s="61">
        <f t="shared" si="115"/>
        <v>5</v>
      </c>
      <c r="AE306" s="61">
        <f t="shared" si="116"/>
        <v>4</v>
      </c>
      <c r="AF306" s="61">
        <f t="shared" si="117"/>
        <v>1</v>
      </c>
      <c r="AG306" s="61">
        <f t="shared" si="118"/>
        <v>64</v>
      </c>
      <c r="AH306" s="61">
        <f t="shared" si="119"/>
        <v>1</v>
      </c>
      <c r="AI306" s="61">
        <f t="shared" si="120"/>
        <v>1</v>
      </c>
      <c r="AK306" s="77" t="str">
        <f xml:space="preserve">
IF(AA306&lt;&gt;AA305,
     "L5",
     IF(Z306&lt;&gt;Z305,
          "L4",
          IF(Y306&lt;&gt;Y305,
               "L3",
               IF(X306&lt;&gt;X305,
                    "L2",
                     IF(W306&lt;&gt;W305,
                         "L1",
                         "L1"
                         )
                    )
               )
          )
     )</f>
        <v>L4</v>
      </c>
      <c r="AM306" s="65" t="s">
        <v>1756</v>
      </c>
      <c r="AN306" s="65">
        <f>IF(EXACT($AK305, "L1"), $W305, AN305)</f>
        <v>65000000000186</v>
      </c>
      <c r="AO306" s="65">
        <f>IF(EXACT($AK305, "L1"), $W305, IF(EXACT($AK305, "L2"), $X305, AO305))</f>
        <v>65000000000251</v>
      </c>
      <c r="AP306" s="65">
        <f>IF(EXACT($AK305, "L1"), $W305, IF(EXACT($AK305, "L2"), $X305, IF(EXACT($AK305, "L3"), $Y305, AP305)))</f>
        <v>65000000000251</v>
      </c>
      <c r="AQ306" s="65">
        <f>IF(EXACT($AK305, "L1"), $W305, IF(EXACT($AK305, "L2"), $X305, IF(EXACT($AK305, "L3"), $Y305, IF(EXACT($AK305, "L4"), $Z305, AQ305))))</f>
        <v>65000000000294</v>
      </c>
      <c r="AS306" s="65">
        <f>IF(EXACT($AK306, "L1"), AM306, IF(EXACT($AK306, "L2"), AN306, IF(EXACT($AK306, "L3"), AO306, IF(EXACT($AK306, "L4"), AP306, IF(EXACT($AK306, "L5"), AQ306, "")))))</f>
        <v>65000000000251</v>
      </c>
      <c r="AU306" s="60" t="str">
        <f t="shared" si="121"/>
        <v>PERFORM * FROM "SchData-OLTP-Accounting"."Func_TblChartOfAccount_SET"(varSystemLoginSession, null, null, null, varInstitutionBranchID, 62000000000001::bigint,'5-3023', 'Travel &amp; Fares', 62000000000001::bigint, '2016-01-01 00:00:00'::timestamp, null::timestamp, 65000000000251::bigint, 66000000000001::bigint);</v>
      </c>
      <c r="AV306" s="66">
        <f t="shared" si="122"/>
        <v>65000000000296</v>
      </c>
      <c r="AW306" s="66">
        <f t="shared" si="123"/>
        <v>65000000000251</v>
      </c>
      <c r="AY306" s="66">
        <f t="shared" si="114"/>
        <v>65000000000147</v>
      </c>
    </row>
    <row r="307" spans="2:51" x14ac:dyDescent="0.2">
      <c r="B307" s="42"/>
      <c r="C307" s="43"/>
      <c r="D307" s="44"/>
      <c r="E307" s="43"/>
      <c r="F307" s="44"/>
      <c r="G307" s="43"/>
      <c r="H307" s="52"/>
      <c r="I307" s="19"/>
      <c r="J307" s="52" t="s">
        <v>1499</v>
      </c>
      <c r="K307" s="19" t="s">
        <v>1331</v>
      </c>
      <c r="L307" s="52"/>
      <c r="M307" s="19"/>
      <c r="O307" s="59" t="str">
        <f t="shared" si="102"/>
        <v>5-0000</v>
      </c>
      <c r="P307" s="59" t="str">
        <f t="shared" si="103"/>
        <v>5-3000</v>
      </c>
      <c r="Q307" s="59" t="str">
        <f t="shared" si="104"/>
        <v>2-1200</v>
      </c>
      <c r="R307" s="59" t="str">
        <f t="shared" si="105"/>
        <v>5-3023</v>
      </c>
      <c r="S307" s="59" t="str">
        <f t="shared" si="106"/>
        <v>5-3023.01</v>
      </c>
      <c r="T307" s="59" t="str">
        <f t="shared" si="107"/>
        <v xml:space="preserve"> </v>
      </c>
      <c r="V307" s="82">
        <f t="shared" si="108"/>
        <v>65000000000297</v>
      </c>
      <c r="W307" s="61">
        <f t="shared" si="109"/>
        <v>65000000000186</v>
      </c>
      <c r="X307" s="61">
        <f t="shared" si="110"/>
        <v>65000000000251</v>
      </c>
      <c r="Y307" s="61">
        <f t="shared" si="111"/>
        <v>65000000000147</v>
      </c>
      <c r="Z307" s="61">
        <f t="shared" si="112"/>
        <v>65000000000296</v>
      </c>
      <c r="AA307" s="61">
        <f t="shared" si="101"/>
        <v>65000000000297</v>
      </c>
      <c r="AB307" s="61">
        <f t="shared" si="113"/>
        <v>65000000000000</v>
      </c>
      <c r="AD307" s="61">
        <f t="shared" si="115"/>
        <v>5</v>
      </c>
      <c r="AE307" s="61">
        <f t="shared" si="116"/>
        <v>4</v>
      </c>
      <c r="AF307" s="61">
        <f t="shared" si="117"/>
        <v>1</v>
      </c>
      <c r="AG307" s="61">
        <f t="shared" si="118"/>
        <v>64</v>
      </c>
      <c r="AH307" s="61">
        <f t="shared" si="119"/>
        <v>2</v>
      </c>
      <c r="AI307" s="61">
        <f t="shared" si="120"/>
        <v>1</v>
      </c>
      <c r="AK307" s="77" t="str">
        <f xml:space="preserve">
IF(AA307&lt;&gt;AA306,
     "L5",
     IF(Z307&lt;&gt;Z306,
          "L4",
          IF(Y307&lt;&gt;Y306,
               "L3",
               IF(X307&lt;&gt;X306,
                    "L2",
                     IF(W307&lt;&gt;W306,
                         "L1",
                         "L1"
                         )
                    )
               )
          )
     )</f>
        <v>L5</v>
      </c>
      <c r="AM307" s="65" t="s">
        <v>1756</v>
      </c>
      <c r="AN307" s="65">
        <f>IF(EXACT($AK306, "L1"), $W306, AN306)</f>
        <v>65000000000186</v>
      </c>
      <c r="AO307" s="65">
        <f>IF(EXACT($AK306, "L1"), $W306, IF(EXACT($AK306, "L2"), $X306, AO306))</f>
        <v>65000000000251</v>
      </c>
      <c r="AP307" s="65">
        <f>IF(EXACT($AK306, "L1"), $W306, IF(EXACT($AK306, "L2"), $X306, IF(EXACT($AK306, "L3"), $Y306, AP306)))</f>
        <v>65000000000251</v>
      </c>
      <c r="AQ307" s="65">
        <f>IF(EXACT($AK306, "L1"), $W306, IF(EXACT($AK306, "L2"), $X306, IF(EXACT($AK306, "L3"), $Y306, IF(EXACT($AK306, "L4"), $Z306, AQ306))))</f>
        <v>65000000000296</v>
      </c>
      <c r="AS307" s="65">
        <f>IF(EXACT($AK307, "L1"), AM307, IF(EXACT($AK307, "L2"), AN307, IF(EXACT($AK307, "L3"), AO307, IF(EXACT($AK307, "L4"), AP307, IF(EXACT($AK307, "L5"), AQ307, "")))))</f>
        <v>65000000000296</v>
      </c>
      <c r="AU307" s="60" t="str">
        <f t="shared" si="121"/>
        <v>PERFORM * FROM "SchData-OLTP-Accounting"."Func_TblChartOfAccount_SET"(varSystemLoginSession, null, null, null, varInstitutionBranchID, 62000000000001::bigint,'5-3023.01', 'Travel &amp; Fares (IDR)', 62000000000001::bigint, '2016-01-01 00:00:00'::timestamp, null::timestamp, 65000000000296::bigint, 66000000000001::bigint);</v>
      </c>
      <c r="AV307" s="66">
        <f t="shared" si="122"/>
        <v>65000000000297</v>
      </c>
      <c r="AW307" s="66">
        <f t="shared" si="123"/>
        <v>65000000000296</v>
      </c>
      <c r="AY307" s="66">
        <f t="shared" si="114"/>
        <v>65000000000296</v>
      </c>
    </row>
    <row r="308" spans="2:51" x14ac:dyDescent="0.2">
      <c r="B308" s="42"/>
      <c r="C308" s="43"/>
      <c r="D308" s="44"/>
      <c r="E308" s="43"/>
      <c r="F308" s="44"/>
      <c r="G308" s="43"/>
      <c r="H308" s="52" t="s">
        <v>949</v>
      </c>
      <c r="I308" s="19" t="s">
        <v>455</v>
      </c>
      <c r="J308" s="52"/>
      <c r="K308" s="19"/>
      <c r="L308" s="52"/>
      <c r="M308" s="19"/>
      <c r="O308" s="59" t="str">
        <f t="shared" si="102"/>
        <v>5-0000</v>
      </c>
      <c r="P308" s="59" t="str">
        <f t="shared" si="103"/>
        <v>5-3000</v>
      </c>
      <c r="Q308" s="59" t="str">
        <f t="shared" si="104"/>
        <v>2-1200</v>
      </c>
      <c r="R308" s="59" t="str">
        <f t="shared" si="105"/>
        <v>5-3024</v>
      </c>
      <c r="S308" s="59" t="str">
        <f t="shared" si="106"/>
        <v>5-3023.01</v>
      </c>
      <c r="T308" s="59" t="str">
        <f t="shared" si="107"/>
        <v xml:space="preserve"> </v>
      </c>
      <c r="V308" s="82">
        <f t="shared" si="108"/>
        <v>65000000000298</v>
      </c>
      <c r="W308" s="61">
        <f t="shared" si="109"/>
        <v>65000000000186</v>
      </c>
      <c r="X308" s="61">
        <f t="shared" si="110"/>
        <v>65000000000251</v>
      </c>
      <c r="Y308" s="61">
        <f t="shared" si="111"/>
        <v>65000000000147</v>
      </c>
      <c r="Z308" s="61">
        <f t="shared" si="112"/>
        <v>65000000000298</v>
      </c>
      <c r="AA308" s="61">
        <f t="shared" si="101"/>
        <v>65000000000297</v>
      </c>
      <c r="AB308" s="61">
        <f t="shared" si="113"/>
        <v>65000000000000</v>
      </c>
      <c r="AD308" s="61">
        <f t="shared" si="115"/>
        <v>5</v>
      </c>
      <c r="AE308" s="61">
        <f t="shared" si="116"/>
        <v>4</v>
      </c>
      <c r="AF308" s="61">
        <f t="shared" si="117"/>
        <v>1</v>
      </c>
      <c r="AG308" s="61">
        <f t="shared" si="118"/>
        <v>65</v>
      </c>
      <c r="AH308" s="61">
        <f t="shared" si="119"/>
        <v>1</v>
      </c>
      <c r="AI308" s="61">
        <f t="shared" si="120"/>
        <v>1</v>
      </c>
      <c r="AK308" s="77" t="str">
        <f xml:space="preserve">
IF(AA308&lt;&gt;AA307,
     "L5",
     IF(Z308&lt;&gt;Z307,
          "L4",
          IF(Y308&lt;&gt;Y307,
               "L3",
               IF(X308&lt;&gt;X307,
                    "L2",
                     IF(W308&lt;&gt;W307,
                         "L1",
                         "L1"
                         )
                    )
               )
          )
     )</f>
        <v>L4</v>
      </c>
      <c r="AM308" s="65" t="s">
        <v>1756</v>
      </c>
      <c r="AN308" s="65">
        <f>IF(EXACT($AK307, "L1"), $W307, AN307)</f>
        <v>65000000000186</v>
      </c>
      <c r="AO308" s="65">
        <f>IF(EXACT($AK307, "L1"), $W307, IF(EXACT($AK307, "L2"), $X307, AO307))</f>
        <v>65000000000251</v>
      </c>
      <c r="AP308" s="65">
        <f>IF(EXACT($AK307, "L1"), $W307, IF(EXACT($AK307, "L2"), $X307, IF(EXACT($AK307, "L3"), $Y307, AP307)))</f>
        <v>65000000000251</v>
      </c>
      <c r="AQ308" s="65">
        <f>IF(EXACT($AK307, "L1"), $W307, IF(EXACT($AK307, "L2"), $X307, IF(EXACT($AK307, "L3"), $Y307, IF(EXACT($AK307, "L4"), $Z307, AQ307))))</f>
        <v>65000000000296</v>
      </c>
      <c r="AS308" s="65">
        <f>IF(EXACT($AK308, "L1"), AM308, IF(EXACT($AK308, "L2"), AN308, IF(EXACT($AK308, "L3"), AO308, IF(EXACT($AK308, "L4"), AP308, IF(EXACT($AK308, "L5"), AQ308, "")))))</f>
        <v>65000000000251</v>
      </c>
      <c r="AU308" s="60" t="str">
        <f t="shared" si="121"/>
        <v>PERFORM * FROM "SchData-OLTP-Accounting"."Func_TblChartOfAccount_SET"(varSystemLoginSession, null, null, null, varInstitutionBranchID, 62000000000001::bigint,'5-3024', 'Freight Expenses', 62000000000001::bigint, '2016-01-01 00:00:00'::timestamp, null::timestamp, 65000000000251::bigint, 66000000000001::bigint);</v>
      </c>
      <c r="AV308" s="66">
        <f t="shared" si="122"/>
        <v>65000000000298</v>
      </c>
      <c r="AW308" s="66">
        <f t="shared" si="123"/>
        <v>65000000000251</v>
      </c>
      <c r="AY308" s="66">
        <f t="shared" si="114"/>
        <v>65000000000147</v>
      </c>
    </row>
    <row r="309" spans="2:51" x14ac:dyDescent="0.2">
      <c r="B309" s="42"/>
      <c r="C309" s="43"/>
      <c r="D309" s="44"/>
      <c r="E309" s="43"/>
      <c r="F309" s="44"/>
      <c r="G309" s="43"/>
      <c r="H309" s="52"/>
      <c r="I309" s="19"/>
      <c r="J309" s="52" t="s">
        <v>1500</v>
      </c>
      <c r="K309" s="19" t="s">
        <v>1332</v>
      </c>
      <c r="L309" s="52"/>
      <c r="M309" s="19"/>
      <c r="O309" s="59" t="str">
        <f t="shared" si="102"/>
        <v>5-0000</v>
      </c>
      <c r="P309" s="59" t="str">
        <f t="shared" si="103"/>
        <v>5-3000</v>
      </c>
      <c r="Q309" s="59" t="str">
        <f t="shared" si="104"/>
        <v>2-1200</v>
      </c>
      <c r="R309" s="59" t="str">
        <f t="shared" si="105"/>
        <v>5-3024</v>
      </c>
      <c r="S309" s="59" t="str">
        <f t="shared" si="106"/>
        <v>5-3024.01</v>
      </c>
      <c r="T309" s="59" t="str">
        <f t="shared" si="107"/>
        <v xml:space="preserve"> </v>
      </c>
      <c r="V309" s="82">
        <f t="shared" si="108"/>
        <v>65000000000299</v>
      </c>
      <c r="W309" s="61">
        <f t="shared" si="109"/>
        <v>65000000000186</v>
      </c>
      <c r="X309" s="61">
        <f t="shared" si="110"/>
        <v>65000000000251</v>
      </c>
      <c r="Y309" s="61">
        <f t="shared" si="111"/>
        <v>65000000000147</v>
      </c>
      <c r="Z309" s="61">
        <f t="shared" si="112"/>
        <v>65000000000298</v>
      </c>
      <c r="AA309" s="61">
        <f t="shared" si="101"/>
        <v>65000000000299</v>
      </c>
      <c r="AB309" s="61">
        <f t="shared" si="113"/>
        <v>65000000000000</v>
      </c>
      <c r="AD309" s="61">
        <f t="shared" si="115"/>
        <v>5</v>
      </c>
      <c r="AE309" s="61">
        <f t="shared" si="116"/>
        <v>4</v>
      </c>
      <c r="AF309" s="61">
        <f t="shared" si="117"/>
        <v>1</v>
      </c>
      <c r="AG309" s="61">
        <f t="shared" si="118"/>
        <v>65</v>
      </c>
      <c r="AH309" s="61">
        <f t="shared" si="119"/>
        <v>2</v>
      </c>
      <c r="AI309" s="61">
        <f t="shared" si="120"/>
        <v>1</v>
      </c>
      <c r="AK309" s="77" t="str">
        <f xml:space="preserve">
IF(AA309&lt;&gt;AA308,
     "L5",
     IF(Z309&lt;&gt;Z308,
          "L4",
          IF(Y309&lt;&gt;Y308,
               "L3",
               IF(X309&lt;&gt;X308,
                    "L2",
                     IF(W309&lt;&gt;W308,
                         "L1",
                         "L1"
                         )
                    )
               )
          )
     )</f>
        <v>L5</v>
      </c>
      <c r="AM309" s="65" t="s">
        <v>1756</v>
      </c>
      <c r="AN309" s="65">
        <f>IF(EXACT($AK308, "L1"), $W308, AN308)</f>
        <v>65000000000186</v>
      </c>
      <c r="AO309" s="65">
        <f>IF(EXACT($AK308, "L1"), $W308, IF(EXACT($AK308, "L2"), $X308, AO308))</f>
        <v>65000000000251</v>
      </c>
      <c r="AP309" s="65">
        <f>IF(EXACT($AK308, "L1"), $W308, IF(EXACT($AK308, "L2"), $X308, IF(EXACT($AK308, "L3"), $Y308, AP308)))</f>
        <v>65000000000251</v>
      </c>
      <c r="AQ309" s="65">
        <f>IF(EXACT($AK308, "L1"), $W308, IF(EXACT($AK308, "L2"), $X308, IF(EXACT($AK308, "L3"), $Y308, IF(EXACT($AK308, "L4"), $Z308, AQ308))))</f>
        <v>65000000000298</v>
      </c>
      <c r="AS309" s="65">
        <f>IF(EXACT($AK309, "L1"), AM309, IF(EXACT($AK309, "L2"), AN309, IF(EXACT($AK309, "L3"), AO309, IF(EXACT($AK309, "L4"), AP309, IF(EXACT($AK309, "L5"), AQ309, "")))))</f>
        <v>65000000000298</v>
      </c>
      <c r="AU309" s="60" t="str">
        <f t="shared" si="121"/>
        <v>PERFORM * FROM "SchData-OLTP-Accounting"."Func_TblChartOfAccount_SET"(varSystemLoginSession, null, null, null, varInstitutionBranchID, 62000000000001::bigint,'5-3024.01', 'Freight Expenses (IDR)', 62000000000001::bigint, '2016-01-01 00:00:00'::timestamp, null::timestamp, 65000000000298::bigint, 66000000000001::bigint);</v>
      </c>
      <c r="AV309" s="66">
        <f t="shared" si="122"/>
        <v>65000000000299</v>
      </c>
      <c r="AW309" s="66">
        <f t="shared" si="123"/>
        <v>65000000000298</v>
      </c>
      <c r="AY309" s="66">
        <f t="shared" si="114"/>
        <v>65000000000298</v>
      </c>
    </row>
    <row r="310" spans="2:51" x14ac:dyDescent="0.2">
      <c r="B310" s="42"/>
      <c r="C310" s="43"/>
      <c r="D310" s="44"/>
      <c r="E310" s="43"/>
      <c r="F310" s="44"/>
      <c r="G310" s="43"/>
      <c r="H310" s="52" t="s">
        <v>950</v>
      </c>
      <c r="I310" s="19" t="s">
        <v>457</v>
      </c>
      <c r="J310" s="52"/>
      <c r="K310" s="19"/>
      <c r="L310" s="52"/>
      <c r="M310" s="19"/>
      <c r="O310" s="59" t="str">
        <f t="shared" si="102"/>
        <v>5-0000</v>
      </c>
      <c r="P310" s="59" t="str">
        <f t="shared" si="103"/>
        <v>5-3000</v>
      </c>
      <c r="Q310" s="59" t="str">
        <f t="shared" si="104"/>
        <v>2-1200</v>
      </c>
      <c r="R310" s="59" t="str">
        <f t="shared" si="105"/>
        <v>5-3025</v>
      </c>
      <c r="S310" s="59" t="str">
        <f t="shared" si="106"/>
        <v>5-3024.01</v>
      </c>
      <c r="T310" s="59" t="str">
        <f t="shared" si="107"/>
        <v xml:space="preserve"> </v>
      </c>
      <c r="V310" s="82">
        <f t="shared" si="108"/>
        <v>65000000000300</v>
      </c>
      <c r="W310" s="61">
        <f t="shared" si="109"/>
        <v>65000000000186</v>
      </c>
      <c r="X310" s="61">
        <f t="shared" si="110"/>
        <v>65000000000251</v>
      </c>
      <c r="Y310" s="61">
        <f t="shared" si="111"/>
        <v>65000000000147</v>
      </c>
      <c r="Z310" s="61">
        <f t="shared" si="112"/>
        <v>65000000000300</v>
      </c>
      <c r="AA310" s="61">
        <f t="shared" si="101"/>
        <v>65000000000299</v>
      </c>
      <c r="AB310" s="61">
        <f t="shared" si="113"/>
        <v>65000000000000</v>
      </c>
      <c r="AD310" s="61">
        <f t="shared" si="115"/>
        <v>5</v>
      </c>
      <c r="AE310" s="61">
        <f t="shared" si="116"/>
        <v>4</v>
      </c>
      <c r="AF310" s="61">
        <f t="shared" si="117"/>
        <v>1</v>
      </c>
      <c r="AG310" s="61">
        <f t="shared" si="118"/>
        <v>66</v>
      </c>
      <c r="AH310" s="61">
        <f t="shared" si="119"/>
        <v>1</v>
      </c>
      <c r="AI310" s="61">
        <f t="shared" si="120"/>
        <v>1</v>
      </c>
      <c r="AK310" s="77" t="str">
        <f xml:space="preserve">
IF(AA310&lt;&gt;AA309,
     "L5",
     IF(Z310&lt;&gt;Z309,
          "L4",
          IF(Y310&lt;&gt;Y309,
               "L3",
               IF(X310&lt;&gt;X309,
                    "L2",
                     IF(W310&lt;&gt;W309,
                         "L1",
                         "L1"
                         )
                    )
               )
          )
     )</f>
        <v>L4</v>
      </c>
      <c r="AM310" s="65" t="s">
        <v>1756</v>
      </c>
      <c r="AN310" s="65">
        <f>IF(EXACT($AK309, "L1"), $W309, AN309)</f>
        <v>65000000000186</v>
      </c>
      <c r="AO310" s="65">
        <f>IF(EXACT($AK309, "L1"), $W309, IF(EXACT($AK309, "L2"), $X309, AO309))</f>
        <v>65000000000251</v>
      </c>
      <c r="AP310" s="65">
        <f>IF(EXACT($AK309, "L1"), $W309, IF(EXACT($AK309, "L2"), $X309, IF(EXACT($AK309, "L3"), $Y309, AP309)))</f>
        <v>65000000000251</v>
      </c>
      <c r="AQ310" s="65">
        <f>IF(EXACT($AK309, "L1"), $W309, IF(EXACT($AK309, "L2"), $X309, IF(EXACT($AK309, "L3"), $Y309, IF(EXACT($AK309, "L4"), $Z309, AQ309))))</f>
        <v>65000000000298</v>
      </c>
      <c r="AS310" s="65">
        <f>IF(EXACT($AK310, "L1"), AM310, IF(EXACT($AK310, "L2"), AN310, IF(EXACT($AK310, "L3"), AO310, IF(EXACT($AK310, "L4"), AP310, IF(EXACT($AK310, "L5"), AQ310, "")))))</f>
        <v>65000000000251</v>
      </c>
      <c r="AU310" s="60" t="str">
        <f t="shared" si="121"/>
        <v>PERFORM * FROM "SchData-OLTP-Accounting"."Func_TblChartOfAccount_SET"(varSystemLoginSession, null, null, null, varInstitutionBranchID, 62000000000001::bigint,'5-3025', 'Custom Clearance', 62000000000001::bigint, '2016-01-01 00:00:00'::timestamp, null::timestamp, 65000000000251::bigint, 66000000000001::bigint);</v>
      </c>
      <c r="AV310" s="66">
        <f t="shared" si="122"/>
        <v>65000000000300</v>
      </c>
      <c r="AW310" s="66">
        <f t="shared" si="123"/>
        <v>65000000000251</v>
      </c>
      <c r="AY310" s="66">
        <f t="shared" si="114"/>
        <v>65000000000147</v>
      </c>
    </row>
    <row r="311" spans="2:51" x14ac:dyDescent="0.2">
      <c r="B311" s="42"/>
      <c r="C311" s="43"/>
      <c r="D311" s="44"/>
      <c r="E311" s="43"/>
      <c r="F311" s="44"/>
      <c r="G311" s="43"/>
      <c r="H311" s="52"/>
      <c r="I311" s="19"/>
      <c r="J311" s="52" t="s">
        <v>1501</v>
      </c>
      <c r="K311" s="19" t="s">
        <v>1333</v>
      </c>
      <c r="L311" s="52"/>
      <c r="M311" s="19"/>
      <c r="O311" s="59" t="str">
        <f t="shared" si="102"/>
        <v>5-0000</v>
      </c>
      <c r="P311" s="59" t="str">
        <f t="shared" si="103"/>
        <v>5-3000</v>
      </c>
      <c r="Q311" s="59" t="str">
        <f t="shared" si="104"/>
        <v>2-1200</v>
      </c>
      <c r="R311" s="59" t="str">
        <f t="shared" si="105"/>
        <v>5-3025</v>
      </c>
      <c r="S311" s="59" t="str">
        <f t="shared" si="106"/>
        <v>5-3025.01</v>
      </c>
      <c r="T311" s="59" t="str">
        <f t="shared" si="107"/>
        <v xml:space="preserve"> </v>
      </c>
      <c r="V311" s="82">
        <f t="shared" si="108"/>
        <v>65000000000301</v>
      </c>
      <c r="W311" s="61">
        <f t="shared" si="109"/>
        <v>65000000000186</v>
      </c>
      <c r="X311" s="61">
        <f t="shared" si="110"/>
        <v>65000000000251</v>
      </c>
      <c r="Y311" s="61">
        <f t="shared" si="111"/>
        <v>65000000000147</v>
      </c>
      <c r="Z311" s="61">
        <f t="shared" si="112"/>
        <v>65000000000300</v>
      </c>
      <c r="AA311" s="61">
        <f t="shared" si="101"/>
        <v>65000000000301</v>
      </c>
      <c r="AB311" s="61">
        <f t="shared" si="113"/>
        <v>65000000000000</v>
      </c>
      <c r="AD311" s="61">
        <f t="shared" si="115"/>
        <v>5</v>
      </c>
      <c r="AE311" s="61">
        <f t="shared" si="116"/>
        <v>4</v>
      </c>
      <c r="AF311" s="61">
        <f t="shared" si="117"/>
        <v>1</v>
      </c>
      <c r="AG311" s="61">
        <f t="shared" si="118"/>
        <v>66</v>
      </c>
      <c r="AH311" s="61">
        <f t="shared" si="119"/>
        <v>2</v>
      </c>
      <c r="AI311" s="61">
        <f t="shared" si="120"/>
        <v>1</v>
      </c>
      <c r="AK311" s="77" t="str">
        <f xml:space="preserve">
IF(AA311&lt;&gt;AA310,
     "L5",
     IF(Z311&lt;&gt;Z310,
          "L4",
          IF(Y311&lt;&gt;Y310,
               "L3",
               IF(X311&lt;&gt;X310,
                    "L2",
                     IF(W311&lt;&gt;W310,
                         "L1",
                         "L1"
                         )
                    )
               )
          )
     )</f>
        <v>L5</v>
      </c>
      <c r="AM311" s="65" t="s">
        <v>1756</v>
      </c>
      <c r="AN311" s="65">
        <f>IF(EXACT($AK310, "L1"), $W310, AN310)</f>
        <v>65000000000186</v>
      </c>
      <c r="AO311" s="65">
        <f>IF(EXACT($AK310, "L1"), $W310, IF(EXACT($AK310, "L2"), $X310, AO310))</f>
        <v>65000000000251</v>
      </c>
      <c r="AP311" s="65">
        <f>IF(EXACT($AK310, "L1"), $W310, IF(EXACT($AK310, "L2"), $X310, IF(EXACT($AK310, "L3"), $Y310, AP310)))</f>
        <v>65000000000251</v>
      </c>
      <c r="AQ311" s="65">
        <f>IF(EXACT($AK310, "L1"), $W310, IF(EXACT($AK310, "L2"), $X310, IF(EXACT($AK310, "L3"), $Y310, IF(EXACT($AK310, "L4"), $Z310, AQ310))))</f>
        <v>65000000000300</v>
      </c>
      <c r="AS311" s="65">
        <f>IF(EXACT($AK311, "L1"), AM311, IF(EXACT($AK311, "L2"), AN311, IF(EXACT($AK311, "L3"), AO311, IF(EXACT($AK311, "L4"), AP311, IF(EXACT($AK311, "L5"), AQ311, "")))))</f>
        <v>65000000000300</v>
      </c>
      <c r="AU311" s="60" t="str">
        <f t="shared" si="121"/>
        <v>PERFORM * FROM "SchData-OLTP-Accounting"."Func_TblChartOfAccount_SET"(varSystemLoginSession, null, null, null, varInstitutionBranchID, 62000000000001::bigint,'5-3025.01', 'Custom Clearance (IDR)', 62000000000001::bigint, '2016-01-01 00:00:00'::timestamp, null::timestamp, 65000000000300::bigint, 66000000000001::bigint);</v>
      </c>
      <c r="AV311" s="66">
        <f t="shared" si="122"/>
        <v>65000000000301</v>
      </c>
      <c r="AW311" s="66">
        <f t="shared" si="123"/>
        <v>65000000000300</v>
      </c>
      <c r="AY311" s="66">
        <f t="shared" si="114"/>
        <v>65000000000300</v>
      </c>
    </row>
    <row r="312" spans="2:51" x14ac:dyDescent="0.2">
      <c r="B312" s="42"/>
      <c r="C312" s="43"/>
      <c r="D312" s="44"/>
      <c r="E312" s="43"/>
      <c r="F312" s="44"/>
      <c r="G312" s="43"/>
      <c r="H312" s="52" t="s">
        <v>951</v>
      </c>
      <c r="I312" s="19" t="s">
        <v>459</v>
      </c>
      <c r="J312" s="52"/>
      <c r="K312" s="19"/>
      <c r="L312" s="52"/>
      <c r="M312" s="19"/>
      <c r="O312" s="59" t="str">
        <f t="shared" si="102"/>
        <v>5-0000</v>
      </c>
      <c r="P312" s="59" t="str">
        <f t="shared" si="103"/>
        <v>5-3000</v>
      </c>
      <c r="Q312" s="59" t="str">
        <f t="shared" si="104"/>
        <v>2-1200</v>
      </c>
      <c r="R312" s="59" t="str">
        <f t="shared" si="105"/>
        <v>5-3026</v>
      </c>
      <c r="S312" s="59" t="str">
        <f t="shared" si="106"/>
        <v>5-3025.01</v>
      </c>
      <c r="T312" s="59" t="str">
        <f t="shared" si="107"/>
        <v xml:space="preserve"> </v>
      </c>
      <c r="V312" s="82">
        <f t="shared" si="108"/>
        <v>65000000000302</v>
      </c>
      <c r="W312" s="61">
        <f t="shared" si="109"/>
        <v>65000000000186</v>
      </c>
      <c r="X312" s="61">
        <f t="shared" si="110"/>
        <v>65000000000251</v>
      </c>
      <c r="Y312" s="61">
        <f t="shared" si="111"/>
        <v>65000000000147</v>
      </c>
      <c r="Z312" s="61">
        <f t="shared" si="112"/>
        <v>65000000000302</v>
      </c>
      <c r="AA312" s="61">
        <f t="shared" si="101"/>
        <v>65000000000301</v>
      </c>
      <c r="AB312" s="61">
        <f t="shared" si="113"/>
        <v>65000000000000</v>
      </c>
      <c r="AD312" s="61">
        <f t="shared" si="115"/>
        <v>5</v>
      </c>
      <c r="AE312" s="61">
        <f t="shared" si="116"/>
        <v>4</v>
      </c>
      <c r="AF312" s="61">
        <f t="shared" si="117"/>
        <v>1</v>
      </c>
      <c r="AG312" s="61">
        <f t="shared" si="118"/>
        <v>67</v>
      </c>
      <c r="AH312" s="61">
        <f t="shared" si="119"/>
        <v>1</v>
      </c>
      <c r="AI312" s="61">
        <f t="shared" si="120"/>
        <v>1</v>
      </c>
      <c r="AK312" s="77" t="str">
        <f xml:space="preserve">
IF(AA312&lt;&gt;AA311,
     "L5",
     IF(Z312&lt;&gt;Z311,
          "L4",
          IF(Y312&lt;&gt;Y311,
               "L3",
               IF(X312&lt;&gt;X311,
                    "L2",
                     IF(W312&lt;&gt;W311,
                         "L1",
                         "L1"
                         )
                    )
               )
          )
     )</f>
        <v>L4</v>
      </c>
      <c r="AM312" s="65" t="s">
        <v>1756</v>
      </c>
      <c r="AN312" s="65">
        <f>IF(EXACT($AK311, "L1"), $W311, AN311)</f>
        <v>65000000000186</v>
      </c>
      <c r="AO312" s="65">
        <f>IF(EXACT($AK311, "L1"), $W311, IF(EXACT($AK311, "L2"), $X311, AO311))</f>
        <v>65000000000251</v>
      </c>
      <c r="AP312" s="65">
        <f>IF(EXACT($AK311, "L1"), $W311, IF(EXACT($AK311, "L2"), $X311, IF(EXACT($AK311, "L3"), $Y311, AP311)))</f>
        <v>65000000000251</v>
      </c>
      <c r="AQ312" s="65">
        <f>IF(EXACT($AK311, "L1"), $W311, IF(EXACT($AK311, "L2"), $X311, IF(EXACT($AK311, "L3"), $Y311, IF(EXACT($AK311, "L4"), $Z311, AQ311))))</f>
        <v>65000000000300</v>
      </c>
      <c r="AS312" s="65">
        <f>IF(EXACT($AK312, "L1"), AM312, IF(EXACT($AK312, "L2"), AN312, IF(EXACT($AK312, "L3"), AO312, IF(EXACT($AK312, "L4"), AP312, IF(EXACT($AK312, "L5"), AQ312, "")))))</f>
        <v>65000000000251</v>
      </c>
      <c r="AU312" s="60" t="str">
        <f t="shared" si="121"/>
        <v>PERFORM * FROM "SchData-OLTP-Accounting"."Func_TblChartOfAccount_SET"(varSystemLoginSession, null, null, null, varInstitutionBranchID, 62000000000001::bigint,'5-3026', 'Infrastructure', 62000000000001::bigint, '2016-01-01 00:00:00'::timestamp, null::timestamp, 65000000000251::bigint, 66000000000001::bigint);</v>
      </c>
      <c r="AV312" s="66">
        <f t="shared" si="122"/>
        <v>65000000000302</v>
      </c>
      <c r="AW312" s="66">
        <f t="shared" si="123"/>
        <v>65000000000251</v>
      </c>
      <c r="AY312" s="66">
        <f t="shared" si="114"/>
        <v>65000000000147</v>
      </c>
    </row>
    <row r="313" spans="2:51" x14ac:dyDescent="0.2">
      <c r="B313" s="42"/>
      <c r="C313" s="43"/>
      <c r="D313" s="44"/>
      <c r="E313" s="43"/>
      <c r="F313" s="44"/>
      <c r="G313" s="43"/>
      <c r="H313" s="52"/>
      <c r="I313" s="19"/>
      <c r="J313" s="52" t="s">
        <v>1502</v>
      </c>
      <c r="K313" s="19" t="s">
        <v>1334</v>
      </c>
      <c r="L313" s="52"/>
      <c r="M313" s="19"/>
      <c r="O313" s="59" t="str">
        <f t="shared" si="102"/>
        <v>5-0000</v>
      </c>
      <c r="P313" s="59" t="str">
        <f t="shared" si="103"/>
        <v>5-3000</v>
      </c>
      <c r="Q313" s="59" t="str">
        <f t="shared" si="104"/>
        <v>2-1200</v>
      </c>
      <c r="R313" s="59" t="str">
        <f t="shared" si="105"/>
        <v>5-3026</v>
      </c>
      <c r="S313" s="59" t="str">
        <f t="shared" si="106"/>
        <v>5-3026.01</v>
      </c>
      <c r="T313" s="59" t="str">
        <f t="shared" si="107"/>
        <v xml:space="preserve"> </v>
      </c>
      <c r="V313" s="82">
        <f t="shared" si="108"/>
        <v>65000000000303</v>
      </c>
      <c r="W313" s="61">
        <f t="shared" si="109"/>
        <v>65000000000186</v>
      </c>
      <c r="X313" s="61">
        <f t="shared" si="110"/>
        <v>65000000000251</v>
      </c>
      <c r="Y313" s="61">
        <f t="shared" si="111"/>
        <v>65000000000147</v>
      </c>
      <c r="Z313" s="61">
        <f t="shared" si="112"/>
        <v>65000000000302</v>
      </c>
      <c r="AA313" s="61">
        <f t="shared" si="101"/>
        <v>65000000000303</v>
      </c>
      <c r="AB313" s="61">
        <f t="shared" si="113"/>
        <v>65000000000000</v>
      </c>
      <c r="AD313" s="61">
        <f t="shared" si="115"/>
        <v>5</v>
      </c>
      <c r="AE313" s="61">
        <f t="shared" si="116"/>
        <v>4</v>
      </c>
      <c r="AF313" s="61">
        <f t="shared" si="117"/>
        <v>1</v>
      </c>
      <c r="AG313" s="61">
        <f t="shared" si="118"/>
        <v>67</v>
      </c>
      <c r="AH313" s="61">
        <f t="shared" si="119"/>
        <v>2</v>
      </c>
      <c r="AI313" s="61">
        <f t="shared" si="120"/>
        <v>1</v>
      </c>
      <c r="AK313" s="77" t="str">
        <f xml:space="preserve">
IF(AA313&lt;&gt;AA312,
     "L5",
     IF(Z313&lt;&gt;Z312,
          "L4",
          IF(Y313&lt;&gt;Y312,
               "L3",
               IF(X313&lt;&gt;X312,
                    "L2",
                     IF(W313&lt;&gt;W312,
                         "L1",
                         "L1"
                         )
                    )
               )
          )
     )</f>
        <v>L5</v>
      </c>
      <c r="AM313" s="65" t="s">
        <v>1756</v>
      </c>
      <c r="AN313" s="65">
        <f>IF(EXACT($AK312, "L1"), $W312, AN312)</f>
        <v>65000000000186</v>
      </c>
      <c r="AO313" s="65">
        <f>IF(EXACT($AK312, "L1"), $W312, IF(EXACT($AK312, "L2"), $X312, AO312))</f>
        <v>65000000000251</v>
      </c>
      <c r="AP313" s="65">
        <f>IF(EXACT($AK312, "L1"), $W312, IF(EXACT($AK312, "L2"), $X312, IF(EXACT($AK312, "L3"), $Y312, AP312)))</f>
        <v>65000000000251</v>
      </c>
      <c r="AQ313" s="65">
        <f>IF(EXACT($AK312, "L1"), $W312, IF(EXACT($AK312, "L2"), $X312, IF(EXACT($AK312, "L3"), $Y312, IF(EXACT($AK312, "L4"), $Z312, AQ312))))</f>
        <v>65000000000302</v>
      </c>
      <c r="AS313" s="65">
        <f>IF(EXACT($AK313, "L1"), AM313, IF(EXACT($AK313, "L2"), AN313, IF(EXACT($AK313, "L3"), AO313, IF(EXACT($AK313, "L4"), AP313, IF(EXACT($AK313, "L5"), AQ313, "")))))</f>
        <v>65000000000302</v>
      </c>
      <c r="AU313" s="60" t="str">
        <f t="shared" si="121"/>
        <v>PERFORM * FROM "SchData-OLTP-Accounting"."Func_TblChartOfAccount_SET"(varSystemLoginSession, null, null, null, varInstitutionBranchID, 62000000000001::bigint,'5-3026.01', 'Infrastructure (IDR)', 62000000000001::bigint, '2016-01-01 00:00:00'::timestamp, null::timestamp, 65000000000302::bigint, 66000000000001::bigint);</v>
      </c>
      <c r="AV313" s="66">
        <f t="shared" si="122"/>
        <v>65000000000303</v>
      </c>
      <c r="AW313" s="66">
        <f t="shared" si="123"/>
        <v>65000000000302</v>
      </c>
      <c r="AY313" s="66">
        <f t="shared" si="114"/>
        <v>65000000000302</v>
      </c>
    </row>
    <row r="314" spans="2:51" x14ac:dyDescent="0.2">
      <c r="B314" s="42"/>
      <c r="C314" s="43"/>
      <c r="D314" s="44"/>
      <c r="E314" s="43"/>
      <c r="F314" s="44"/>
      <c r="G314" s="43"/>
      <c r="H314" s="52" t="s">
        <v>952</v>
      </c>
      <c r="I314" s="19" t="s">
        <v>461</v>
      </c>
      <c r="J314" s="52"/>
      <c r="K314" s="19"/>
      <c r="L314" s="52"/>
      <c r="M314" s="19"/>
      <c r="O314" s="59" t="str">
        <f t="shared" si="102"/>
        <v>5-0000</v>
      </c>
      <c r="P314" s="59" t="str">
        <f t="shared" si="103"/>
        <v>5-3000</v>
      </c>
      <c r="Q314" s="59" t="str">
        <f t="shared" si="104"/>
        <v>2-1200</v>
      </c>
      <c r="R314" s="59" t="str">
        <f t="shared" si="105"/>
        <v>5-3027</v>
      </c>
      <c r="S314" s="59" t="str">
        <f t="shared" si="106"/>
        <v>5-3026.01</v>
      </c>
      <c r="T314" s="59" t="str">
        <f t="shared" si="107"/>
        <v xml:space="preserve"> </v>
      </c>
      <c r="V314" s="82">
        <f t="shared" si="108"/>
        <v>65000000000304</v>
      </c>
      <c r="W314" s="61">
        <f t="shared" si="109"/>
        <v>65000000000186</v>
      </c>
      <c r="X314" s="61">
        <f t="shared" si="110"/>
        <v>65000000000251</v>
      </c>
      <c r="Y314" s="61">
        <f t="shared" si="111"/>
        <v>65000000000147</v>
      </c>
      <c r="Z314" s="61">
        <f t="shared" si="112"/>
        <v>65000000000304</v>
      </c>
      <c r="AA314" s="61">
        <f t="shared" si="101"/>
        <v>65000000000303</v>
      </c>
      <c r="AB314" s="61">
        <f t="shared" si="113"/>
        <v>65000000000000</v>
      </c>
      <c r="AD314" s="61">
        <f t="shared" si="115"/>
        <v>5</v>
      </c>
      <c r="AE314" s="61">
        <f t="shared" si="116"/>
        <v>4</v>
      </c>
      <c r="AF314" s="61">
        <f t="shared" si="117"/>
        <v>1</v>
      </c>
      <c r="AG314" s="61">
        <f t="shared" si="118"/>
        <v>68</v>
      </c>
      <c r="AH314" s="61">
        <f t="shared" si="119"/>
        <v>1</v>
      </c>
      <c r="AI314" s="61">
        <f t="shared" si="120"/>
        <v>1</v>
      </c>
      <c r="AK314" s="77" t="str">
        <f xml:space="preserve">
IF(AA314&lt;&gt;AA313,
     "L5",
     IF(Z314&lt;&gt;Z313,
          "L4",
          IF(Y314&lt;&gt;Y313,
               "L3",
               IF(X314&lt;&gt;X313,
                    "L2",
                     IF(W314&lt;&gt;W313,
                         "L1",
                         "L1"
                         )
                    )
               )
          )
     )</f>
        <v>L4</v>
      </c>
      <c r="AM314" s="65" t="s">
        <v>1756</v>
      </c>
      <c r="AN314" s="65">
        <f>IF(EXACT($AK313, "L1"), $W313, AN313)</f>
        <v>65000000000186</v>
      </c>
      <c r="AO314" s="65">
        <f>IF(EXACT($AK313, "L1"), $W313, IF(EXACT($AK313, "L2"), $X313, AO313))</f>
        <v>65000000000251</v>
      </c>
      <c r="AP314" s="65">
        <f>IF(EXACT($AK313, "L1"), $W313, IF(EXACT($AK313, "L2"), $X313, IF(EXACT($AK313, "L3"), $Y313, AP313)))</f>
        <v>65000000000251</v>
      </c>
      <c r="AQ314" s="65">
        <f>IF(EXACT($AK313, "L1"), $W313, IF(EXACT($AK313, "L2"), $X313, IF(EXACT($AK313, "L3"), $Y313, IF(EXACT($AK313, "L4"), $Z313, AQ313))))</f>
        <v>65000000000302</v>
      </c>
      <c r="AS314" s="65">
        <f>IF(EXACT($AK314, "L1"), AM314, IF(EXACT($AK314, "L2"), AN314, IF(EXACT($AK314, "L3"), AO314, IF(EXACT($AK314, "L4"), AP314, IF(EXACT($AK314, "L5"), AQ314, "")))))</f>
        <v>65000000000251</v>
      </c>
      <c r="AU314" s="60" t="str">
        <f t="shared" si="121"/>
        <v>PERFORM * FROM "SchData-OLTP-Accounting"."Func_TblChartOfAccount_SET"(varSystemLoginSession, null, null, null, varInstitutionBranchID, 62000000000001::bigint,'5-3027', 'Tender Cost', 62000000000001::bigint, '2016-01-01 00:00:00'::timestamp, null::timestamp, 65000000000251::bigint, 66000000000001::bigint);</v>
      </c>
      <c r="AV314" s="66">
        <f t="shared" si="122"/>
        <v>65000000000304</v>
      </c>
      <c r="AW314" s="66">
        <f t="shared" si="123"/>
        <v>65000000000251</v>
      </c>
      <c r="AY314" s="66">
        <f t="shared" si="114"/>
        <v>65000000000147</v>
      </c>
    </row>
    <row r="315" spans="2:51" x14ac:dyDescent="0.2">
      <c r="B315" s="42"/>
      <c r="C315" s="43"/>
      <c r="D315" s="44"/>
      <c r="E315" s="43"/>
      <c r="F315" s="44"/>
      <c r="G315" s="43"/>
      <c r="H315" s="52"/>
      <c r="I315" s="19"/>
      <c r="J315" s="52" t="s">
        <v>1503</v>
      </c>
      <c r="K315" s="19" t="s">
        <v>1335</v>
      </c>
      <c r="L315" s="52"/>
      <c r="M315" s="19"/>
      <c r="O315" s="59" t="str">
        <f t="shared" si="102"/>
        <v>5-0000</v>
      </c>
      <c r="P315" s="59" t="str">
        <f t="shared" si="103"/>
        <v>5-3000</v>
      </c>
      <c r="Q315" s="59" t="str">
        <f t="shared" si="104"/>
        <v>2-1200</v>
      </c>
      <c r="R315" s="59" t="str">
        <f t="shared" si="105"/>
        <v>5-3027</v>
      </c>
      <c r="S315" s="59" t="str">
        <f t="shared" si="106"/>
        <v>5-3027.01</v>
      </c>
      <c r="T315" s="59" t="str">
        <f t="shared" si="107"/>
        <v xml:space="preserve"> </v>
      </c>
      <c r="V315" s="82">
        <f t="shared" si="108"/>
        <v>65000000000305</v>
      </c>
      <c r="W315" s="61">
        <f t="shared" si="109"/>
        <v>65000000000186</v>
      </c>
      <c r="X315" s="61">
        <f t="shared" si="110"/>
        <v>65000000000251</v>
      </c>
      <c r="Y315" s="61">
        <f t="shared" si="111"/>
        <v>65000000000147</v>
      </c>
      <c r="Z315" s="61">
        <f t="shared" si="112"/>
        <v>65000000000304</v>
      </c>
      <c r="AA315" s="61">
        <f t="shared" si="101"/>
        <v>65000000000305</v>
      </c>
      <c r="AB315" s="61">
        <f t="shared" si="113"/>
        <v>65000000000000</v>
      </c>
      <c r="AD315" s="61">
        <f t="shared" si="115"/>
        <v>5</v>
      </c>
      <c r="AE315" s="61">
        <f t="shared" si="116"/>
        <v>4</v>
      </c>
      <c r="AF315" s="61">
        <f t="shared" si="117"/>
        <v>1</v>
      </c>
      <c r="AG315" s="61">
        <f t="shared" si="118"/>
        <v>68</v>
      </c>
      <c r="AH315" s="61">
        <f t="shared" si="119"/>
        <v>2</v>
      </c>
      <c r="AI315" s="61">
        <f t="shared" si="120"/>
        <v>1</v>
      </c>
      <c r="AK315" s="77" t="str">
        <f xml:space="preserve">
IF(AA315&lt;&gt;AA314,
     "L5",
     IF(Z315&lt;&gt;Z314,
          "L4",
          IF(Y315&lt;&gt;Y314,
               "L3",
               IF(X315&lt;&gt;X314,
                    "L2",
                     IF(W315&lt;&gt;W314,
                         "L1",
                         "L1"
                         )
                    )
               )
          )
     )</f>
        <v>L5</v>
      </c>
      <c r="AM315" s="65" t="s">
        <v>1756</v>
      </c>
      <c r="AN315" s="65">
        <f>IF(EXACT($AK314, "L1"), $W314, AN314)</f>
        <v>65000000000186</v>
      </c>
      <c r="AO315" s="65">
        <f>IF(EXACT($AK314, "L1"), $W314, IF(EXACT($AK314, "L2"), $X314, AO314))</f>
        <v>65000000000251</v>
      </c>
      <c r="AP315" s="65">
        <f>IF(EXACT($AK314, "L1"), $W314, IF(EXACT($AK314, "L2"), $X314, IF(EXACT($AK314, "L3"), $Y314, AP314)))</f>
        <v>65000000000251</v>
      </c>
      <c r="AQ315" s="65">
        <f>IF(EXACT($AK314, "L1"), $W314, IF(EXACT($AK314, "L2"), $X314, IF(EXACT($AK314, "L3"), $Y314, IF(EXACT($AK314, "L4"), $Z314, AQ314))))</f>
        <v>65000000000304</v>
      </c>
      <c r="AS315" s="65">
        <f>IF(EXACT($AK315, "L1"), AM315, IF(EXACT($AK315, "L2"), AN315, IF(EXACT($AK315, "L3"), AO315, IF(EXACT($AK315, "L4"), AP315, IF(EXACT($AK315, "L5"), AQ315, "")))))</f>
        <v>65000000000304</v>
      </c>
      <c r="AU315" s="60" t="str">
        <f t="shared" si="121"/>
        <v>PERFORM * FROM "SchData-OLTP-Accounting"."Func_TblChartOfAccount_SET"(varSystemLoginSession, null, null, null, varInstitutionBranchID, 62000000000001::bigint,'5-3027.01', 'Tender Cost (IDR)', 62000000000001::bigint, '2016-01-01 00:00:00'::timestamp, null::timestamp, 65000000000304::bigint, 66000000000001::bigint);</v>
      </c>
      <c r="AV315" s="66">
        <f t="shared" si="122"/>
        <v>65000000000305</v>
      </c>
      <c r="AW315" s="66">
        <f t="shared" si="123"/>
        <v>65000000000304</v>
      </c>
      <c r="AY315" s="66">
        <f t="shared" si="114"/>
        <v>65000000000304</v>
      </c>
    </row>
    <row r="316" spans="2:51" x14ac:dyDescent="0.2">
      <c r="B316" s="42"/>
      <c r="C316" s="43"/>
      <c r="D316" s="44"/>
      <c r="E316" s="43"/>
      <c r="F316" s="44"/>
      <c r="G316" s="43"/>
      <c r="H316" s="52" t="s">
        <v>953</v>
      </c>
      <c r="I316" s="19" t="s">
        <v>463</v>
      </c>
      <c r="J316" s="52"/>
      <c r="K316" s="19"/>
      <c r="L316" s="52"/>
      <c r="M316" s="19"/>
      <c r="O316" s="59" t="str">
        <f t="shared" si="102"/>
        <v>5-0000</v>
      </c>
      <c r="P316" s="59" t="str">
        <f t="shared" si="103"/>
        <v>5-3000</v>
      </c>
      <c r="Q316" s="59" t="str">
        <f t="shared" si="104"/>
        <v>2-1200</v>
      </c>
      <c r="R316" s="59" t="str">
        <f t="shared" si="105"/>
        <v>5-3028</v>
      </c>
      <c r="S316" s="59" t="str">
        <f t="shared" si="106"/>
        <v>5-3027.01</v>
      </c>
      <c r="T316" s="59" t="str">
        <f t="shared" si="107"/>
        <v xml:space="preserve"> </v>
      </c>
      <c r="V316" s="82">
        <f t="shared" si="108"/>
        <v>65000000000306</v>
      </c>
      <c r="W316" s="61">
        <f t="shared" si="109"/>
        <v>65000000000186</v>
      </c>
      <c r="X316" s="61">
        <f t="shared" si="110"/>
        <v>65000000000251</v>
      </c>
      <c r="Y316" s="61">
        <f t="shared" si="111"/>
        <v>65000000000147</v>
      </c>
      <c r="Z316" s="61">
        <f t="shared" si="112"/>
        <v>65000000000306</v>
      </c>
      <c r="AA316" s="61">
        <f t="shared" si="101"/>
        <v>65000000000305</v>
      </c>
      <c r="AB316" s="61">
        <f t="shared" si="113"/>
        <v>65000000000000</v>
      </c>
      <c r="AD316" s="61">
        <f t="shared" si="115"/>
        <v>5</v>
      </c>
      <c r="AE316" s="61">
        <f t="shared" si="116"/>
        <v>4</v>
      </c>
      <c r="AF316" s="61">
        <f t="shared" si="117"/>
        <v>1</v>
      </c>
      <c r="AG316" s="61">
        <f t="shared" si="118"/>
        <v>69</v>
      </c>
      <c r="AH316" s="61">
        <f t="shared" si="119"/>
        <v>1</v>
      </c>
      <c r="AI316" s="61">
        <f t="shared" si="120"/>
        <v>1</v>
      </c>
      <c r="AK316" s="77" t="str">
        <f xml:space="preserve">
IF(AA316&lt;&gt;AA315,
     "L5",
     IF(Z316&lt;&gt;Z315,
          "L4",
          IF(Y316&lt;&gt;Y315,
               "L3",
               IF(X316&lt;&gt;X315,
                    "L2",
                     IF(W316&lt;&gt;W315,
                         "L1",
                         "L1"
                         )
                    )
               )
          )
     )</f>
        <v>L4</v>
      </c>
      <c r="AM316" s="65" t="s">
        <v>1756</v>
      </c>
      <c r="AN316" s="65">
        <f>IF(EXACT($AK315, "L1"), $W315, AN315)</f>
        <v>65000000000186</v>
      </c>
      <c r="AO316" s="65">
        <f>IF(EXACT($AK315, "L1"), $W315, IF(EXACT($AK315, "L2"), $X315, AO315))</f>
        <v>65000000000251</v>
      </c>
      <c r="AP316" s="65">
        <f>IF(EXACT($AK315, "L1"), $W315, IF(EXACT($AK315, "L2"), $X315, IF(EXACT($AK315, "L3"), $Y315, AP315)))</f>
        <v>65000000000251</v>
      </c>
      <c r="AQ316" s="65">
        <f>IF(EXACT($AK315, "L1"), $W315, IF(EXACT($AK315, "L2"), $X315, IF(EXACT($AK315, "L3"), $Y315, IF(EXACT($AK315, "L4"), $Z315, AQ315))))</f>
        <v>65000000000304</v>
      </c>
      <c r="AS316" s="65">
        <f>IF(EXACT($AK316, "L1"), AM316, IF(EXACT($AK316, "L2"), AN316, IF(EXACT($AK316, "L3"), AO316, IF(EXACT($AK316, "L4"), AP316, IF(EXACT($AK316, "L5"), AQ316, "")))))</f>
        <v>65000000000251</v>
      </c>
      <c r="AU316" s="60" t="str">
        <f t="shared" si="121"/>
        <v>PERFORM * FROM "SchData-OLTP-Accounting"."Func_TblChartOfAccount_SET"(varSystemLoginSession, null, null, null, varInstitutionBranchID, 62000000000001::bigint,'5-3028', 'Sitac Expenses', 62000000000001::bigint, '2016-01-01 00:00:00'::timestamp, null::timestamp, 65000000000251::bigint, 66000000000001::bigint);</v>
      </c>
      <c r="AV316" s="66">
        <f t="shared" si="122"/>
        <v>65000000000306</v>
      </c>
      <c r="AW316" s="66">
        <f t="shared" si="123"/>
        <v>65000000000251</v>
      </c>
      <c r="AY316" s="66">
        <f t="shared" si="114"/>
        <v>65000000000147</v>
      </c>
    </row>
    <row r="317" spans="2:51" x14ac:dyDescent="0.2">
      <c r="B317" s="42"/>
      <c r="C317" s="43"/>
      <c r="D317" s="44"/>
      <c r="E317" s="43"/>
      <c r="F317" s="44"/>
      <c r="G317" s="43"/>
      <c r="H317" s="52"/>
      <c r="I317" s="19"/>
      <c r="J317" s="52" t="s">
        <v>1504</v>
      </c>
      <c r="K317" s="19" t="s">
        <v>1336</v>
      </c>
      <c r="L317" s="52"/>
      <c r="M317" s="19"/>
      <c r="O317" s="59" t="str">
        <f t="shared" si="102"/>
        <v>5-0000</v>
      </c>
      <c r="P317" s="59" t="str">
        <f t="shared" si="103"/>
        <v>5-3000</v>
      </c>
      <c r="Q317" s="59" t="str">
        <f t="shared" si="104"/>
        <v>2-1200</v>
      </c>
      <c r="R317" s="59" t="str">
        <f t="shared" si="105"/>
        <v>5-3028</v>
      </c>
      <c r="S317" s="59" t="str">
        <f t="shared" si="106"/>
        <v>5-3028.01</v>
      </c>
      <c r="T317" s="59" t="str">
        <f t="shared" si="107"/>
        <v xml:space="preserve"> </v>
      </c>
      <c r="V317" s="82">
        <f t="shared" si="108"/>
        <v>65000000000307</v>
      </c>
      <c r="W317" s="61">
        <f t="shared" si="109"/>
        <v>65000000000186</v>
      </c>
      <c r="X317" s="61">
        <f t="shared" si="110"/>
        <v>65000000000251</v>
      </c>
      <c r="Y317" s="61">
        <f t="shared" si="111"/>
        <v>65000000000147</v>
      </c>
      <c r="Z317" s="61">
        <f t="shared" si="112"/>
        <v>65000000000306</v>
      </c>
      <c r="AA317" s="61">
        <f t="shared" si="101"/>
        <v>65000000000307</v>
      </c>
      <c r="AB317" s="61">
        <f t="shared" si="113"/>
        <v>65000000000000</v>
      </c>
      <c r="AD317" s="61">
        <f t="shared" si="115"/>
        <v>5</v>
      </c>
      <c r="AE317" s="61">
        <f t="shared" si="116"/>
        <v>4</v>
      </c>
      <c r="AF317" s="61">
        <f t="shared" si="117"/>
        <v>1</v>
      </c>
      <c r="AG317" s="61">
        <f t="shared" si="118"/>
        <v>69</v>
      </c>
      <c r="AH317" s="61">
        <f t="shared" si="119"/>
        <v>2</v>
      </c>
      <c r="AI317" s="61">
        <f t="shared" si="120"/>
        <v>1</v>
      </c>
      <c r="AK317" s="77" t="str">
        <f xml:space="preserve">
IF(AA317&lt;&gt;AA316,
     "L5",
     IF(Z317&lt;&gt;Z316,
          "L4",
          IF(Y317&lt;&gt;Y316,
               "L3",
               IF(X317&lt;&gt;X316,
                    "L2",
                     IF(W317&lt;&gt;W316,
                         "L1",
                         "L1"
                         )
                    )
               )
          )
     )</f>
        <v>L5</v>
      </c>
      <c r="AM317" s="65" t="s">
        <v>1756</v>
      </c>
      <c r="AN317" s="65">
        <f>IF(EXACT($AK316, "L1"), $W316, AN316)</f>
        <v>65000000000186</v>
      </c>
      <c r="AO317" s="65">
        <f>IF(EXACT($AK316, "L1"), $W316, IF(EXACT($AK316, "L2"), $X316, AO316))</f>
        <v>65000000000251</v>
      </c>
      <c r="AP317" s="65">
        <f>IF(EXACT($AK316, "L1"), $W316, IF(EXACT($AK316, "L2"), $X316, IF(EXACT($AK316, "L3"), $Y316, AP316)))</f>
        <v>65000000000251</v>
      </c>
      <c r="AQ317" s="65">
        <f>IF(EXACT($AK316, "L1"), $W316, IF(EXACT($AK316, "L2"), $X316, IF(EXACT($AK316, "L3"), $Y316, IF(EXACT($AK316, "L4"), $Z316, AQ316))))</f>
        <v>65000000000306</v>
      </c>
      <c r="AS317" s="65">
        <f>IF(EXACT($AK317, "L1"), AM317, IF(EXACT($AK317, "L2"), AN317, IF(EXACT($AK317, "L3"), AO317, IF(EXACT($AK317, "L4"), AP317, IF(EXACT($AK317, "L5"), AQ317, "")))))</f>
        <v>65000000000306</v>
      </c>
      <c r="AU317" s="60" t="str">
        <f t="shared" si="121"/>
        <v>PERFORM * FROM "SchData-OLTP-Accounting"."Func_TblChartOfAccount_SET"(varSystemLoginSession, null, null, null, varInstitutionBranchID, 62000000000001::bigint,'5-3028.01', 'Sitac Expenses (IDR)', 62000000000001::bigint, '2016-01-01 00:00:00'::timestamp, null::timestamp, 65000000000306::bigint, 66000000000001::bigint);</v>
      </c>
      <c r="AV317" s="66">
        <f t="shared" si="122"/>
        <v>65000000000307</v>
      </c>
      <c r="AW317" s="66">
        <f t="shared" si="123"/>
        <v>65000000000306</v>
      </c>
      <c r="AY317" s="66">
        <f t="shared" si="114"/>
        <v>65000000000306</v>
      </c>
    </row>
    <row r="318" spans="2:51" x14ac:dyDescent="0.2">
      <c r="B318" s="42"/>
      <c r="C318" s="43"/>
      <c r="D318" s="44"/>
      <c r="E318" s="43"/>
      <c r="F318" s="44"/>
      <c r="G318" s="43"/>
      <c r="H318" s="52" t="s">
        <v>954</v>
      </c>
      <c r="I318" s="19" t="s">
        <v>465</v>
      </c>
      <c r="J318" s="52"/>
      <c r="K318" s="19"/>
      <c r="L318" s="52"/>
      <c r="M318" s="19"/>
      <c r="O318" s="59" t="str">
        <f t="shared" si="102"/>
        <v>5-0000</v>
      </c>
      <c r="P318" s="59" t="str">
        <f t="shared" si="103"/>
        <v>5-3000</v>
      </c>
      <c r="Q318" s="59" t="str">
        <f t="shared" si="104"/>
        <v>2-1200</v>
      </c>
      <c r="R318" s="59" t="str">
        <f t="shared" si="105"/>
        <v>5-3029</v>
      </c>
      <c r="S318" s="59" t="str">
        <f t="shared" si="106"/>
        <v>5-3028.01</v>
      </c>
      <c r="T318" s="59" t="str">
        <f t="shared" si="107"/>
        <v xml:space="preserve"> </v>
      </c>
      <c r="V318" s="82">
        <f t="shared" si="108"/>
        <v>65000000000308</v>
      </c>
      <c r="W318" s="61">
        <f t="shared" si="109"/>
        <v>65000000000186</v>
      </c>
      <c r="X318" s="61">
        <f t="shared" si="110"/>
        <v>65000000000251</v>
      </c>
      <c r="Y318" s="61">
        <f t="shared" si="111"/>
        <v>65000000000147</v>
      </c>
      <c r="Z318" s="61">
        <f t="shared" si="112"/>
        <v>65000000000308</v>
      </c>
      <c r="AA318" s="61">
        <f t="shared" si="101"/>
        <v>65000000000307</v>
      </c>
      <c r="AB318" s="61">
        <f t="shared" si="113"/>
        <v>65000000000000</v>
      </c>
      <c r="AD318" s="61">
        <f t="shared" si="115"/>
        <v>5</v>
      </c>
      <c r="AE318" s="61">
        <f t="shared" si="116"/>
        <v>4</v>
      </c>
      <c r="AF318" s="61">
        <f t="shared" si="117"/>
        <v>1</v>
      </c>
      <c r="AG318" s="61">
        <f t="shared" si="118"/>
        <v>70</v>
      </c>
      <c r="AH318" s="61">
        <f t="shared" si="119"/>
        <v>1</v>
      </c>
      <c r="AI318" s="61">
        <f t="shared" si="120"/>
        <v>1</v>
      </c>
      <c r="AK318" s="77" t="str">
        <f xml:space="preserve">
IF(AA318&lt;&gt;AA317,
     "L5",
     IF(Z318&lt;&gt;Z317,
          "L4",
          IF(Y318&lt;&gt;Y317,
               "L3",
               IF(X318&lt;&gt;X317,
                    "L2",
                     IF(W318&lt;&gt;W317,
                         "L1",
                         "L1"
                         )
                    )
               )
          )
     )</f>
        <v>L4</v>
      </c>
      <c r="AM318" s="65" t="s">
        <v>1756</v>
      </c>
      <c r="AN318" s="65">
        <f>IF(EXACT($AK317, "L1"), $W317, AN317)</f>
        <v>65000000000186</v>
      </c>
      <c r="AO318" s="65">
        <f>IF(EXACT($AK317, "L1"), $W317, IF(EXACT($AK317, "L2"), $X317, AO317))</f>
        <v>65000000000251</v>
      </c>
      <c r="AP318" s="65">
        <f>IF(EXACT($AK317, "L1"), $W317, IF(EXACT($AK317, "L2"), $X317, IF(EXACT($AK317, "L3"), $Y317, AP317)))</f>
        <v>65000000000251</v>
      </c>
      <c r="AQ318" s="65">
        <f>IF(EXACT($AK317, "L1"), $W317, IF(EXACT($AK317, "L2"), $X317, IF(EXACT($AK317, "L3"), $Y317, IF(EXACT($AK317, "L4"), $Z317, AQ317))))</f>
        <v>65000000000306</v>
      </c>
      <c r="AS318" s="65">
        <f>IF(EXACT($AK318, "L1"), AM318, IF(EXACT($AK318, "L2"), AN318, IF(EXACT($AK318, "L3"), AO318, IF(EXACT($AK318, "L4"), AP318, IF(EXACT($AK318, "L5"), AQ318, "")))))</f>
        <v>65000000000251</v>
      </c>
      <c r="AU318" s="60" t="str">
        <f t="shared" si="121"/>
        <v>PERFORM * FROM "SchData-OLTP-Accounting"."Func_TblChartOfAccount_SET"(varSystemLoginSession, null, null, null, varInstitutionBranchID, 62000000000001::bigint,'5-3029', 'Loss, Damage &amp; Pinalty', 62000000000001::bigint, '2016-01-01 00:00:00'::timestamp, null::timestamp, 65000000000251::bigint, 66000000000001::bigint);</v>
      </c>
      <c r="AV318" s="66">
        <f t="shared" si="122"/>
        <v>65000000000308</v>
      </c>
      <c r="AW318" s="66">
        <f t="shared" si="123"/>
        <v>65000000000251</v>
      </c>
      <c r="AY318" s="66">
        <f t="shared" si="114"/>
        <v>65000000000147</v>
      </c>
    </row>
    <row r="319" spans="2:51" x14ac:dyDescent="0.2">
      <c r="B319" s="42"/>
      <c r="C319" s="43"/>
      <c r="D319" s="44"/>
      <c r="E319" s="43"/>
      <c r="F319" s="44"/>
      <c r="G319" s="43"/>
      <c r="H319" s="52"/>
      <c r="I319" s="19"/>
      <c r="J319" s="52" t="s">
        <v>1505</v>
      </c>
      <c r="K319" s="19" t="s">
        <v>1337</v>
      </c>
      <c r="L319" s="52"/>
      <c r="M319" s="19"/>
      <c r="O319" s="59" t="str">
        <f t="shared" si="102"/>
        <v>5-0000</v>
      </c>
      <c r="P319" s="59" t="str">
        <f t="shared" si="103"/>
        <v>5-3000</v>
      </c>
      <c r="Q319" s="59" t="str">
        <f t="shared" si="104"/>
        <v>2-1200</v>
      </c>
      <c r="R319" s="59" t="str">
        <f t="shared" si="105"/>
        <v>5-3029</v>
      </c>
      <c r="S319" s="59" t="str">
        <f t="shared" si="106"/>
        <v>5-3029.01</v>
      </c>
      <c r="T319" s="59" t="str">
        <f t="shared" si="107"/>
        <v xml:space="preserve"> </v>
      </c>
      <c r="V319" s="82">
        <f t="shared" si="108"/>
        <v>65000000000309</v>
      </c>
      <c r="W319" s="61">
        <f t="shared" si="109"/>
        <v>65000000000186</v>
      </c>
      <c r="X319" s="61">
        <f t="shared" si="110"/>
        <v>65000000000251</v>
      </c>
      <c r="Y319" s="61">
        <f t="shared" si="111"/>
        <v>65000000000147</v>
      </c>
      <c r="Z319" s="61">
        <f t="shared" si="112"/>
        <v>65000000000308</v>
      </c>
      <c r="AA319" s="61">
        <f t="shared" si="101"/>
        <v>65000000000309</v>
      </c>
      <c r="AB319" s="61">
        <f t="shared" si="113"/>
        <v>65000000000000</v>
      </c>
      <c r="AD319" s="61">
        <f t="shared" si="115"/>
        <v>5</v>
      </c>
      <c r="AE319" s="61">
        <f t="shared" si="116"/>
        <v>4</v>
      </c>
      <c r="AF319" s="61">
        <f t="shared" si="117"/>
        <v>1</v>
      </c>
      <c r="AG319" s="61">
        <f t="shared" si="118"/>
        <v>70</v>
      </c>
      <c r="AH319" s="61">
        <f t="shared" si="119"/>
        <v>2</v>
      </c>
      <c r="AI319" s="61">
        <f t="shared" si="120"/>
        <v>1</v>
      </c>
      <c r="AK319" s="77" t="str">
        <f xml:space="preserve">
IF(AA319&lt;&gt;AA318,
     "L5",
     IF(Z319&lt;&gt;Z318,
          "L4",
          IF(Y319&lt;&gt;Y318,
               "L3",
               IF(X319&lt;&gt;X318,
                    "L2",
                     IF(W319&lt;&gt;W318,
                         "L1",
                         "L1"
                         )
                    )
               )
          )
     )</f>
        <v>L5</v>
      </c>
      <c r="AM319" s="65" t="s">
        <v>1756</v>
      </c>
      <c r="AN319" s="65">
        <f>IF(EXACT($AK318, "L1"), $W318, AN318)</f>
        <v>65000000000186</v>
      </c>
      <c r="AO319" s="65">
        <f>IF(EXACT($AK318, "L1"), $W318, IF(EXACT($AK318, "L2"), $X318, AO318))</f>
        <v>65000000000251</v>
      </c>
      <c r="AP319" s="65">
        <f>IF(EXACT($AK318, "L1"), $W318, IF(EXACT($AK318, "L2"), $X318, IF(EXACT($AK318, "L3"), $Y318, AP318)))</f>
        <v>65000000000251</v>
      </c>
      <c r="AQ319" s="65">
        <f>IF(EXACT($AK318, "L1"), $W318, IF(EXACT($AK318, "L2"), $X318, IF(EXACT($AK318, "L3"), $Y318, IF(EXACT($AK318, "L4"), $Z318, AQ318))))</f>
        <v>65000000000308</v>
      </c>
      <c r="AS319" s="65">
        <f>IF(EXACT($AK319, "L1"), AM319, IF(EXACT($AK319, "L2"), AN319, IF(EXACT($AK319, "L3"), AO319, IF(EXACT($AK319, "L4"), AP319, IF(EXACT($AK319, "L5"), AQ319, "")))))</f>
        <v>65000000000308</v>
      </c>
      <c r="AU319" s="60" t="str">
        <f t="shared" si="121"/>
        <v>PERFORM * FROM "SchData-OLTP-Accounting"."Func_TblChartOfAccount_SET"(varSystemLoginSession, null, null, null, varInstitutionBranchID, 62000000000001::bigint,'5-3029.01', 'Loss, Damage &amp; Pinalty (IDR)', 62000000000001::bigint, '2016-01-01 00:00:00'::timestamp, null::timestamp, 65000000000308::bigint, 66000000000001::bigint);</v>
      </c>
      <c r="AV319" s="66">
        <f t="shared" si="122"/>
        <v>65000000000309</v>
      </c>
      <c r="AW319" s="66">
        <f t="shared" si="123"/>
        <v>65000000000308</v>
      </c>
      <c r="AY319" s="66">
        <f t="shared" si="114"/>
        <v>65000000000308</v>
      </c>
    </row>
    <row r="320" spans="2:51" x14ac:dyDescent="0.2">
      <c r="B320" s="42"/>
      <c r="C320" s="43"/>
      <c r="D320" s="44"/>
      <c r="E320" s="43"/>
      <c r="F320" s="44"/>
      <c r="G320" s="43"/>
      <c r="H320" s="52" t="s">
        <v>414</v>
      </c>
      <c r="I320" s="19" t="s">
        <v>467</v>
      </c>
      <c r="J320" s="52"/>
      <c r="K320" s="19"/>
      <c r="L320" s="52"/>
      <c r="M320" s="19"/>
      <c r="O320" s="59" t="str">
        <f t="shared" si="102"/>
        <v>5-0000</v>
      </c>
      <c r="P320" s="59" t="str">
        <f t="shared" si="103"/>
        <v>5-3000</v>
      </c>
      <c r="Q320" s="59" t="str">
        <f t="shared" si="104"/>
        <v>2-1200</v>
      </c>
      <c r="R320" s="59" t="str">
        <f t="shared" si="105"/>
        <v>5-3030</v>
      </c>
      <c r="S320" s="59" t="str">
        <f t="shared" si="106"/>
        <v>5-3029.01</v>
      </c>
      <c r="T320" s="59" t="str">
        <f t="shared" si="107"/>
        <v xml:space="preserve"> </v>
      </c>
      <c r="V320" s="82">
        <f t="shared" si="108"/>
        <v>65000000000310</v>
      </c>
      <c r="W320" s="61">
        <f t="shared" si="109"/>
        <v>65000000000186</v>
      </c>
      <c r="X320" s="61">
        <f t="shared" si="110"/>
        <v>65000000000251</v>
      </c>
      <c r="Y320" s="61">
        <f t="shared" si="111"/>
        <v>65000000000147</v>
      </c>
      <c r="Z320" s="61">
        <f t="shared" si="112"/>
        <v>65000000000310</v>
      </c>
      <c r="AA320" s="61">
        <f t="shared" si="101"/>
        <v>65000000000309</v>
      </c>
      <c r="AB320" s="61">
        <f t="shared" si="113"/>
        <v>65000000000000</v>
      </c>
      <c r="AD320" s="61">
        <f t="shared" si="115"/>
        <v>5</v>
      </c>
      <c r="AE320" s="61">
        <f t="shared" si="116"/>
        <v>4</v>
      </c>
      <c r="AF320" s="61">
        <f t="shared" si="117"/>
        <v>1</v>
      </c>
      <c r="AG320" s="61">
        <f t="shared" si="118"/>
        <v>71</v>
      </c>
      <c r="AH320" s="61">
        <f t="shared" si="119"/>
        <v>1</v>
      </c>
      <c r="AI320" s="61">
        <f t="shared" si="120"/>
        <v>1</v>
      </c>
      <c r="AK320" s="77" t="str">
        <f xml:space="preserve">
IF(AA320&lt;&gt;AA319,
     "L5",
     IF(Z320&lt;&gt;Z319,
          "L4",
          IF(Y320&lt;&gt;Y319,
               "L3",
               IF(X320&lt;&gt;X319,
                    "L2",
                     IF(W320&lt;&gt;W319,
                         "L1",
                         "L1"
                         )
                    )
               )
          )
     )</f>
        <v>L4</v>
      </c>
      <c r="AM320" s="65" t="s">
        <v>1756</v>
      </c>
      <c r="AN320" s="65">
        <f>IF(EXACT($AK319, "L1"), $W319, AN319)</f>
        <v>65000000000186</v>
      </c>
      <c r="AO320" s="65">
        <f>IF(EXACT($AK319, "L1"), $W319, IF(EXACT($AK319, "L2"), $X319, AO319))</f>
        <v>65000000000251</v>
      </c>
      <c r="AP320" s="65">
        <f>IF(EXACT($AK319, "L1"), $W319, IF(EXACT($AK319, "L2"), $X319, IF(EXACT($AK319, "L3"), $Y319, AP319)))</f>
        <v>65000000000251</v>
      </c>
      <c r="AQ320" s="65">
        <f>IF(EXACT($AK319, "L1"), $W319, IF(EXACT($AK319, "L2"), $X319, IF(EXACT($AK319, "L3"), $Y319, IF(EXACT($AK319, "L4"), $Z319, AQ319))))</f>
        <v>65000000000308</v>
      </c>
      <c r="AS320" s="65">
        <f>IF(EXACT($AK320, "L1"), AM320, IF(EXACT($AK320, "L2"), AN320, IF(EXACT($AK320, "L3"), AO320, IF(EXACT($AK320, "L4"), AP320, IF(EXACT($AK320, "L5"), AQ320, "")))))</f>
        <v>65000000000251</v>
      </c>
      <c r="AU320" s="60" t="str">
        <f t="shared" si="121"/>
        <v>PERFORM * FROM "SchData-OLTP-Accounting"."Func_TblChartOfAccount_SET"(varSystemLoginSession, null, null, null, varInstitutionBranchID, 62000000000001::bigint,'5-3030', 'Supervision Expenses', 62000000000001::bigint, '2016-01-01 00:00:00'::timestamp, null::timestamp, 65000000000251::bigint, 66000000000001::bigint);</v>
      </c>
      <c r="AV320" s="66">
        <f t="shared" si="122"/>
        <v>65000000000310</v>
      </c>
      <c r="AW320" s="66">
        <f t="shared" si="123"/>
        <v>65000000000251</v>
      </c>
      <c r="AY320" s="66">
        <f t="shared" si="114"/>
        <v>65000000000147</v>
      </c>
    </row>
    <row r="321" spans="2:51" x14ac:dyDescent="0.2">
      <c r="B321" s="42"/>
      <c r="C321" s="43"/>
      <c r="D321" s="44"/>
      <c r="E321" s="43"/>
      <c r="F321" s="44"/>
      <c r="G321" s="43"/>
      <c r="H321" s="52"/>
      <c r="I321" s="19"/>
      <c r="J321" s="52" t="s">
        <v>1506</v>
      </c>
      <c r="K321" s="19" t="s">
        <v>1338</v>
      </c>
      <c r="L321" s="52"/>
      <c r="M321" s="19"/>
      <c r="O321" s="59" t="str">
        <f t="shared" si="102"/>
        <v>5-0000</v>
      </c>
      <c r="P321" s="59" t="str">
        <f t="shared" si="103"/>
        <v>5-3000</v>
      </c>
      <c r="Q321" s="59" t="str">
        <f t="shared" si="104"/>
        <v>2-1200</v>
      </c>
      <c r="R321" s="59" t="str">
        <f t="shared" si="105"/>
        <v>5-3030</v>
      </c>
      <c r="S321" s="59" t="str">
        <f t="shared" si="106"/>
        <v>5-3030.01</v>
      </c>
      <c r="T321" s="59" t="str">
        <f t="shared" si="107"/>
        <v xml:space="preserve"> </v>
      </c>
      <c r="V321" s="82">
        <f t="shared" si="108"/>
        <v>65000000000311</v>
      </c>
      <c r="W321" s="61">
        <f t="shared" si="109"/>
        <v>65000000000186</v>
      </c>
      <c r="X321" s="61">
        <f t="shared" si="110"/>
        <v>65000000000251</v>
      </c>
      <c r="Y321" s="61">
        <f t="shared" si="111"/>
        <v>65000000000147</v>
      </c>
      <c r="Z321" s="61">
        <f t="shared" si="112"/>
        <v>65000000000310</v>
      </c>
      <c r="AA321" s="61">
        <f t="shared" si="101"/>
        <v>65000000000311</v>
      </c>
      <c r="AB321" s="61">
        <f t="shared" si="113"/>
        <v>65000000000000</v>
      </c>
      <c r="AD321" s="61">
        <f t="shared" si="115"/>
        <v>5</v>
      </c>
      <c r="AE321" s="61">
        <f t="shared" si="116"/>
        <v>4</v>
      </c>
      <c r="AF321" s="61">
        <f t="shared" si="117"/>
        <v>1</v>
      </c>
      <c r="AG321" s="61">
        <f t="shared" si="118"/>
        <v>71</v>
      </c>
      <c r="AH321" s="61">
        <f t="shared" si="119"/>
        <v>2</v>
      </c>
      <c r="AI321" s="61">
        <f t="shared" si="120"/>
        <v>1</v>
      </c>
      <c r="AK321" s="77" t="str">
        <f xml:space="preserve">
IF(AA321&lt;&gt;AA320,
     "L5",
     IF(Z321&lt;&gt;Z320,
          "L4",
          IF(Y321&lt;&gt;Y320,
               "L3",
               IF(X321&lt;&gt;X320,
                    "L2",
                     IF(W321&lt;&gt;W320,
                         "L1",
                         "L1"
                         )
                    )
               )
          )
     )</f>
        <v>L5</v>
      </c>
      <c r="AM321" s="65" t="s">
        <v>1756</v>
      </c>
      <c r="AN321" s="65">
        <f>IF(EXACT($AK320, "L1"), $W320, AN320)</f>
        <v>65000000000186</v>
      </c>
      <c r="AO321" s="65">
        <f>IF(EXACT($AK320, "L1"), $W320, IF(EXACT($AK320, "L2"), $X320, AO320))</f>
        <v>65000000000251</v>
      </c>
      <c r="AP321" s="65">
        <f>IF(EXACT($AK320, "L1"), $W320, IF(EXACT($AK320, "L2"), $X320, IF(EXACT($AK320, "L3"), $Y320, AP320)))</f>
        <v>65000000000251</v>
      </c>
      <c r="AQ321" s="65">
        <f>IF(EXACT($AK320, "L1"), $W320, IF(EXACT($AK320, "L2"), $X320, IF(EXACT($AK320, "L3"), $Y320, IF(EXACT($AK320, "L4"), $Z320, AQ320))))</f>
        <v>65000000000310</v>
      </c>
      <c r="AS321" s="65">
        <f>IF(EXACT($AK321, "L1"), AM321, IF(EXACT($AK321, "L2"), AN321, IF(EXACT($AK321, "L3"), AO321, IF(EXACT($AK321, "L4"), AP321, IF(EXACT($AK321, "L5"), AQ321, "")))))</f>
        <v>65000000000310</v>
      </c>
      <c r="AU321" s="60" t="str">
        <f t="shared" si="121"/>
        <v>PERFORM * FROM "SchData-OLTP-Accounting"."Func_TblChartOfAccount_SET"(varSystemLoginSession, null, null, null, varInstitutionBranchID, 62000000000001::bigint,'5-3030.01', 'Supervision Expenses (IDR)', 62000000000001::bigint, '2016-01-01 00:00:00'::timestamp, null::timestamp, 65000000000310::bigint, 66000000000001::bigint);</v>
      </c>
      <c r="AV321" s="66">
        <f t="shared" si="122"/>
        <v>65000000000311</v>
      </c>
      <c r="AW321" s="66">
        <f t="shared" si="123"/>
        <v>65000000000310</v>
      </c>
      <c r="AY321" s="66">
        <f t="shared" si="114"/>
        <v>65000000000310</v>
      </c>
    </row>
    <row r="322" spans="2:51" x14ac:dyDescent="0.2">
      <c r="B322" s="42"/>
      <c r="C322" s="43"/>
      <c r="D322" s="44"/>
      <c r="E322" s="43"/>
      <c r="F322" s="44"/>
      <c r="G322" s="43"/>
      <c r="H322" s="52" t="s">
        <v>955</v>
      </c>
      <c r="I322" s="19" t="s">
        <v>469</v>
      </c>
      <c r="J322" s="52"/>
      <c r="K322" s="19"/>
      <c r="L322" s="52"/>
      <c r="M322" s="19"/>
      <c r="O322" s="59" t="str">
        <f t="shared" si="102"/>
        <v>5-0000</v>
      </c>
      <c r="P322" s="59" t="str">
        <f t="shared" si="103"/>
        <v>5-3000</v>
      </c>
      <c r="Q322" s="59" t="str">
        <f t="shared" si="104"/>
        <v>2-1200</v>
      </c>
      <c r="R322" s="59" t="str">
        <f t="shared" si="105"/>
        <v>5-3031</v>
      </c>
      <c r="S322" s="59" t="str">
        <f t="shared" si="106"/>
        <v>5-3030.01</v>
      </c>
      <c r="T322" s="59" t="str">
        <f t="shared" si="107"/>
        <v xml:space="preserve"> </v>
      </c>
      <c r="V322" s="82">
        <f t="shared" si="108"/>
        <v>65000000000312</v>
      </c>
      <c r="W322" s="61">
        <f t="shared" si="109"/>
        <v>65000000000186</v>
      </c>
      <c r="X322" s="61">
        <f t="shared" si="110"/>
        <v>65000000000251</v>
      </c>
      <c r="Y322" s="61">
        <f t="shared" si="111"/>
        <v>65000000000147</v>
      </c>
      <c r="Z322" s="61">
        <f t="shared" si="112"/>
        <v>65000000000312</v>
      </c>
      <c r="AA322" s="61">
        <f t="shared" si="101"/>
        <v>65000000000311</v>
      </c>
      <c r="AB322" s="61">
        <f t="shared" si="113"/>
        <v>65000000000000</v>
      </c>
      <c r="AD322" s="61">
        <f t="shared" si="115"/>
        <v>5</v>
      </c>
      <c r="AE322" s="61">
        <f t="shared" si="116"/>
        <v>4</v>
      </c>
      <c r="AF322" s="61">
        <f t="shared" si="117"/>
        <v>1</v>
      </c>
      <c r="AG322" s="61">
        <f t="shared" si="118"/>
        <v>72</v>
      </c>
      <c r="AH322" s="61">
        <f t="shared" si="119"/>
        <v>1</v>
      </c>
      <c r="AI322" s="61">
        <f t="shared" si="120"/>
        <v>1</v>
      </c>
      <c r="AK322" s="77" t="str">
        <f xml:space="preserve">
IF(AA322&lt;&gt;AA321,
     "L5",
     IF(Z322&lt;&gt;Z321,
          "L4",
          IF(Y322&lt;&gt;Y321,
               "L3",
               IF(X322&lt;&gt;X321,
                    "L2",
                     IF(W322&lt;&gt;W321,
                         "L1",
                         "L1"
                         )
                    )
               )
          )
     )</f>
        <v>L4</v>
      </c>
      <c r="AM322" s="65" t="s">
        <v>1756</v>
      </c>
      <c r="AN322" s="65">
        <f>IF(EXACT($AK321, "L1"), $W321, AN321)</f>
        <v>65000000000186</v>
      </c>
      <c r="AO322" s="65">
        <f>IF(EXACT($AK321, "L1"), $W321, IF(EXACT($AK321, "L2"), $X321, AO321))</f>
        <v>65000000000251</v>
      </c>
      <c r="AP322" s="65">
        <f>IF(EXACT($AK321, "L1"), $W321, IF(EXACT($AK321, "L2"), $X321, IF(EXACT($AK321, "L3"), $Y321, AP321)))</f>
        <v>65000000000251</v>
      </c>
      <c r="AQ322" s="65">
        <f>IF(EXACT($AK321, "L1"), $W321, IF(EXACT($AK321, "L2"), $X321, IF(EXACT($AK321, "L3"), $Y321, IF(EXACT($AK321, "L4"), $Z321, AQ321))))</f>
        <v>65000000000310</v>
      </c>
      <c r="AS322" s="65">
        <f>IF(EXACT($AK322, "L1"), AM322, IF(EXACT($AK322, "L2"), AN322, IF(EXACT($AK322, "L3"), AO322, IF(EXACT($AK322, "L4"), AP322, IF(EXACT($AK322, "L5"), AQ322, "")))))</f>
        <v>65000000000251</v>
      </c>
      <c r="AU322" s="60" t="str">
        <f t="shared" si="121"/>
        <v>PERFORM * FROM "SchData-OLTP-Accounting"."Func_TblChartOfAccount_SET"(varSystemLoginSession, null, null, null, varInstitutionBranchID, 62000000000001::bigint,'5-3031', 'Power Supply', 62000000000001::bigint, '2016-01-01 00:00:00'::timestamp, null::timestamp, 65000000000251::bigint, 66000000000001::bigint);</v>
      </c>
      <c r="AV322" s="66">
        <f t="shared" si="122"/>
        <v>65000000000312</v>
      </c>
      <c r="AW322" s="66">
        <f t="shared" si="123"/>
        <v>65000000000251</v>
      </c>
      <c r="AY322" s="66">
        <f t="shared" si="114"/>
        <v>65000000000147</v>
      </c>
    </row>
    <row r="323" spans="2:51" x14ac:dyDescent="0.2">
      <c r="B323" s="42"/>
      <c r="C323" s="43"/>
      <c r="D323" s="44"/>
      <c r="E323" s="43"/>
      <c r="F323" s="44"/>
      <c r="G323" s="43"/>
      <c r="H323" s="52"/>
      <c r="I323" s="19"/>
      <c r="J323" s="52" t="s">
        <v>1507</v>
      </c>
      <c r="K323" s="19" t="s">
        <v>1339</v>
      </c>
      <c r="L323" s="52"/>
      <c r="M323" s="19"/>
      <c r="O323" s="59" t="str">
        <f t="shared" si="102"/>
        <v>5-0000</v>
      </c>
      <c r="P323" s="59" t="str">
        <f t="shared" si="103"/>
        <v>5-3000</v>
      </c>
      <c r="Q323" s="59" t="str">
        <f t="shared" si="104"/>
        <v>2-1200</v>
      </c>
      <c r="R323" s="59" t="str">
        <f t="shared" si="105"/>
        <v>5-3031</v>
      </c>
      <c r="S323" s="59" t="str">
        <f t="shared" si="106"/>
        <v>5-3031.01</v>
      </c>
      <c r="T323" s="59" t="str">
        <f t="shared" si="107"/>
        <v xml:space="preserve"> </v>
      </c>
      <c r="V323" s="82">
        <f t="shared" si="108"/>
        <v>65000000000313</v>
      </c>
      <c r="W323" s="61">
        <f t="shared" si="109"/>
        <v>65000000000186</v>
      </c>
      <c r="X323" s="61">
        <f t="shared" si="110"/>
        <v>65000000000251</v>
      </c>
      <c r="Y323" s="61">
        <f t="shared" si="111"/>
        <v>65000000000147</v>
      </c>
      <c r="Z323" s="61">
        <f t="shared" si="112"/>
        <v>65000000000312</v>
      </c>
      <c r="AA323" s="61">
        <f t="shared" si="101"/>
        <v>65000000000313</v>
      </c>
      <c r="AB323" s="61">
        <f t="shared" si="113"/>
        <v>65000000000000</v>
      </c>
      <c r="AD323" s="61">
        <f t="shared" si="115"/>
        <v>5</v>
      </c>
      <c r="AE323" s="61">
        <f t="shared" si="116"/>
        <v>4</v>
      </c>
      <c r="AF323" s="61">
        <f t="shared" si="117"/>
        <v>1</v>
      </c>
      <c r="AG323" s="61">
        <f t="shared" si="118"/>
        <v>72</v>
      </c>
      <c r="AH323" s="61">
        <f t="shared" si="119"/>
        <v>2</v>
      </c>
      <c r="AI323" s="61">
        <f t="shared" si="120"/>
        <v>1</v>
      </c>
      <c r="AK323" s="77" t="str">
        <f xml:space="preserve">
IF(AA323&lt;&gt;AA322,
     "L5",
     IF(Z323&lt;&gt;Z322,
          "L4",
          IF(Y323&lt;&gt;Y322,
               "L3",
               IF(X323&lt;&gt;X322,
                    "L2",
                     IF(W323&lt;&gt;W322,
                         "L1",
                         "L1"
                         )
                    )
               )
          )
     )</f>
        <v>L5</v>
      </c>
      <c r="AM323" s="65" t="s">
        <v>1756</v>
      </c>
      <c r="AN323" s="65">
        <f>IF(EXACT($AK322, "L1"), $W322, AN322)</f>
        <v>65000000000186</v>
      </c>
      <c r="AO323" s="65">
        <f>IF(EXACT($AK322, "L1"), $W322, IF(EXACT($AK322, "L2"), $X322, AO322))</f>
        <v>65000000000251</v>
      </c>
      <c r="AP323" s="65">
        <f>IF(EXACT($AK322, "L1"), $W322, IF(EXACT($AK322, "L2"), $X322, IF(EXACT($AK322, "L3"), $Y322, AP322)))</f>
        <v>65000000000251</v>
      </c>
      <c r="AQ323" s="65">
        <f>IF(EXACT($AK322, "L1"), $W322, IF(EXACT($AK322, "L2"), $X322, IF(EXACT($AK322, "L3"), $Y322, IF(EXACT($AK322, "L4"), $Z322, AQ322))))</f>
        <v>65000000000312</v>
      </c>
      <c r="AS323" s="65">
        <f>IF(EXACT($AK323, "L1"), AM323, IF(EXACT($AK323, "L2"), AN323, IF(EXACT($AK323, "L3"), AO323, IF(EXACT($AK323, "L4"), AP323, IF(EXACT($AK323, "L5"), AQ323, "")))))</f>
        <v>65000000000312</v>
      </c>
      <c r="AU323" s="60" t="str">
        <f t="shared" si="121"/>
        <v>PERFORM * FROM "SchData-OLTP-Accounting"."Func_TblChartOfAccount_SET"(varSystemLoginSession, null, null, null, varInstitutionBranchID, 62000000000001::bigint,'5-3031.01', 'Power Supply (IDR)', 62000000000001::bigint, '2016-01-01 00:00:00'::timestamp, null::timestamp, 65000000000312::bigint, 66000000000001::bigint);</v>
      </c>
      <c r="AV323" s="66">
        <f t="shared" si="122"/>
        <v>65000000000313</v>
      </c>
      <c r="AW323" s="66">
        <f t="shared" si="123"/>
        <v>65000000000312</v>
      </c>
      <c r="AY323" s="66">
        <f t="shared" si="114"/>
        <v>65000000000312</v>
      </c>
    </row>
    <row r="324" spans="2:51" x14ac:dyDescent="0.2">
      <c r="B324" s="42"/>
      <c r="C324" s="43"/>
      <c r="D324" s="44"/>
      <c r="E324" s="43"/>
      <c r="F324" s="44"/>
      <c r="G324" s="43"/>
      <c r="H324" s="52" t="s">
        <v>956</v>
      </c>
      <c r="I324" s="19" t="s">
        <v>471</v>
      </c>
      <c r="J324" s="52"/>
      <c r="K324" s="19"/>
      <c r="L324" s="52"/>
      <c r="M324" s="19"/>
      <c r="O324" s="59" t="str">
        <f t="shared" si="102"/>
        <v>5-0000</v>
      </c>
      <c r="P324" s="59" t="str">
        <f t="shared" si="103"/>
        <v>5-3000</v>
      </c>
      <c r="Q324" s="59" t="str">
        <f t="shared" si="104"/>
        <v>2-1200</v>
      </c>
      <c r="R324" s="59" t="str">
        <f t="shared" si="105"/>
        <v>5-3032</v>
      </c>
      <c r="S324" s="59" t="str">
        <f t="shared" si="106"/>
        <v>5-3031.01</v>
      </c>
      <c r="T324" s="59" t="str">
        <f t="shared" si="107"/>
        <v xml:space="preserve"> </v>
      </c>
      <c r="V324" s="82">
        <f t="shared" si="108"/>
        <v>65000000000314</v>
      </c>
      <c r="W324" s="61">
        <f t="shared" si="109"/>
        <v>65000000000186</v>
      </c>
      <c r="X324" s="61">
        <f t="shared" si="110"/>
        <v>65000000000251</v>
      </c>
      <c r="Y324" s="61">
        <f t="shared" si="111"/>
        <v>65000000000147</v>
      </c>
      <c r="Z324" s="61">
        <f t="shared" si="112"/>
        <v>65000000000314</v>
      </c>
      <c r="AA324" s="61">
        <f t="shared" si="101"/>
        <v>65000000000313</v>
      </c>
      <c r="AB324" s="61">
        <f t="shared" si="113"/>
        <v>65000000000000</v>
      </c>
      <c r="AD324" s="61">
        <f t="shared" si="115"/>
        <v>5</v>
      </c>
      <c r="AE324" s="61">
        <f t="shared" si="116"/>
        <v>4</v>
      </c>
      <c r="AF324" s="61">
        <f t="shared" si="117"/>
        <v>1</v>
      </c>
      <c r="AG324" s="61">
        <f t="shared" si="118"/>
        <v>73</v>
      </c>
      <c r="AH324" s="61">
        <f t="shared" si="119"/>
        <v>1</v>
      </c>
      <c r="AI324" s="61">
        <f t="shared" si="120"/>
        <v>1</v>
      </c>
      <c r="AK324" s="77" t="str">
        <f xml:space="preserve">
IF(AA324&lt;&gt;AA323,
     "L5",
     IF(Z324&lt;&gt;Z323,
          "L4",
          IF(Y324&lt;&gt;Y323,
               "L3",
               IF(X324&lt;&gt;X323,
                    "L2",
                     IF(W324&lt;&gt;W323,
                         "L1",
                         "L1"
                         )
                    )
               )
          )
     )</f>
        <v>L4</v>
      </c>
      <c r="AM324" s="65" t="s">
        <v>1756</v>
      </c>
      <c r="AN324" s="65">
        <f>IF(EXACT($AK323, "L1"), $W323, AN323)</f>
        <v>65000000000186</v>
      </c>
      <c r="AO324" s="65">
        <f>IF(EXACT($AK323, "L1"), $W323, IF(EXACT($AK323, "L2"), $X323, AO323))</f>
        <v>65000000000251</v>
      </c>
      <c r="AP324" s="65">
        <f>IF(EXACT($AK323, "L1"), $W323, IF(EXACT($AK323, "L2"), $X323, IF(EXACT($AK323, "L3"), $Y323, AP323)))</f>
        <v>65000000000251</v>
      </c>
      <c r="AQ324" s="65">
        <f>IF(EXACT($AK323, "L1"), $W323, IF(EXACT($AK323, "L2"), $X323, IF(EXACT($AK323, "L3"), $Y323, IF(EXACT($AK323, "L4"), $Z323, AQ323))))</f>
        <v>65000000000312</v>
      </c>
      <c r="AS324" s="65">
        <f>IF(EXACT($AK324, "L1"), AM324, IF(EXACT($AK324, "L2"), AN324, IF(EXACT($AK324, "L3"), AO324, IF(EXACT($AK324, "L4"), AP324, IF(EXACT($AK324, "L5"), AQ324, "")))))</f>
        <v>65000000000251</v>
      </c>
      <c r="AU324" s="60" t="str">
        <f t="shared" si="121"/>
        <v>PERFORM * FROM "SchData-OLTP-Accounting"."Func_TblChartOfAccount_SET"(varSystemLoginSession, null, null, null, varInstitutionBranchID, 62000000000001::bigint,'5-3032', 'Civil  Work', 62000000000001::bigint, '2016-01-01 00:00:00'::timestamp, null::timestamp, 65000000000251::bigint, 66000000000001::bigint);</v>
      </c>
      <c r="AV324" s="66">
        <f t="shared" si="122"/>
        <v>65000000000314</v>
      </c>
      <c r="AW324" s="66">
        <f t="shared" si="123"/>
        <v>65000000000251</v>
      </c>
      <c r="AY324" s="66">
        <f t="shared" si="114"/>
        <v>65000000000147</v>
      </c>
    </row>
    <row r="325" spans="2:51" x14ac:dyDescent="0.2">
      <c r="B325" s="42"/>
      <c r="C325" s="43"/>
      <c r="D325" s="44"/>
      <c r="E325" s="43"/>
      <c r="F325" s="44"/>
      <c r="G325" s="43"/>
      <c r="H325" s="52"/>
      <c r="I325" s="19"/>
      <c r="J325" s="52" t="s">
        <v>1508</v>
      </c>
      <c r="K325" s="19" t="s">
        <v>1340</v>
      </c>
      <c r="L325" s="52"/>
      <c r="M325" s="19"/>
      <c r="O325" s="59" t="str">
        <f t="shared" si="102"/>
        <v>5-0000</v>
      </c>
      <c r="P325" s="59" t="str">
        <f t="shared" si="103"/>
        <v>5-3000</v>
      </c>
      <c r="Q325" s="59" t="str">
        <f t="shared" si="104"/>
        <v>2-1200</v>
      </c>
      <c r="R325" s="59" t="str">
        <f t="shared" si="105"/>
        <v>5-3032</v>
      </c>
      <c r="S325" s="59" t="str">
        <f t="shared" si="106"/>
        <v>5-3032.01</v>
      </c>
      <c r="T325" s="59" t="str">
        <f t="shared" si="107"/>
        <v xml:space="preserve"> </v>
      </c>
      <c r="V325" s="82">
        <f t="shared" si="108"/>
        <v>65000000000315</v>
      </c>
      <c r="W325" s="61">
        <f t="shared" si="109"/>
        <v>65000000000186</v>
      </c>
      <c r="X325" s="61">
        <f t="shared" si="110"/>
        <v>65000000000251</v>
      </c>
      <c r="Y325" s="61">
        <f t="shared" si="111"/>
        <v>65000000000147</v>
      </c>
      <c r="Z325" s="61">
        <f t="shared" si="112"/>
        <v>65000000000314</v>
      </c>
      <c r="AA325" s="61">
        <f t="shared" ref="AA325:AA388" si="124">IF(EXACT($J325, ""), $AA324, $V325)</f>
        <v>65000000000315</v>
      </c>
      <c r="AB325" s="61">
        <f t="shared" si="113"/>
        <v>65000000000000</v>
      </c>
      <c r="AD325" s="61">
        <f t="shared" si="115"/>
        <v>5</v>
      </c>
      <c r="AE325" s="61">
        <f t="shared" si="116"/>
        <v>4</v>
      </c>
      <c r="AF325" s="61">
        <f t="shared" si="117"/>
        <v>1</v>
      </c>
      <c r="AG325" s="61">
        <f t="shared" si="118"/>
        <v>73</v>
      </c>
      <c r="AH325" s="61">
        <f t="shared" si="119"/>
        <v>2</v>
      </c>
      <c r="AI325" s="61">
        <f t="shared" si="120"/>
        <v>1</v>
      </c>
      <c r="AK325" s="77" t="str">
        <f xml:space="preserve">
IF(AA325&lt;&gt;AA324,
     "L5",
     IF(Z325&lt;&gt;Z324,
          "L4",
          IF(Y325&lt;&gt;Y324,
               "L3",
               IF(X325&lt;&gt;X324,
                    "L2",
                     IF(W325&lt;&gt;W324,
                         "L1",
                         "L1"
                         )
                    )
               )
          )
     )</f>
        <v>L5</v>
      </c>
      <c r="AM325" s="65" t="s">
        <v>1756</v>
      </c>
      <c r="AN325" s="65">
        <f>IF(EXACT($AK324, "L1"), $W324, AN324)</f>
        <v>65000000000186</v>
      </c>
      <c r="AO325" s="65">
        <f>IF(EXACT($AK324, "L1"), $W324, IF(EXACT($AK324, "L2"), $X324, AO324))</f>
        <v>65000000000251</v>
      </c>
      <c r="AP325" s="65">
        <f>IF(EXACT($AK324, "L1"), $W324, IF(EXACT($AK324, "L2"), $X324, IF(EXACT($AK324, "L3"), $Y324, AP324)))</f>
        <v>65000000000251</v>
      </c>
      <c r="AQ325" s="65">
        <f>IF(EXACT($AK324, "L1"), $W324, IF(EXACT($AK324, "L2"), $X324, IF(EXACT($AK324, "L3"), $Y324, IF(EXACT($AK324, "L4"), $Z324, AQ324))))</f>
        <v>65000000000314</v>
      </c>
      <c r="AS325" s="65">
        <f>IF(EXACT($AK325, "L1"), AM325, IF(EXACT($AK325, "L2"), AN325, IF(EXACT($AK325, "L3"), AO325, IF(EXACT($AK325, "L4"), AP325, IF(EXACT($AK325, "L5"), AQ325, "")))))</f>
        <v>65000000000314</v>
      </c>
      <c r="AU325" s="60" t="str">
        <f t="shared" si="121"/>
        <v>PERFORM * FROM "SchData-OLTP-Accounting"."Func_TblChartOfAccount_SET"(varSystemLoginSession, null, null, null, varInstitutionBranchID, 62000000000001::bigint,'5-3032.01', 'Civil  Work (IDR)', 62000000000001::bigint, '2016-01-01 00:00:00'::timestamp, null::timestamp, 65000000000314::bigint, 66000000000001::bigint);</v>
      </c>
      <c r="AV325" s="66">
        <f t="shared" si="122"/>
        <v>65000000000315</v>
      </c>
      <c r="AW325" s="66">
        <f t="shared" si="123"/>
        <v>65000000000314</v>
      </c>
      <c r="AY325" s="66">
        <f t="shared" si="114"/>
        <v>65000000000314</v>
      </c>
    </row>
    <row r="326" spans="2:51" ht="25.5" x14ac:dyDescent="0.2">
      <c r="B326" s="42"/>
      <c r="C326" s="43"/>
      <c r="D326" s="44"/>
      <c r="E326" s="43"/>
      <c r="F326" s="44"/>
      <c r="G326" s="43"/>
      <c r="H326" s="52" t="s">
        <v>957</v>
      </c>
      <c r="I326" s="19" t="s">
        <v>473</v>
      </c>
      <c r="J326" s="52"/>
      <c r="K326" s="19"/>
      <c r="L326" s="52"/>
      <c r="M326" s="19"/>
      <c r="O326" s="59" t="str">
        <f t="shared" ref="O326:O389" si="125">IF(EXACT($B326, ""), $O325, $B326)</f>
        <v>5-0000</v>
      </c>
      <c r="P326" s="59" t="str">
        <f t="shared" ref="P326:P389" si="126">IF(EXACT($D326, ""), $P325, $D326)</f>
        <v>5-3000</v>
      </c>
      <c r="Q326" s="59" t="str">
        <f t="shared" ref="Q326:Q389" si="127">IF(EXACT($F326, ""), $Q325, $F326)</f>
        <v>2-1200</v>
      </c>
      <c r="R326" s="59" t="str">
        <f t="shared" ref="R326:R389" si="128">IF(EXACT($H326, ""), $R325, $H326)</f>
        <v>5-3033</v>
      </c>
      <c r="S326" s="59" t="str">
        <f t="shared" ref="S326:S389" si="129">IF(EXACT($J326, ""), $S325, $J326)</f>
        <v>5-3032.01</v>
      </c>
      <c r="T326" s="59" t="str">
        <f t="shared" ref="T326:T389" si="130">IF(EXACT($L326, ""), $T325, $L326)</f>
        <v xml:space="preserve"> </v>
      </c>
      <c r="V326" s="82">
        <f t="shared" ref="V326:V389" si="131">V325+IF(AND(EXACT(B326, ""), EXACT(D326, ""), EXACT(F326, ""), EXACT(H326, ""), EXACT(J326, ""), EXACT(L326, "")), 0, 1)</f>
        <v>65000000000316</v>
      </c>
      <c r="W326" s="61">
        <f t="shared" ref="W326:W389" si="132">IF(EXACT($B326, ""), $W325, $V326)</f>
        <v>65000000000186</v>
      </c>
      <c r="X326" s="61">
        <f t="shared" ref="X326:X389" si="133">IF(EXACT($D326, ""), $X325, $V326)</f>
        <v>65000000000251</v>
      </c>
      <c r="Y326" s="61">
        <f t="shared" ref="Y326:Y389" si="134">IF(EXACT($F326, ""), $Y325, $V326)</f>
        <v>65000000000147</v>
      </c>
      <c r="Z326" s="61">
        <f t="shared" ref="Z326:Z389" si="135">IF(EXACT($H326, ""), $Z325, $V326)</f>
        <v>65000000000316</v>
      </c>
      <c r="AA326" s="61">
        <f t="shared" si="124"/>
        <v>65000000000315</v>
      </c>
      <c r="AB326" s="61">
        <f t="shared" ref="AB326:AB389" si="136">IF(EXACT($L326, ""), $AB325, $V326)</f>
        <v>65000000000000</v>
      </c>
      <c r="AD326" s="61">
        <f t="shared" si="115"/>
        <v>5</v>
      </c>
      <c r="AE326" s="61">
        <f t="shared" si="116"/>
        <v>4</v>
      </c>
      <c r="AF326" s="61">
        <f t="shared" si="117"/>
        <v>1</v>
      </c>
      <c r="AG326" s="61">
        <f t="shared" si="118"/>
        <v>74</v>
      </c>
      <c r="AH326" s="61">
        <f t="shared" si="119"/>
        <v>1</v>
      </c>
      <c r="AI326" s="61">
        <f t="shared" si="120"/>
        <v>1</v>
      </c>
      <c r="AK326" s="77" t="str">
        <f xml:space="preserve">
IF(AA326&lt;&gt;AA325,
     "L5",
     IF(Z326&lt;&gt;Z325,
          "L4",
          IF(Y326&lt;&gt;Y325,
               "L3",
               IF(X326&lt;&gt;X325,
                    "L2",
                     IF(W326&lt;&gt;W325,
                         "L1",
                         "L1"
                         )
                    )
               )
          )
     )</f>
        <v>L4</v>
      </c>
      <c r="AM326" s="65" t="s">
        <v>1756</v>
      </c>
      <c r="AN326" s="65">
        <f>IF(EXACT($AK325, "L1"), $W325, AN325)</f>
        <v>65000000000186</v>
      </c>
      <c r="AO326" s="65">
        <f>IF(EXACT($AK325, "L1"), $W325, IF(EXACT($AK325, "L2"), $X325, AO325))</f>
        <v>65000000000251</v>
      </c>
      <c r="AP326" s="65">
        <f>IF(EXACT($AK325, "L1"), $W325, IF(EXACT($AK325, "L2"), $X325, IF(EXACT($AK325, "L3"), $Y325, AP325)))</f>
        <v>65000000000251</v>
      </c>
      <c r="AQ326" s="65">
        <f>IF(EXACT($AK325, "L1"), $W325, IF(EXACT($AK325, "L2"), $X325, IF(EXACT($AK325, "L3"), $Y325, IF(EXACT($AK325, "L4"), $Z325, AQ325))))</f>
        <v>65000000000314</v>
      </c>
      <c r="AS326" s="65">
        <f>IF(EXACT($AK326, "L1"), AM326, IF(EXACT($AK326, "L2"), AN326, IF(EXACT($AK326, "L3"), AO326, IF(EXACT($AK326, "L4"), AP326, IF(EXACT($AK326, "L5"), AQ326, "")))))</f>
        <v>65000000000251</v>
      </c>
      <c r="AU326" s="60" t="str">
        <f t="shared" si="121"/>
        <v>PERFORM * FROM "SchData-OLTP-Accounting"."Func_TblChartOfAccount_SET"(varSystemLoginSession, null, null, null, varInstitutionBranchID, 62000000000001::bigint,'5-3033', 'Moblilization &amp; demobilization', 62000000000001::bigint, '2016-01-01 00:00:00'::timestamp, null::timestamp, 65000000000251::bigint, 66000000000001::bigint);</v>
      </c>
      <c r="AV326" s="66">
        <f t="shared" si="122"/>
        <v>65000000000316</v>
      </c>
      <c r="AW326" s="66">
        <f t="shared" si="123"/>
        <v>65000000000251</v>
      </c>
      <c r="AY326" s="66">
        <f t="shared" ref="AW326:AY389" si="137">IF(AND(EXACT($B326, ""), EXACT($D326, ""), EXACT($F326, ""), EXACT($H326, ""), EXACT($J326, ""), EXACT($L326, "")), "",
IF(NOT(EXACT($B326, "")), "null",
IF(NOT(EXACT($D326, "")), IF($W325&lt;&gt;$W324, $W325, $W326),
IF(NOT(EXACT($F326, "")), IF($X325&lt;&gt;$X324, $X325, IF($W325&lt;&gt;$W324, $W325, $X326)),
IF(NOT(EXACT($H326, "")), IF($Y325&lt;&gt;$Y324, $Y325, IF($X325&lt;&gt;$X324, $X325, IF($W325&lt;&gt;$W324, $W325, $Y326))),
IF(NOT(EXACT($J326, "")), IF($Z325&lt;&gt;$Z324, $Z325, IF($Y325&lt;&gt;$Y324, $Y325, IF($X325&lt;&gt;$X324, $X325, IF($W325&lt;&gt;$W324, $W325, $Z326)))),
IF(NOT(EXACT($L326, "")), IF($AA325&lt;&gt;$AA324, $AA325, IF($Z325&lt;&gt;$Z324, $Z325, IF($Y325&lt;&gt;$Y324, $Y325, IF($X325&lt;&gt;$X324, $X325, IF($W325&lt;&gt;$W324, $W325, $AA326))))),
"others")))))))</f>
        <v>65000000000147</v>
      </c>
    </row>
    <row r="327" spans="2:51" x14ac:dyDescent="0.2">
      <c r="B327" s="42"/>
      <c r="C327" s="43"/>
      <c r="D327" s="44"/>
      <c r="E327" s="43"/>
      <c r="F327" s="44"/>
      <c r="G327" s="43"/>
      <c r="H327" s="52"/>
      <c r="I327" s="19"/>
      <c r="J327" s="52" t="s">
        <v>1509</v>
      </c>
      <c r="K327" s="19" t="s">
        <v>1341</v>
      </c>
      <c r="L327" s="52"/>
      <c r="M327" s="19"/>
      <c r="O327" s="59" t="str">
        <f t="shared" si="125"/>
        <v>5-0000</v>
      </c>
      <c r="P327" s="59" t="str">
        <f t="shared" si="126"/>
        <v>5-3000</v>
      </c>
      <c r="Q327" s="59" t="str">
        <f t="shared" si="127"/>
        <v>2-1200</v>
      </c>
      <c r="R327" s="59" t="str">
        <f t="shared" si="128"/>
        <v>5-3033</v>
      </c>
      <c r="S327" s="59" t="str">
        <f t="shared" si="129"/>
        <v>5-3033.01</v>
      </c>
      <c r="T327" s="59" t="str">
        <f t="shared" si="130"/>
        <v xml:space="preserve"> </v>
      </c>
      <c r="V327" s="82">
        <f t="shared" si="131"/>
        <v>65000000000317</v>
      </c>
      <c r="W327" s="61">
        <f t="shared" si="132"/>
        <v>65000000000186</v>
      </c>
      <c r="X327" s="61">
        <f t="shared" si="133"/>
        <v>65000000000251</v>
      </c>
      <c r="Y327" s="61">
        <f t="shared" si="134"/>
        <v>65000000000147</v>
      </c>
      <c r="Z327" s="61">
        <f t="shared" si="135"/>
        <v>65000000000316</v>
      </c>
      <c r="AA327" s="61">
        <f t="shared" si="124"/>
        <v>65000000000317</v>
      </c>
      <c r="AB327" s="61">
        <f t="shared" si="136"/>
        <v>65000000000000</v>
      </c>
      <c r="AD327" s="61">
        <f t="shared" ref="AD327:AD390" si="138">AD326 + IF(W327&lt;&gt;W326, 1, 0)</f>
        <v>5</v>
      </c>
      <c r="AE327" s="61">
        <f t="shared" ref="AE327:AE390" si="139">IF(AD326&lt;&gt;AD327, 1, AE326) + IF(X327&lt;&gt;X326, 1, 0)</f>
        <v>4</v>
      </c>
      <c r="AF327" s="61">
        <f t="shared" ref="AF327:AF390" si="140">IF(AE326&lt;&gt;AE327, 1, AF326) + IF(Y327&lt;&gt;Y326, 1, 0)</f>
        <v>1</v>
      </c>
      <c r="AG327" s="61">
        <f t="shared" ref="AG327:AG390" si="141">IF(AF326&lt;&gt;AF327, 1, AG326) + IF(Z327&lt;&gt;Z326, 1, 0)</f>
        <v>74</v>
      </c>
      <c r="AH327" s="61">
        <f t="shared" ref="AH327:AH390" si="142">IF(AG326&lt;&gt;AG327, 1, AH326) + IF(AA327&lt;&gt;AA326, 1, 0)</f>
        <v>2</v>
      </c>
      <c r="AI327" s="61">
        <f t="shared" ref="AI327:AI390" si="143">IF(AH326&lt;&gt;AH327, 1, AI326) + IF(AB327&lt;&gt;AB326, 1, 0)</f>
        <v>1</v>
      </c>
      <c r="AK327" s="77" t="str">
        <f xml:space="preserve">
IF(AA327&lt;&gt;AA326,
     "L5",
     IF(Z327&lt;&gt;Z326,
          "L4",
          IF(Y327&lt;&gt;Y326,
               "L3",
               IF(X327&lt;&gt;X326,
                    "L2",
                     IF(W327&lt;&gt;W326,
                         "L1",
                         "L1"
                         )
                    )
               )
          )
     )</f>
        <v>L5</v>
      </c>
      <c r="AM327" s="65" t="s">
        <v>1756</v>
      </c>
      <c r="AN327" s="65">
        <f>IF(EXACT($AK326, "L1"), $W326, AN326)</f>
        <v>65000000000186</v>
      </c>
      <c r="AO327" s="65">
        <f>IF(EXACT($AK326, "L1"), $W326, IF(EXACT($AK326, "L2"), $X326, AO326))</f>
        <v>65000000000251</v>
      </c>
      <c r="AP327" s="65">
        <f>IF(EXACT($AK326, "L1"), $W326, IF(EXACT($AK326, "L2"), $X326, IF(EXACT($AK326, "L3"), $Y326, AP326)))</f>
        <v>65000000000251</v>
      </c>
      <c r="AQ327" s="65">
        <f>IF(EXACT($AK326, "L1"), $W326, IF(EXACT($AK326, "L2"), $X326, IF(EXACT($AK326, "L3"), $Y326, IF(EXACT($AK326, "L4"), $Z326, AQ326))))</f>
        <v>65000000000316</v>
      </c>
      <c r="AS327" s="65">
        <f>IF(EXACT($AK327, "L1"), AM327, IF(EXACT($AK327, "L2"), AN327, IF(EXACT($AK327, "L3"), AO327, IF(EXACT($AK327, "L4"), AP327, IF(EXACT($AK327, "L5"), AQ327, "")))))</f>
        <v>65000000000316</v>
      </c>
      <c r="AU327" s="60" t="str">
        <f t="shared" ref="AU327:AU390" si="144">IF(AND(EXACT(B327, ""), EXACT(D327, ""), EXACT(F327, ""), EXACT(H327, ""), EXACT(J327, ""), EXACT(L327, "")), "", CONCATENATE(
"PERFORM * FROM ""SchData-OLTP-Accounting"".""Func_TblChartOfAccount_SET""(varSystemLoginSession, null, null, null, varInstitutionBranchID, 62000000000001::bigint,'",
IF(EXACT(B327, ""), IF(EXACT(D327, ""), IF(EXACT(F327, ""), IF(EXACT(H327, ""), IF(EXACT(J327, ""), IF(EXACT(L327, ""), "", L327), J327), H327), F327), D327), B327),
"', '",
IF(EXACT(B327, ""), IF(EXACT(D327, ""), IF(EXACT(F327, ""), IF(EXACT(H327, ""), IF(EXACT(J327, ""), IF(EXACT(L327, ""), "", M327), K327), I327), G327), E327), C327),
"', ",
IF(EXACT(J327, ""), "62000000000001::bigint", IF((RIGHT(J327, 2)*1 = 1), "62000000000001::bigint", IF((RIGHT(J327, 2)*1 = 2), "62000000000002::bigint", "null"))),
", '2016-01-01 00:00:00'::timestamp, null::timestamp, ", AW327, "::bigint, 66000000000001::bigint);"))</f>
        <v>PERFORM * FROM "SchData-OLTP-Accounting"."Func_TblChartOfAccount_SET"(varSystemLoginSession, null, null, null, varInstitutionBranchID, 62000000000001::bigint,'5-3033.01', 'Moblilization &amp; demobilization (IDR)', 62000000000001::bigint, '2016-01-01 00:00:00'::timestamp, null::timestamp, 65000000000316::bigint, 66000000000001::bigint);</v>
      </c>
      <c r="AV327" s="66">
        <f t="shared" ref="AV327:AV390" si="145">IF(AND(EXACT($B327, ""), EXACT($D327, ""), EXACT($F327, ""), EXACT($H327, ""), EXACT($J327, ""), EXACT($L327, "")), "", V327)</f>
        <v>65000000000317</v>
      </c>
      <c r="AW327" s="66">
        <f t="shared" ref="AW327:AW390" si="146">AS327</f>
        <v>65000000000316</v>
      </c>
      <c r="AY327" s="66">
        <f t="shared" si="137"/>
        <v>65000000000316</v>
      </c>
    </row>
    <row r="328" spans="2:51" x14ac:dyDescent="0.2">
      <c r="B328" s="42"/>
      <c r="C328" s="43"/>
      <c r="D328" s="44"/>
      <c r="E328" s="43"/>
      <c r="F328" s="44"/>
      <c r="G328" s="43"/>
      <c r="H328" s="52" t="s">
        <v>958</v>
      </c>
      <c r="I328" s="19" t="s">
        <v>475</v>
      </c>
      <c r="J328" s="52"/>
      <c r="K328" s="19"/>
      <c r="L328" s="52"/>
      <c r="M328" s="19"/>
      <c r="O328" s="59" t="str">
        <f t="shared" si="125"/>
        <v>5-0000</v>
      </c>
      <c r="P328" s="59" t="str">
        <f t="shared" si="126"/>
        <v>5-3000</v>
      </c>
      <c r="Q328" s="59" t="str">
        <f t="shared" si="127"/>
        <v>2-1200</v>
      </c>
      <c r="R328" s="59" t="str">
        <f t="shared" si="128"/>
        <v>5-3034</v>
      </c>
      <c r="S328" s="59" t="str">
        <f t="shared" si="129"/>
        <v>5-3033.01</v>
      </c>
      <c r="T328" s="59" t="str">
        <f t="shared" si="130"/>
        <v xml:space="preserve"> </v>
      </c>
      <c r="V328" s="82">
        <f t="shared" si="131"/>
        <v>65000000000318</v>
      </c>
      <c r="W328" s="61">
        <f t="shared" si="132"/>
        <v>65000000000186</v>
      </c>
      <c r="X328" s="61">
        <f t="shared" si="133"/>
        <v>65000000000251</v>
      </c>
      <c r="Y328" s="61">
        <f t="shared" si="134"/>
        <v>65000000000147</v>
      </c>
      <c r="Z328" s="61">
        <f t="shared" si="135"/>
        <v>65000000000318</v>
      </c>
      <c r="AA328" s="61">
        <f t="shared" si="124"/>
        <v>65000000000317</v>
      </c>
      <c r="AB328" s="61">
        <f t="shared" si="136"/>
        <v>65000000000000</v>
      </c>
      <c r="AD328" s="61">
        <f t="shared" si="138"/>
        <v>5</v>
      </c>
      <c r="AE328" s="61">
        <f t="shared" si="139"/>
        <v>4</v>
      </c>
      <c r="AF328" s="61">
        <f t="shared" si="140"/>
        <v>1</v>
      </c>
      <c r="AG328" s="61">
        <f t="shared" si="141"/>
        <v>75</v>
      </c>
      <c r="AH328" s="61">
        <f t="shared" si="142"/>
        <v>1</v>
      </c>
      <c r="AI328" s="61">
        <f t="shared" si="143"/>
        <v>1</v>
      </c>
      <c r="AK328" s="77" t="str">
        <f xml:space="preserve">
IF(AA328&lt;&gt;AA327,
     "L5",
     IF(Z328&lt;&gt;Z327,
          "L4",
          IF(Y328&lt;&gt;Y327,
               "L3",
               IF(X328&lt;&gt;X327,
                    "L2",
                     IF(W328&lt;&gt;W327,
                         "L1",
                         "L1"
                         )
                    )
               )
          )
     )</f>
        <v>L4</v>
      </c>
      <c r="AM328" s="65" t="s">
        <v>1756</v>
      </c>
      <c r="AN328" s="65">
        <f>IF(EXACT($AK327, "L1"), $W327, AN327)</f>
        <v>65000000000186</v>
      </c>
      <c r="AO328" s="65">
        <f>IF(EXACT($AK327, "L1"), $W327, IF(EXACT($AK327, "L2"), $X327, AO327))</f>
        <v>65000000000251</v>
      </c>
      <c r="AP328" s="65">
        <f>IF(EXACT($AK327, "L1"), $W327, IF(EXACT($AK327, "L2"), $X327, IF(EXACT($AK327, "L3"), $Y327, AP327)))</f>
        <v>65000000000251</v>
      </c>
      <c r="AQ328" s="65">
        <f>IF(EXACT($AK327, "L1"), $W327, IF(EXACT($AK327, "L2"), $X327, IF(EXACT($AK327, "L3"), $Y327, IF(EXACT($AK327, "L4"), $Z327, AQ327))))</f>
        <v>65000000000316</v>
      </c>
      <c r="AS328" s="65">
        <f>IF(EXACT($AK328, "L1"), AM328, IF(EXACT($AK328, "L2"), AN328, IF(EXACT($AK328, "L3"), AO328, IF(EXACT($AK328, "L4"), AP328, IF(EXACT($AK328, "L5"), AQ328, "")))))</f>
        <v>65000000000251</v>
      </c>
      <c r="AU328" s="60" t="str">
        <f t="shared" si="144"/>
        <v>PERFORM * FROM "SchData-OLTP-Accounting"."Func_TblChartOfAccount_SET"(varSystemLoginSession, null, null, null, varInstitutionBranchID, 62000000000001::bigint,'5-3034', 'Entertainment-Deductable', 62000000000001::bigint, '2016-01-01 00:00:00'::timestamp, null::timestamp, 65000000000251::bigint, 66000000000001::bigint);</v>
      </c>
      <c r="AV328" s="66">
        <f t="shared" si="145"/>
        <v>65000000000318</v>
      </c>
      <c r="AW328" s="66">
        <f t="shared" si="146"/>
        <v>65000000000251</v>
      </c>
      <c r="AY328" s="66">
        <f t="shared" si="137"/>
        <v>65000000000147</v>
      </c>
    </row>
    <row r="329" spans="2:51" x14ac:dyDescent="0.2">
      <c r="B329" s="42"/>
      <c r="C329" s="43"/>
      <c r="D329" s="44"/>
      <c r="E329" s="43"/>
      <c r="F329" s="44"/>
      <c r="G329" s="43"/>
      <c r="H329" s="52"/>
      <c r="I329" s="19"/>
      <c r="J329" s="52" t="s">
        <v>1510</v>
      </c>
      <c r="K329" s="19" t="s">
        <v>1342</v>
      </c>
      <c r="L329" s="52"/>
      <c r="M329" s="19"/>
      <c r="O329" s="59" t="str">
        <f t="shared" si="125"/>
        <v>5-0000</v>
      </c>
      <c r="P329" s="59" t="str">
        <f t="shared" si="126"/>
        <v>5-3000</v>
      </c>
      <c r="Q329" s="59" t="str">
        <f t="shared" si="127"/>
        <v>2-1200</v>
      </c>
      <c r="R329" s="59" t="str">
        <f t="shared" si="128"/>
        <v>5-3034</v>
      </c>
      <c r="S329" s="59" t="str">
        <f t="shared" si="129"/>
        <v>5-3034.01</v>
      </c>
      <c r="T329" s="59" t="str">
        <f t="shared" si="130"/>
        <v xml:space="preserve"> </v>
      </c>
      <c r="V329" s="82">
        <f t="shared" si="131"/>
        <v>65000000000319</v>
      </c>
      <c r="W329" s="61">
        <f t="shared" si="132"/>
        <v>65000000000186</v>
      </c>
      <c r="X329" s="61">
        <f t="shared" si="133"/>
        <v>65000000000251</v>
      </c>
      <c r="Y329" s="61">
        <f t="shared" si="134"/>
        <v>65000000000147</v>
      </c>
      <c r="Z329" s="61">
        <f t="shared" si="135"/>
        <v>65000000000318</v>
      </c>
      <c r="AA329" s="61">
        <f t="shared" si="124"/>
        <v>65000000000319</v>
      </c>
      <c r="AB329" s="61">
        <f t="shared" si="136"/>
        <v>65000000000000</v>
      </c>
      <c r="AD329" s="61">
        <f t="shared" si="138"/>
        <v>5</v>
      </c>
      <c r="AE329" s="61">
        <f t="shared" si="139"/>
        <v>4</v>
      </c>
      <c r="AF329" s="61">
        <f t="shared" si="140"/>
        <v>1</v>
      </c>
      <c r="AG329" s="61">
        <f t="shared" si="141"/>
        <v>75</v>
      </c>
      <c r="AH329" s="61">
        <f t="shared" si="142"/>
        <v>2</v>
      </c>
      <c r="AI329" s="61">
        <f t="shared" si="143"/>
        <v>1</v>
      </c>
      <c r="AK329" s="77" t="str">
        <f xml:space="preserve">
IF(AA329&lt;&gt;AA328,
     "L5",
     IF(Z329&lt;&gt;Z328,
          "L4",
          IF(Y329&lt;&gt;Y328,
               "L3",
               IF(X329&lt;&gt;X328,
                    "L2",
                     IF(W329&lt;&gt;W328,
                         "L1",
                         "L1"
                         )
                    )
               )
          )
     )</f>
        <v>L5</v>
      </c>
      <c r="AM329" s="65" t="s">
        <v>1756</v>
      </c>
      <c r="AN329" s="65">
        <f>IF(EXACT($AK328, "L1"), $W328, AN328)</f>
        <v>65000000000186</v>
      </c>
      <c r="AO329" s="65">
        <f>IF(EXACT($AK328, "L1"), $W328, IF(EXACT($AK328, "L2"), $X328, AO328))</f>
        <v>65000000000251</v>
      </c>
      <c r="AP329" s="65">
        <f>IF(EXACT($AK328, "L1"), $W328, IF(EXACT($AK328, "L2"), $X328, IF(EXACT($AK328, "L3"), $Y328, AP328)))</f>
        <v>65000000000251</v>
      </c>
      <c r="AQ329" s="65">
        <f>IF(EXACT($AK328, "L1"), $W328, IF(EXACT($AK328, "L2"), $X328, IF(EXACT($AK328, "L3"), $Y328, IF(EXACT($AK328, "L4"), $Z328, AQ328))))</f>
        <v>65000000000318</v>
      </c>
      <c r="AS329" s="65">
        <f>IF(EXACT($AK329, "L1"), AM329, IF(EXACT($AK329, "L2"), AN329, IF(EXACT($AK329, "L3"), AO329, IF(EXACT($AK329, "L4"), AP329, IF(EXACT($AK329, "L5"), AQ329, "")))))</f>
        <v>65000000000318</v>
      </c>
      <c r="AU329" s="60" t="str">
        <f t="shared" si="144"/>
        <v>PERFORM * FROM "SchData-OLTP-Accounting"."Func_TblChartOfAccount_SET"(varSystemLoginSession, null, null, null, varInstitutionBranchID, 62000000000001::bigint,'5-3034.01', 'Entertainment-Deductable (IDR)', 62000000000001::bigint, '2016-01-01 00:00:00'::timestamp, null::timestamp, 65000000000318::bigint, 66000000000001::bigint);</v>
      </c>
      <c r="AV329" s="66">
        <f t="shared" si="145"/>
        <v>65000000000319</v>
      </c>
      <c r="AW329" s="66">
        <f t="shared" si="146"/>
        <v>65000000000318</v>
      </c>
      <c r="AY329" s="66">
        <f t="shared" si="137"/>
        <v>65000000000318</v>
      </c>
    </row>
    <row r="330" spans="2:51" x14ac:dyDescent="0.2">
      <c r="B330" s="42"/>
      <c r="C330" s="43"/>
      <c r="D330" s="44"/>
      <c r="E330" s="43"/>
      <c r="F330" s="44"/>
      <c r="G330" s="43"/>
      <c r="H330" s="52" t="s">
        <v>959</v>
      </c>
      <c r="I330" s="19" t="s">
        <v>477</v>
      </c>
      <c r="J330" s="52"/>
      <c r="K330" s="19"/>
      <c r="L330" s="52"/>
      <c r="M330" s="19"/>
      <c r="O330" s="59" t="str">
        <f t="shared" si="125"/>
        <v>5-0000</v>
      </c>
      <c r="P330" s="59" t="str">
        <f t="shared" si="126"/>
        <v>5-3000</v>
      </c>
      <c r="Q330" s="59" t="str">
        <f t="shared" si="127"/>
        <v>2-1200</v>
      </c>
      <c r="R330" s="59" t="str">
        <f t="shared" si="128"/>
        <v>5-3035</v>
      </c>
      <c r="S330" s="59" t="str">
        <f t="shared" si="129"/>
        <v>5-3034.01</v>
      </c>
      <c r="T330" s="59" t="str">
        <f t="shared" si="130"/>
        <v xml:space="preserve"> </v>
      </c>
      <c r="V330" s="82">
        <f t="shared" si="131"/>
        <v>65000000000320</v>
      </c>
      <c r="W330" s="61">
        <f t="shared" si="132"/>
        <v>65000000000186</v>
      </c>
      <c r="X330" s="61">
        <f t="shared" si="133"/>
        <v>65000000000251</v>
      </c>
      <c r="Y330" s="61">
        <f t="shared" si="134"/>
        <v>65000000000147</v>
      </c>
      <c r="Z330" s="61">
        <f t="shared" si="135"/>
        <v>65000000000320</v>
      </c>
      <c r="AA330" s="61">
        <f t="shared" si="124"/>
        <v>65000000000319</v>
      </c>
      <c r="AB330" s="61">
        <f t="shared" si="136"/>
        <v>65000000000000</v>
      </c>
      <c r="AD330" s="61">
        <f t="shared" si="138"/>
        <v>5</v>
      </c>
      <c r="AE330" s="61">
        <f t="shared" si="139"/>
        <v>4</v>
      </c>
      <c r="AF330" s="61">
        <f t="shared" si="140"/>
        <v>1</v>
      </c>
      <c r="AG330" s="61">
        <f t="shared" si="141"/>
        <v>76</v>
      </c>
      <c r="AH330" s="61">
        <f t="shared" si="142"/>
        <v>1</v>
      </c>
      <c r="AI330" s="61">
        <f t="shared" si="143"/>
        <v>1</v>
      </c>
      <c r="AK330" s="77" t="str">
        <f xml:space="preserve">
IF(AA330&lt;&gt;AA329,
     "L5",
     IF(Z330&lt;&gt;Z329,
          "L4",
          IF(Y330&lt;&gt;Y329,
               "L3",
               IF(X330&lt;&gt;X329,
                    "L2",
                     IF(W330&lt;&gt;W329,
                         "L1",
                         "L1"
                         )
                    )
               )
          )
     )</f>
        <v>L4</v>
      </c>
      <c r="AM330" s="65" t="s">
        <v>1756</v>
      </c>
      <c r="AN330" s="65">
        <f>IF(EXACT($AK329, "L1"), $W329, AN329)</f>
        <v>65000000000186</v>
      </c>
      <c r="AO330" s="65">
        <f>IF(EXACT($AK329, "L1"), $W329, IF(EXACT($AK329, "L2"), $X329, AO329))</f>
        <v>65000000000251</v>
      </c>
      <c r="AP330" s="65">
        <f>IF(EXACT($AK329, "L1"), $W329, IF(EXACT($AK329, "L2"), $X329, IF(EXACT($AK329, "L3"), $Y329, AP329)))</f>
        <v>65000000000251</v>
      </c>
      <c r="AQ330" s="65">
        <f>IF(EXACT($AK329, "L1"), $W329, IF(EXACT($AK329, "L2"), $X329, IF(EXACT($AK329, "L3"), $Y329, IF(EXACT($AK329, "L4"), $Z329, AQ329))))</f>
        <v>65000000000318</v>
      </c>
      <c r="AS330" s="65">
        <f>IF(EXACT($AK330, "L1"), AM330, IF(EXACT($AK330, "L2"), AN330, IF(EXACT($AK330, "L3"), AO330, IF(EXACT($AK330, "L4"), AP330, IF(EXACT($AK330, "L5"), AQ330, "")))))</f>
        <v>65000000000251</v>
      </c>
      <c r="AU330" s="60" t="str">
        <f t="shared" si="144"/>
        <v>PERFORM * FROM "SchData-OLTP-Accounting"."Func_TblChartOfAccount_SET"(varSystemLoginSession, null, null, null, varInstitutionBranchID, 62000000000001::bigint,'5-3035', 'Entertainment-Undeductable', 62000000000001::bigint, '2016-01-01 00:00:00'::timestamp, null::timestamp, 65000000000251::bigint, 66000000000001::bigint);</v>
      </c>
      <c r="AV330" s="66">
        <f t="shared" si="145"/>
        <v>65000000000320</v>
      </c>
      <c r="AW330" s="66">
        <f t="shared" si="146"/>
        <v>65000000000251</v>
      </c>
      <c r="AY330" s="66">
        <f t="shared" si="137"/>
        <v>65000000000147</v>
      </c>
    </row>
    <row r="331" spans="2:51" x14ac:dyDescent="0.2">
      <c r="B331" s="42"/>
      <c r="C331" s="43"/>
      <c r="D331" s="44"/>
      <c r="E331" s="43"/>
      <c r="F331" s="44"/>
      <c r="G331" s="43"/>
      <c r="H331" s="52"/>
      <c r="I331" s="19"/>
      <c r="J331" s="52" t="s">
        <v>1511</v>
      </c>
      <c r="K331" s="19" t="s">
        <v>1343</v>
      </c>
      <c r="L331" s="52"/>
      <c r="M331" s="19"/>
      <c r="O331" s="59" t="str">
        <f t="shared" si="125"/>
        <v>5-0000</v>
      </c>
      <c r="P331" s="59" t="str">
        <f t="shared" si="126"/>
        <v>5-3000</v>
      </c>
      <c r="Q331" s="59" t="str">
        <f t="shared" si="127"/>
        <v>2-1200</v>
      </c>
      <c r="R331" s="59" t="str">
        <f t="shared" si="128"/>
        <v>5-3035</v>
      </c>
      <c r="S331" s="59" t="str">
        <f t="shared" si="129"/>
        <v>5-3035.01</v>
      </c>
      <c r="T331" s="59" t="str">
        <f t="shared" si="130"/>
        <v xml:space="preserve"> </v>
      </c>
      <c r="V331" s="82">
        <f t="shared" si="131"/>
        <v>65000000000321</v>
      </c>
      <c r="W331" s="61">
        <f t="shared" si="132"/>
        <v>65000000000186</v>
      </c>
      <c r="X331" s="61">
        <f t="shared" si="133"/>
        <v>65000000000251</v>
      </c>
      <c r="Y331" s="61">
        <f t="shared" si="134"/>
        <v>65000000000147</v>
      </c>
      <c r="Z331" s="61">
        <f t="shared" si="135"/>
        <v>65000000000320</v>
      </c>
      <c r="AA331" s="61">
        <f t="shared" si="124"/>
        <v>65000000000321</v>
      </c>
      <c r="AB331" s="61">
        <f t="shared" si="136"/>
        <v>65000000000000</v>
      </c>
      <c r="AD331" s="61">
        <f t="shared" si="138"/>
        <v>5</v>
      </c>
      <c r="AE331" s="61">
        <f t="shared" si="139"/>
        <v>4</v>
      </c>
      <c r="AF331" s="61">
        <f t="shared" si="140"/>
        <v>1</v>
      </c>
      <c r="AG331" s="61">
        <f t="shared" si="141"/>
        <v>76</v>
      </c>
      <c r="AH331" s="61">
        <f t="shared" si="142"/>
        <v>2</v>
      </c>
      <c r="AI331" s="61">
        <f t="shared" si="143"/>
        <v>1</v>
      </c>
      <c r="AK331" s="77" t="str">
        <f xml:space="preserve">
IF(AA331&lt;&gt;AA330,
     "L5",
     IF(Z331&lt;&gt;Z330,
          "L4",
          IF(Y331&lt;&gt;Y330,
               "L3",
               IF(X331&lt;&gt;X330,
                    "L2",
                     IF(W331&lt;&gt;W330,
                         "L1",
                         "L1"
                         )
                    )
               )
          )
     )</f>
        <v>L5</v>
      </c>
      <c r="AM331" s="65" t="s">
        <v>1756</v>
      </c>
      <c r="AN331" s="65">
        <f>IF(EXACT($AK330, "L1"), $W330, AN330)</f>
        <v>65000000000186</v>
      </c>
      <c r="AO331" s="65">
        <f>IF(EXACT($AK330, "L1"), $W330, IF(EXACT($AK330, "L2"), $X330, AO330))</f>
        <v>65000000000251</v>
      </c>
      <c r="AP331" s="65">
        <f>IF(EXACT($AK330, "L1"), $W330, IF(EXACT($AK330, "L2"), $X330, IF(EXACT($AK330, "L3"), $Y330, AP330)))</f>
        <v>65000000000251</v>
      </c>
      <c r="AQ331" s="65">
        <f>IF(EXACT($AK330, "L1"), $W330, IF(EXACT($AK330, "L2"), $X330, IF(EXACT($AK330, "L3"), $Y330, IF(EXACT($AK330, "L4"), $Z330, AQ330))))</f>
        <v>65000000000320</v>
      </c>
      <c r="AS331" s="65">
        <f>IF(EXACT($AK331, "L1"), AM331, IF(EXACT($AK331, "L2"), AN331, IF(EXACT($AK331, "L3"), AO331, IF(EXACT($AK331, "L4"), AP331, IF(EXACT($AK331, "L5"), AQ331, "")))))</f>
        <v>65000000000320</v>
      </c>
      <c r="AU331" s="60" t="str">
        <f t="shared" si="144"/>
        <v>PERFORM * FROM "SchData-OLTP-Accounting"."Func_TblChartOfAccount_SET"(varSystemLoginSession, null, null, null, varInstitutionBranchID, 62000000000001::bigint,'5-3035.01', 'Entertainment-Undeductable (IDR)', 62000000000001::bigint, '2016-01-01 00:00:00'::timestamp, null::timestamp, 65000000000320::bigint, 66000000000001::bigint);</v>
      </c>
      <c r="AV331" s="66">
        <f t="shared" si="145"/>
        <v>65000000000321</v>
      </c>
      <c r="AW331" s="66">
        <f t="shared" si="146"/>
        <v>65000000000320</v>
      </c>
      <c r="AY331" s="66">
        <f t="shared" si="137"/>
        <v>65000000000320</v>
      </c>
    </row>
    <row r="332" spans="2:51" x14ac:dyDescent="0.2">
      <c r="B332" s="42"/>
      <c r="C332" s="43"/>
      <c r="D332" s="44"/>
      <c r="E332" s="43"/>
      <c r="F332" s="44"/>
      <c r="G332" s="43"/>
      <c r="H332" s="52" t="s">
        <v>960</v>
      </c>
      <c r="I332" s="19" t="s">
        <v>479</v>
      </c>
      <c r="J332" s="52"/>
      <c r="K332" s="19"/>
      <c r="L332" s="52"/>
      <c r="M332" s="19"/>
      <c r="O332" s="59" t="str">
        <f t="shared" si="125"/>
        <v>5-0000</v>
      </c>
      <c r="P332" s="59" t="str">
        <f t="shared" si="126"/>
        <v>5-3000</v>
      </c>
      <c r="Q332" s="59" t="str">
        <f t="shared" si="127"/>
        <v>2-1200</v>
      </c>
      <c r="R332" s="59" t="str">
        <f t="shared" si="128"/>
        <v>5-3036</v>
      </c>
      <c r="S332" s="59" t="str">
        <f t="shared" si="129"/>
        <v>5-3035.01</v>
      </c>
      <c r="T332" s="59" t="str">
        <f t="shared" si="130"/>
        <v xml:space="preserve"> </v>
      </c>
      <c r="V332" s="82">
        <f t="shared" si="131"/>
        <v>65000000000322</v>
      </c>
      <c r="W332" s="61">
        <f t="shared" si="132"/>
        <v>65000000000186</v>
      </c>
      <c r="X332" s="61">
        <f t="shared" si="133"/>
        <v>65000000000251</v>
      </c>
      <c r="Y332" s="61">
        <f t="shared" si="134"/>
        <v>65000000000147</v>
      </c>
      <c r="Z332" s="61">
        <f t="shared" si="135"/>
        <v>65000000000322</v>
      </c>
      <c r="AA332" s="61">
        <f t="shared" si="124"/>
        <v>65000000000321</v>
      </c>
      <c r="AB332" s="61">
        <f t="shared" si="136"/>
        <v>65000000000000</v>
      </c>
      <c r="AD332" s="61">
        <f t="shared" si="138"/>
        <v>5</v>
      </c>
      <c r="AE332" s="61">
        <f t="shared" si="139"/>
        <v>4</v>
      </c>
      <c r="AF332" s="61">
        <f t="shared" si="140"/>
        <v>1</v>
      </c>
      <c r="AG332" s="61">
        <f t="shared" si="141"/>
        <v>77</v>
      </c>
      <c r="AH332" s="61">
        <f t="shared" si="142"/>
        <v>1</v>
      </c>
      <c r="AI332" s="61">
        <f t="shared" si="143"/>
        <v>1</v>
      </c>
      <c r="AK332" s="77" t="str">
        <f xml:space="preserve">
IF(AA332&lt;&gt;AA331,
     "L5",
     IF(Z332&lt;&gt;Z331,
          "L4",
          IF(Y332&lt;&gt;Y331,
               "L3",
               IF(X332&lt;&gt;X331,
                    "L2",
                     IF(W332&lt;&gt;W331,
                         "L1",
                         "L1"
                         )
                    )
               )
          )
     )</f>
        <v>L4</v>
      </c>
      <c r="AM332" s="65" t="s">
        <v>1756</v>
      </c>
      <c r="AN332" s="65">
        <f>IF(EXACT($AK331, "L1"), $W331, AN331)</f>
        <v>65000000000186</v>
      </c>
      <c r="AO332" s="65">
        <f>IF(EXACT($AK331, "L1"), $W331, IF(EXACT($AK331, "L2"), $X331, AO331))</f>
        <v>65000000000251</v>
      </c>
      <c r="AP332" s="65">
        <f>IF(EXACT($AK331, "L1"), $W331, IF(EXACT($AK331, "L2"), $X331, IF(EXACT($AK331, "L3"), $Y331, AP331)))</f>
        <v>65000000000251</v>
      </c>
      <c r="AQ332" s="65">
        <f>IF(EXACT($AK331, "L1"), $W331, IF(EXACT($AK331, "L2"), $X331, IF(EXACT($AK331, "L3"), $Y331, IF(EXACT($AK331, "L4"), $Z331, AQ331))))</f>
        <v>65000000000320</v>
      </c>
      <c r="AS332" s="65">
        <f>IF(EXACT($AK332, "L1"), AM332, IF(EXACT($AK332, "L2"), AN332, IF(EXACT($AK332, "L3"), AO332, IF(EXACT($AK332, "L4"), AP332, IF(EXACT($AK332, "L5"), AQ332, "")))))</f>
        <v>65000000000251</v>
      </c>
      <c r="AU332" s="60" t="str">
        <f t="shared" si="144"/>
        <v>PERFORM * FROM "SchData-OLTP-Accounting"."Func_TblChartOfAccount_SET"(varSystemLoginSession, null, null, null, varInstitutionBranchID, 62000000000001::bigint,'5-3036', 'Non Meal Entertaint-Ded.', 62000000000001::bigint, '2016-01-01 00:00:00'::timestamp, null::timestamp, 65000000000251::bigint, 66000000000001::bigint);</v>
      </c>
      <c r="AV332" s="66">
        <f t="shared" si="145"/>
        <v>65000000000322</v>
      </c>
      <c r="AW332" s="66">
        <f t="shared" si="146"/>
        <v>65000000000251</v>
      </c>
      <c r="AY332" s="66">
        <f t="shared" si="137"/>
        <v>65000000000147</v>
      </c>
    </row>
    <row r="333" spans="2:51" x14ac:dyDescent="0.2">
      <c r="B333" s="42"/>
      <c r="C333" s="43"/>
      <c r="D333" s="44"/>
      <c r="E333" s="43"/>
      <c r="F333" s="44"/>
      <c r="G333" s="43"/>
      <c r="H333" s="52"/>
      <c r="I333" s="19"/>
      <c r="J333" s="52" t="s">
        <v>1512</v>
      </c>
      <c r="K333" s="19" t="s">
        <v>1344</v>
      </c>
      <c r="L333" s="52"/>
      <c r="M333" s="19"/>
      <c r="O333" s="59" t="str">
        <f t="shared" si="125"/>
        <v>5-0000</v>
      </c>
      <c r="P333" s="59" t="str">
        <f t="shared" si="126"/>
        <v>5-3000</v>
      </c>
      <c r="Q333" s="59" t="str">
        <f t="shared" si="127"/>
        <v>2-1200</v>
      </c>
      <c r="R333" s="59" t="str">
        <f t="shared" si="128"/>
        <v>5-3036</v>
      </c>
      <c r="S333" s="59" t="str">
        <f t="shared" si="129"/>
        <v>5-3036.01</v>
      </c>
      <c r="T333" s="59" t="str">
        <f t="shared" si="130"/>
        <v xml:space="preserve"> </v>
      </c>
      <c r="V333" s="82">
        <f t="shared" si="131"/>
        <v>65000000000323</v>
      </c>
      <c r="W333" s="61">
        <f t="shared" si="132"/>
        <v>65000000000186</v>
      </c>
      <c r="X333" s="61">
        <f t="shared" si="133"/>
        <v>65000000000251</v>
      </c>
      <c r="Y333" s="61">
        <f t="shared" si="134"/>
        <v>65000000000147</v>
      </c>
      <c r="Z333" s="61">
        <f t="shared" si="135"/>
        <v>65000000000322</v>
      </c>
      <c r="AA333" s="61">
        <f t="shared" si="124"/>
        <v>65000000000323</v>
      </c>
      <c r="AB333" s="61">
        <f t="shared" si="136"/>
        <v>65000000000000</v>
      </c>
      <c r="AD333" s="61">
        <f t="shared" si="138"/>
        <v>5</v>
      </c>
      <c r="AE333" s="61">
        <f t="shared" si="139"/>
        <v>4</v>
      </c>
      <c r="AF333" s="61">
        <f t="shared" si="140"/>
        <v>1</v>
      </c>
      <c r="AG333" s="61">
        <f t="shared" si="141"/>
        <v>77</v>
      </c>
      <c r="AH333" s="61">
        <f t="shared" si="142"/>
        <v>2</v>
      </c>
      <c r="AI333" s="61">
        <f t="shared" si="143"/>
        <v>1</v>
      </c>
      <c r="AK333" s="77" t="str">
        <f xml:space="preserve">
IF(AA333&lt;&gt;AA332,
     "L5",
     IF(Z333&lt;&gt;Z332,
          "L4",
          IF(Y333&lt;&gt;Y332,
               "L3",
               IF(X333&lt;&gt;X332,
                    "L2",
                     IF(W333&lt;&gt;W332,
                         "L1",
                         "L1"
                         )
                    )
               )
          )
     )</f>
        <v>L5</v>
      </c>
      <c r="AM333" s="65" t="s">
        <v>1756</v>
      </c>
      <c r="AN333" s="65">
        <f>IF(EXACT($AK332, "L1"), $W332, AN332)</f>
        <v>65000000000186</v>
      </c>
      <c r="AO333" s="65">
        <f>IF(EXACT($AK332, "L1"), $W332, IF(EXACT($AK332, "L2"), $X332, AO332))</f>
        <v>65000000000251</v>
      </c>
      <c r="AP333" s="65">
        <f>IF(EXACT($AK332, "L1"), $W332, IF(EXACT($AK332, "L2"), $X332, IF(EXACT($AK332, "L3"), $Y332, AP332)))</f>
        <v>65000000000251</v>
      </c>
      <c r="AQ333" s="65">
        <f>IF(EXACT($AK332, "L1"), $W332, IF(EXACT($AK332, "L2"), $X332, IF(EXACT($AK332, "L3"), $Y332, IF(EXACT($AK332, "L4"), $Z332, AQ332))))</f>
        <v>65000000000322</v>
      </c>
      <c r="AS333" s="65">
        <f>IF(EXACT($AK333, "L1"), AM333, IF(EXACT($AK333, "L2"), AN333, IF(EXACT($AK333, "L3"), AO333, IF(EXACT($AK333, "L4"), AP333, IF(EXACT($AK333, "L5"), AQ333, "")))))</f>
        <v>65000000000322</v>
      </c>
      <c r="AU333" s="60" t="str">
        <f t="shared" si="144"/>
        <v>PERFORM * FROM "SchData-OLTP-Accounting"."Func_TblChartOfAccount_SET"(varSystemLoginSession, null, null, null, varInstitutionBranchID, 62000000000001::bigint,'5-3036.01', 'Non Meal Entertaint-Ded. (IDR)', 62000000000001::bigint, '2016-01-01 00:00:00'::timestamp, null::timestamp, 65000000000322::bigint, 66000000000001::bigint);</v>
      </c>
      <c r="AV333" s="66">
        <f t="shared" si="145"/>
        <v>65000000000323</v>
      </c>
      <c r="AW333" s="66">
        <f t="shared" si="146"/>
        <v>65000000000322</v>
      </c>
      <c r="AY333" s="66">
        <f t="shared" si="137"/>
        <v>65000000000322</v>
      </c>
    </row>
    <row r="334" spans="2:51" x14ac:dyDescent="0.2">
      <c r="B334" s="42"/>
      <c r="C334" s="43"/>
      <c r="D334" s="44"/>
      <c r="E334" s="43"/>
      <c r="F334" s="44"/>
      <c r="G334" s="43"/>
      <c r="H334" s="52" t="s">
        <v>961</v>
      </c>
      <c r="I334" s="19" t="s">
        <v>481</v>
      </c>
      <c r="J334" s="52"/>
      <c r="K334" s="19"/>
      <c r="L334" s="52"/>
      <c r="M334" s="19"/>
      <c r="O334" s="59" t="str">
        <f t="shared" si="125"/>
        <v>5-0000</v>
      </c>
      <c r="P334" s="59" t="str">
        <f t="shared" si="126"/>
        <v>5-3000</v>
      </c>
      <c r="Q334" s="59" t="str">
        <f t="shared" si="127"/>
        <v>2-1200</v>
      </c>
      <c r="R334" s="59" t="str">
        <f t="shared" si="128"/>
        <v>5-3037</v>
      </c>
      <c r="S334" s="59" t="str">
        <f t="shared" si="129"/>
        <v>5-3036.01</v>
      </c>
      <c r="T334" s="59" t="str">
        <f t="shared" si="130"/>
        <v xml:space="preserve"> </v>
      </c>
      <c r="V334" s="82">
        <f t="shared" si="131"/>
        <v>65000000000324</v>
      </c>
      <c r="W334" s="61">
        <f t="shared" si="132"/>
        <v>65000000000186</v>
      </c>
      <c r="X334" s="61">
        <f t="shared" si="133"/>
        <v>65000000000251</v>
      </c>
      <c r="Y334" s="61">
        <f t="shared" si="134"/>
        <v>65000000000147</v>
      </c>
      <c r="Z334" s="61">
        <f t="shared" si="135"/>
        <v>65000000000324</v>
      </c>
      <c r="AA334" s="61">
        <f t="shared" si="124"/>
        <v>65000000000323</v>
      </c>
      <c r="AB334" s="61">
        <f t="shared" si="136"/>
        <v>65000000000000</v>
      </c>
      <c r="AD334" s="61">
        <f t="shared" si="138"/>
        <v>5</v>
      </c>
      <c r="AE334" s="61">
        <f t="shared" si="139"/>
        <v>4</v>
      </c>
      <c r="AF334" s="61">
        <f t="shared" si="140"/>
        <v>1</v>
      </c>
      <c r="AG334" s="61">
        <f t="shared" si="141"/>
        <v>78</v>
      </c>
      <c r="AH334" s="61">
        <f t="shared" si="142"/>
        <v>1</v>
      </c>
      <c r="AI334" s="61">
        <f t="shared" si="143"/>
        <v>1</v>
      </c>
      <c r="AK334" s="77" t="str">
        <f xml:space="preserve">
IF(AA334&lt;&gt;AA333,
     "L5",
     IF(Z334&lt;&gt;Z333,
          "L4",
          IF(Y334&lt;&gt;Y333,
               "L3",
               IF(X334&lt;&gt;X333,
                    "L2",
                     IF(W334&lt;&gt;W333,
                         "L1",
                         "L1"
                         )
                    )
               )
          )
     )</f>
        <v>L4</v>
      </c>
      <c r="AM334" s="65" t="s">
        <v>1756</v>
      </c>
      <c r="AN334" s="65">
        <f>IF(EXACT($AK333, "L1"), $W333, AN333)</f>
        <v>65000000000186</v>
      </c>
      <c r="AO334" s="65">
        <f>IF(EXACT($AK333, "L1"), $W333, IF(EXACT($AK333, "L2"), $X333, AO333))</f>
        <v>65000000000251</v>
      </c>
      <c r="AP334" s="65">
        <f>IF(EXACT($AK333, "L1"), $W333, IF(EXACT($AK333, "L2"), $X333, IF(EXACT($AK333, "L3"), $Y333, AP333)))</f>
        <v>65000000000251</v>
      </c>
      <c r="AQ334" s="65">
        <f>IF(EXACT($AK333, "L1"), $W333, IF(EXACT($AK333, "L2"), $X333, IF(EXACT($AK333, "L3"), $Y333, IF(EXACT($AK333, "L4"), $Z333, AQ333))))</f>
        <v>65000000000322</v>
      </c>
      <c r="AS334" s="65">
        <f>IF(EXACT($AK334, "L1"), AM334, IF(EXACT($AK334, "L2"), AN334, IF(EXACT($AK334, "L3"), AO334, IF(EXACT($AK334, "L4"), AP334, IF(EXACT($AK334, "L5"), AQ334, "")))))</f>
        <v>65000000000251</v>
      </c>
      <c r="AU334" s="60" t="str">
        <f t="shared" si="144"/>
        <v>PERFORM * FROM "SchData-OLTP-Accounting"."Func_TblChartOfAccount_SET"(varSystemLoginSession, null, null, null, varInstitutionBranchID, 62000000000001::bigint,'5-3037', 'Non Meal Entertaint-Unded.', 62000000000001::bigint, '2016-01-01 00:00:00'::timestamp, null::timestamp, 65000000000251::bigint, 66000000000001::bigint);</v>
      </c>
      <c r="AV334" s="66">
        <f t="shared" si="145"/>
        <v>65000000000324</v>
      </c>
      <c r="AW334" s="66">
        <f t="shared" si="146"/>
        <v>65000000000251</v>
      </c>
      <c r="AY334" s="66">
        <f t="shared" si="137"/>
        <v>65000000000147</v>
      </c>
    </row>
    <row r="335" spans="2:51" x14ac:dyDescent="0.2">
      <c r="B335" s="42"/>
      <c r="C335" s="43"/>
      <c r="D335" s="44"/>
      <c r="E335" s="43"/>
      <c r="F335" s="44"/>
      <c r="G335" s="43"/>
      <c r="H335" s="52"/>
      <c r="I335" s="19"/>
      <c r="J335" s="52" t="s">
        <v>1513</v>
      </c>
      <c r="K335" s="19" t="s">
        <v>1345</v>
      </c>
      <c r="L335" s="52"/>
      <c r="M335" s="19"/>
      <c r="O335" s="59" t="str">
        <f t="shared" si="125"/>
        <v>5-0000</v>
      </c>
      <c r="P335" s="59" t="str">
        <f t="shared" si="126"/>
        <v>5-3000</v>
      </c>
      <c r="Q335" s="59" t="str">
        <f t="shared" si="127"/>
        <v>2-1200</v>
      </c>
      <c r="R335" s="59" t="str">
        <f t="shared" si="128"/>
        <v>5-3037</v>
      </c>
      <c r="S335" s="59" t="str">
        <f t="shared" si="129"/>
        <v>5-3037.01</v>
      </c>
      <c r="T335" s="59" t="str">
        <f t="shared" si="130"/>
        <v xml:space="preserve"> </v>
      </c>
      <c r="V335" s="82">
        <f t="shared" si="131"/>
        <v>65000000000325</v>
      </c>
      <c r="W335" s="61">
        <f t="shared" si="132"/>
        <v>65000000000186</v>
      </c>
      <c r="X335" s="61">
        <f t="shared" si="133"/>
        <v>65000000000251</v>
      </c>
      <c r="Y335" s="61">
        <f t="shared" si="134"/>
        <v>65000000000147</v>
      </c>
      <c r="Z335" s="61">
        <f t="shared" si="135"/>
        <v>65000000000324</v>
      </c>
      <c r="AA335" s="61">
        <f t="shared" si="124"/>
        <v>65000000000325</v>
      </c>
      <c r="AB335" s="61">
        <f t="shared" si="136"/>
        <v>65000000000000</v>
      </c>
      <c r="AD335" s="61">
        <f t="shared" si="138"/>
        <v>5</v>
      </c>
      <c r="AE335" s="61">
        <f t="shared" si="139"/>
        <v>4</v>
      </c>
      <c r="AF335" s="61">
        <f t="shared" si="140"/>
        <v>1</v>
      </c>
      <c r="AG335" s="61">
        <f t="shared" si="141"/>
        <v>78</v>
      </c>
      <c r="AH335" s="61">
        <f t="shared" si="142"/>
        <v>2</v>
      </c>
      <c r="AI335" s="61">
        <f t="shared" si="143"/>
        <v>1</v>
      </c>
      <c r="AK335" s="77" t="str">
        <f xml:space="preserve">
IF(AA335&lt;&gt;AA334,
     "L5",
     IF(Z335&lt;&gt;Z334,
          "L4",
          IF(Y335&lt;&gt;Y334,
               "L3",
               IF(X335&lt;&gt;X334,
                    "L2",
                     IF(W335&lt;&gt;W334,
                         "L1",
                         "L1"
                         )
                    )
               )
          )
     )</f>
        <v>L5</v>
      </c>
      <c r="AM335" s="65" t="s">
        <v>1756</v>
      </c>
      <c r="AN335" s="65">
        <f>IF(EXACT($AK334, "L1"), $W334, AN334)</f>
        <v>65000000000186</v>
      </c>
      <c r="AO335" s="65">
        <f>IF(EXACT($AK334, "L1"), $W334, IF(EXACT($AK334, "L2"), $X334, AO334))</f>
        <v>65000000000251</v>
      </c>
      <c r="AP335" s="65">
        <f>IF(EXACT($AK334, "L1"), $W334, IF(EXACT($AK334, "L2"), $X334, IF(EXACT($AK334, "L3"), $Y334, AP334)))</f>
        <v>65000000000251</v>
      </c>
      <c r="AQ335" s="65">
        <f>IF(EXACT($AK334, "L1"), $W334, IF(EXACT($AK334, "L2"), $X334, IF(EXACT($AK334, "L3"), $Y334, IF(EXACT($AK334, "L4"), $Z334, AQ334))))</f>
        <v>65000000000324</v>
      </c>
      <c r="AS335" s="65">
        <f>IF(EXACT($AK335, "L1"), AM335, IF(EXACT($AK335, "L2"), AN335, IF(EXACT($AK335, "L3"), AO335, IF(EXACT($AK335, "L4"), AP335, IF(EXACT($AK335, "L5"), AQ335, "")))))</f>
        <v>65000000000324</v>
      </c>
      <c r="AU335" s="60" t="str">
        <f t="shared" si="144"/>
        <v>PERFORM * FROM "SchData-OLTP-Accounting"."Func_TblChartOfAccount_SET"(varSystemLoginSession, null, null, null, varInstitutionBranchID, 62000000000001::bigint,'5-3037.01', 'Non Meal Entertaint-Unded. (IDR)', 62000000000001::bigint, '2016-01-01 00:00:00'::timestamp, null::timestamp, 65000000000324::bigint, 66000000000001::bigint);</v>
      </c>
      <c r="AV335" s="66">
        <f t="shared" si="145"/>
        <v>65000000000325</v>
      </c>
      <c r="AW335" s="66">
        <f t="shared" si="146"/>
        <v>65000000000324</v>
      </c>
      <c r="AY335" s="66">
        <f t="shared" si="137"/>
        <v>65000000000324</v>
      </c>
    </row>
    <row r="336" spans="2:51" x14ac:dyDescent="0.2">
      <c r="B336" s="42"/>
      <c r="C336" s="43"/>
      <c r="D336" s="44"/>
      <c r="E336" s="43"/>
      <c r="F336" s="44"/>
      <c r="G336" s="43"/>
      <c r="H336" s="52" t="s">
        <v>962</v>
      </c>
      <c r="I336" s="19" t="s">
        <v>483</v>
      </c>
      <c r="J336" s="52"/>
      <c r="K336" s="19"/>
      <c r="L336" s="52"/>
      <c r="M336" s="19"/>
      <c r="O336" s="59" t="str">
        <f t="shared" si="125"/>
        <v>5-0000</v>
      </c>
      <c r="P336" s="59" t="str">
        <f t="shared" si="126"/>
        <v>5-3000</v>
      </c>
      <c r="Q336" s="59" t="str">
        <f t="shared" si="127"/>
        <v>2-1200</v>
      </c>
      <c r="R336" s="59" t="str">
        <f t="shared" si="128"/>
        <v>5-3038</v>
      </c>
      <c r="S336" s="59" t="str">
        <f t="shared" si="129"/>
        <v>5-3037.01</v>
      </c>
      <c r="T336" s="59" t="str">
        <f t="shared" si="130"/>
        <v xml:space="preserve"> </v>
      </c>
      <c r="V336" s="82">
        <f t="shared" si="131"/>
        <v>65000000000326</v>
      </c>
      <c r="W336" s="61">
        <f t="shared" si="132"/>
        <v>65000000000186</v>
      </c>
      <c r="X336" s="61">
        <f t="shared" si="133"/>
        <v>65000000000251</v>
      </c>
      <c r="Y336" s="61">
        <f t="shared" si="134"/>
        <v>65000000000147</v>
      </c>
      <c r="Z336" s="61">
        <f t="shared" si="135"/>
        <v>65000000000326</v>
      </c>
      <c r="AA336" s="61">
        <f t="shared" si="124"/>
        <v>65000000000325</v>
      </c>
      <c r="AB336" s="61">
        <f t="shared" si="136"/>
        <v>65000000000000</v>
      </c>
      <c r="AD336" s="61">
        <f t="shared" si="138"/>
        <v>5</v>
      </c>
      <c r="AE336" s="61">
        <f t="shared" si="139"/>
        <v>4</v>
      </c>
      <c r="AF336" s="61">
        <f t="shared" si="140"/>
        <v>1</v>
      </c>
      <c r="AG336" s="61">
        <f t="shared" si="141"/>
        <v>79</v>
      </c>
      <c r="AH336" s="61">
        <f t="shared" si="142"/>
        <v>1</v>
      </c>
      <c r="AI336" s="61">
        <f t="shared" si="143"/>
        <v>1</v>
      </c>
      <c r="AK336" s="77" t="str">
        <f xml:space="preserve">
IF(AA336&lt;&gt;AA335,
     "L5",
     IF(Z336&lt;&gt;Z335,
          "L4",
          IF(Y336&lt;&gt;Y335,
               "L3",
               IF(X336&lt;&gt;X335,
                    "L2",
                     IF(W336&lt;&gt;W335,
                         "L1",
                         "L1"
                         )
                    )
               )
          )
     )</f>
        <v>L4</v>
      </c>
      <c r="AM336" s="65" t="s">
        <v>1756</v>
      </c>
      <c r="AN336" s="65">
        <f>IF(EXACT($AK335, "L1"), $W335, AN335)</f>
        <v>65000000000186</v>
      </c>
      <c r="AO336" s="65">
        <f>IF(EXACT($AK335, "L1"), $W335, IF(EXACT($AK335, "L2"), $X335, AO335))</f>
        <v>65000000000251</v>
      </c>
      <c r="AP336" s="65">
        <f>IF(EXACT($AK335, "L1"), $W335, IF(EXACT($AK335, "L2"), $X335, IF(EXACT($AK335, "L3"), $Y335, AP335)))</f>
        <v>65000000000251</v>
      </c>
      <c r="AQ336" s="65">
        <f>IF(EXACT($AK335, "L1"), $W335, IF(EXACT($AK335, "L2"), $X335, IF(EXACT($AK335, "L3"), $Y335, IF(EXACT($AK335, "L4"), $Z335, AQ335))))</f>
        <v>65000000000324</v>
      </c>
      <c r="AS336" s="65">
        <f>IF(EXACT($AK336, "L1"), AM336, IF(EXACT($AK336, "L2"), AN336, IF(EXACT($AK336, "L3"), AO336, IF(EXACT($AK336, "L4"), AP336, IF(EXACT($AK336, "L5"), AQ336, "")))))</f>
        <v>65000000000251</v>
      </c>
      <c r="AU336" s="60" t="str">
        <f t="shared" si="144"/>
        <v>PERFORM * FROM "SchData-OLTP-Accounting"."Func_TblChartOfAccount_SET"(varSystemLoginSession, null, null, null, varInstitutionBranchID, 62000000000001::bigint,'5-3038', 'Donation', 62000000000001::bigint, '2016-01-01 00:00:00'::timestamp, null::timestamp, 65000000000251::bigint, 66000000000001::bigint);</v>
      </c>
      <c r="AV336" s="66">
        <f t="shared" si="145"/>
        <v>65000000000326</v>
      </c>
      <c r="AW336" s="66">
        <f t="shared" si="146"/>
        <v>65000000000251</v>
      </c>
      <c r="AY336" s="66">
        <f t="shared" si="137"/>
        <v>65000000000147</v>
      </c>
    </row>
    <row r="337" spans="2:51" x14ac:dyDescent="0.2">
      <c r="B337" s="42"/>
      <c r="C337" s="43"/>
      <c r="D337" s="44"/>
      <c r="E337" s="43"/>
      <c r="F337" s="44"/>
      <c r="G337" s="43"/>
      <c r="H337" s="52"/>
      <c r="I337" s="19"/>
      <c r="J337" s="52" t="s">
        <v>1514</v>
      </c>
      <c r="K337" s="19" t="s">
        <v>1346</v>
      </c>
      <c r="L337" s="52"/>
      <c r="M337" s="19"/>
      <c r="O337" s="59" t="str">
        <f t="shared" si="125"/>
        <v>5-0000</v>
      </c>
      <c r="P337" s="59" t="str">
        <f t="shared" si="126"/>
        <v>5-3000</v>
      </c>
      <c r="Q337" s="59" t="str">
        <f t="shared" si="127"/>
        <v>2-1200</v>
      </c>
      <c r="R337" s="59" t="str">
        <f t="shared" si="128"/>
        <v>5-3038</v>
      </c>
      <c r="S337" s="59" t="str">
        <f t="shared" si="129"/>
        <v>5-3038.01</v>
      </c>
      <c r="T337" s="59" t="str">
        <f t="shared" si="130"/>
        <v xml:space="preserve"> </v>
      </c>
      <c r="V337" s="82">
        <f t="shared" si="131"/>
        <v>65000000000327</v>
      </c>
      <c r="W337" s="61">
        <f t="shared" si="132"/>
        <v>65000000000186</v>
      </c>
      <c r="X337" s="61">
        <f t="shared" si="133"/>
        <v>65000000000251</v>
      </c>
      <c r="Y337" s="61">
        <f t="shared" si="134"/>
        <v>65000000000147</v>
      </c>
      <c r="Z337" s="61">
        <f t="shared" si="135"/>
        <v>65000000000326</v>
      </c>
      <c r="AA337" s="61">
        <f t="shared" si="124"/>
        <v>65000000000327</v>
      </c>
      <c r="AB337" s="61">
        <f t="shared" si="136"/>
        <v>65000000000000</v>
      </c>
      <c r="AD337" s="61">
        <f t="shared" si="138"/>
        <v>5</v>
      </c>
      <c r="AE337" s="61">
        <f t="shared" si="139"/>
        <v>4</v>
      </c>
      <c r="AF337" s="61">
        <f t="shared" si="140"/>
        <v>1</v>
      </c>
      <c r="AG337" s="61">
        <f t="shared" si="141"/>
        <v>79</v>
      </c>
      <c r="AH337" s="61">
        <f t="shared" si="142"/>
        <v>2</v>
      </c>
      <c r="AI337" s="61">
        <f t="shared" si="143"/>
        <v>1</v>
      </c>
      <c r="AK337" s="77" t="str">
        <f xml:space="preserve">
IF(AA337&lt;&gt;AA336,
     "L5",
     IF(Z337&lt;&gt;Z336,
          "L4",
          IF(Y337&lt;&gt;Y336,
               "L3",
               IF(X337&lt;&gt;X336,
                    "L2",
                     IF(W337&lt;&gt;W336,
                         "L1",
                         "L1"
                         )
                    )
               )
          )
     )</f>
        <v>L5</v>
      </c>
      <c r="AM337" s="65" t="s">
        <v>1756</v>
      </c>
      <c r="AN337" s="65">
        <f>IF(EXACT($AK336, "L1"), $W336, AN336)</f>
        <v>65000000000186</v>
      </c>
      <c r="AO337" s="65">
        <f>IF(EXACT($AK336, "L1"), $W336, IF(EXACT($AK336, "L2"), $X336, AO336))</f>
        <v>65000000000251</v>
      </c>
      <c r="AP337" s="65">
        <f>IF(EXACT($AK336, "L1"), $W336, IF(EXACT($AK336, "L2"), $X336, IF(EXACT($AK336, "L3"), $Y336, AP336)))</f>
        <v>65000000000251</v>
      </c>
      <c r="AQ337" s="65">
        <f>IF(EXACT($AK336, "L1"), $W336, IF(EXACT($AK336, "L2"), $X336, IF(EXACT($AK336, "L3"), $Y336, IF(EXACT($AK336, "L4"), $Z336, AQ336))))</f>
        <v>65000000000326</v>
      </c>
      <c r="AS337" s="65">
        <f>IF(EXACT($AK337, "L1"), AM337, IF(EXACT($AK337, "L2"), AN337, IF(EXACT($AK337, "L3"), AO337, IF(EXACT($AK337, "L4"), AP337, IF(EXACT($AK337, "L5"), AQ337, "")))))</f>
        <v>65000000000326</v>
      </c>
      <c r="AU337" s="60" t="str">
        <f t="shared" si="144"/>
        <v>PERFORM * FROM "SchData-OLTP-Accounting"."Func_TblChartOfAccount_SET"(varSystemLoginSession, null, null, null, varInstitutionBranchID, 62000000000001::bigint,'5-3038.01', 'Donation (IDR)', 62000000000001::bigint, '2016-01-01 00:00:00'::timestamp, null::timestamp, 65000000000326::bigint, 66000000000001::bigint);</v>
      </c>
      <c r="AV337" s="66">
        <f t="shared" si="145"/>
        <v>65000000000327</v>
      </c>
      <c r="AW337" s="66">
        <f t="shared" si="146"/>
        <v>65000000000326</v>
      </c>
      <c r="AY337" s="66">
        <f t="shared" si="137"/>
        <v>65000000000326</v>
      </c>
    </row>
    <row r="338" spans="2:51" ht="25.5" x14ac:dyDescent="0.2">
      <c r="B338" s="42"/>
      <c r="C338" s="43"/>
      <c r="D338" s="44"/>
      <c r="E338" s="43"/>
      <c r="F338" s="44"/>
      <c r="G338" s="43"/>
      <c r="H338" s="52" t="s">
        <v>963</v>
      </c>
      <c r="I338" s="19" t="s">
        <v>485</v>
      </c>
      <c r="J338" s="52"/>
      <c r="K338" s="19"/>
      <c r="L338" s="52"/>
      <c r="M338" s="19"/>
      <c r="O338" s="59" t="str">
        <f t="shared" si="125"/>
        <v>5-0000</v>
      </c>
      <c r="P338" s="59" t="str">
        <f t="shared" si="126"/>
        <v>5-3000</v>
      </c>
      <c r="Q338" s="59" t="str">
        <f t="shared" si="127"/>
        <v>2-1200</v>
      </c>
      <c r="R338" s="59" t="str">
        <f t="shared" si="128"/>
        <v>5-3039</v>
      </c>
      <c r="S338" s="59" t="str">
        <f t="shared" si="129"/>
        <v>5-3038.01</v>
      </c>
      <c r="T338" s="59" t="str">
        <f t="shared" si="130"/>
        <v xml:space="preserve"> </v>
      </c>
      <c r="V338" s="82">
        <f t="shared" si="131"/>
        <v>65000000000328</v>
      </c>
      <c r="W338" s="61">
        <f t="shared" si="132"/>
        <v>65000000000186</v>
      </c>
      <c r="X338" s="61">
        <f t="shared" si="133"/>
        <v>65000000000251</v>
      </c>
      <c r="Y338" s="61">
        <f t="shared" si="134"/>
        <v>65000000000147</v>
      </c>
      <c r="Z338" s="61">
        <f t="shared" si="135"/>
        <v>65000000000328</v>
      </c>
      <c r="AA338" s="61">
        <f t="shared" si="124"/>
        <v>65000000000327</v>
      </c>
      <c r="AB338" s="61">
        <f t="shared" si="136"/>
        <v>65000000000000</v>
      </c>
      <c r="AD338" s="61">
        <f t="shared" si="138"/>
        <v>5</v>
      </c>
      <c r="AE338" s="61">
        <f t="shared" si="139"/>
        <v>4</v>
      </c>
      <c r="AF338" s="61">
        <f t="shared" si="140"/>
        <v>1</v>
      </c>
      <c r="AG338" s="61">
        <f t="shared" si="141"/>
        <v>80</v>
      </c>
      <c r="AH338" s="61">
        <f t="shared" si="142"/>
        <v>1</v>
      </c>
      <c r="AI338" s="61">
        <f t="shared" si="143"/>
        <v>1</v>
      </c>
      <c r="AK338" s="77" t="str">
        <f xml:space="preserve">
IF(AA338&lt;&gt;AA337,
     "L5",
     IF(Z338&lt;&gt;Z337,
          "L4",
          IF(Y338&lt;&gt;Y337,
               "L3",
               IF(X338&lt;&gt;X337,
                    "L2",
                     IF(W338&lt;&gt;W337,
                         "L1",
                         "L1"
                         )
                    )
               )
          )
     )</f>
        <v>L4</v>
      </c>
      <c r="AM338" s="65" t="s">
        <v>1756</v>
      </c>
      <c r="AN338" s="65">
        <f>IF(EXACT($AK337, "L1"), $W337, AN337)</f>
        <v>65000000000186</v>
      </c>
      <c r="AO338" s="65">
        <f>IF(EXACT($AK337, "L1"), $W337, IF(EXACT($AK337, "L2"), $X337, AO337))</f>
        <v>65000000000251</v>
      </c>
      <c r="AP338" s="65">
        <f>IF(EXACT($AK337, "L1"), $W337, IF(EXACT($AK337, "L2"), $X337, IF(EXACT($AK337, "L3"), $Y337, AP337)))</f>
        <v>65000000000251</v>
      </c>
      <c r="AQ338" s="65">
        <f>IF(EXACT($AK337, "L1"), $W337, IF(EXACT($AK337, "L2"), $X337, IF(EXACT($AK337, "L3"), $Y337, IF(EXACT($AK337, "L4"), $Z337, AQ337))))</f>
        <v>65000000000326</v>
      </c>
      <c r="AS338" s="65">
        <f>IF(EXACT($AK338, "L1"), AM338, IF(EXACT($AK338, "L2"), AN338, IF(EXACT($AK338, "L3"), AO338, IF(EXACT($AK338, "L4"), AP338, IF(EXACT($AK338, "L5"), AQ338, "")))))</f>
        <v>65000000000251</v>
      </c>
      <c r="AU338" s="60" t="str">
        <f t="shared" si="144"/>
        <v>PERFORM * FROM "SchData-OLTP-Accounting"."Func_TblChartOfAccount_SET"(varSystemLoginSession, null, null, null, varInstitutionBranchID, 62000000000001::bigint,'5-3039', 'Depre - Building Improvement', 62000000000001::bigint, '2016-01-01 00:00:00'::timestamp, null::timestamp, 65000000000251::bigint, 66000000000001::bigint);</v>
      </c>
      <c r="AV338" s="66">
        <f t="shared" si="145"/>
        <v>65000000000328</v>
      </c>
      <c r="AW338" s="66">
        <f t="shared" si="146"/>
        <v>65000000000251</v>
      </c>
      <c r="AY338" s="66">
        <f t="shared" si="137"/>
        <v>65000000000147</v>
      </c>
    </row>
    <row r="339" spans="2:51" ht="25.5" x14ac:dyDescent="0.2">
      <c r="B339" s="42"/>
      <c r="C339" s="43"/>
      <c r="D339" s="44"/>
      <c r="E339" s="43"/>
      <c r="F339" s="44"/>
      <c r="G339" s="43"/>
      <c r="H339" s="52"/>
      <c r="I339" s="19"/>
      <c r="J339" s="52" t="s">
        <v>1515</v>
      </c>
      <c r="K339" s="19" t="s">
        <v>1347</v>
      </c>
      <c r="L339" s="52"/>
      <c r="M339" s="19"/>
      <c r="O339" s="59" t="str">
        <f t="shared" si="125"/>
        <v>5-0000</v>
      </c>
      <c r="P339" s="59" t="str">
        <f t="shared" si="126"/>
        <v>5-3000</v>
      </c>
      <c r="Q339" s="59" t="str">
        <f t="shared" si="127"/>
        <v>2-1200</v>
      </c>
      <c r="R339" s="59" t="str">
        <f t="shared" si="128"/>
        <v>5-3039</v>
      </c>
      <c r="S339" s="59" t="str">
        <f t="shared" si="129"/>
        <v>5-3039.01</v>
      </c>
      <c r="T339" s="59" t="str">
        <f t="shared" si="130"/>
        <v xml:space="preserve"> </v>
      </c>
      <c r="V339" s="82">
        <f t="shared" si="131"/>
        <v>65000000000329</v>
      </c>
      <c r="W339" s="61">
        <f t="shared" si="132"/>
        <v>65000000000186</v>
      </c>
      <c r="X339" s="61">
        <f t="shared" si="133"/>
        <v>65000000000251</v>
      </c>
      <c r="Y339" s="61">
        <f t="shared" si="134"/>
        <v>65000000000147</v>
      </c>
      <c r="Z339" s="61">
        <f t="shared" si="135"/>
        <v>65000000000328</v>
      </c>
      <c r="AA339" s="61">
        <f t="shared" si="124"/>
        <v>65000000000329</v>
      </c>
      <c r="AB339" s="61">
        <f t="shared" si="136"/>
        <v>65000000000000</v>
      </c>
      <c r="AD339" s="61">
        <f t="shared" si="138"/>
        <v>5</v>
      </c>
      <c r="AE339" s="61">
        <f t="shared" si="139"/>
        <v>4</v>
      </c>
      <c r="AF339" s="61">
        <f t="shared" si="140"/>
        <v>1</v>
      </c>
      <c r="AG339" s="61">
        <f t="shared" si="141"/>
        <v>80</v>
      </c>
      <c r="AH339" s="61">
        <f t="shared" si="142"/>
        <v>2</v>
      </c>
      <c r="AI339" s="61">
        <f t="shared" si="143"/>
        <v>1</v>
      </c>
      <c r="AK339" s="77" t="str">
        <f xml:space="preserve">
IF(AA339&lt;&gt;AA338,
     "L5",
     IF(Z339&lt;&gt;Z338,
          "L4",
          IF(Y339&lt;&gt;Y338,
               "L3",
               IF(X339&lt;&gt;X338,
                    "L2",
                     IF(W339&lt;&gt;W338,
                         "L1",
                         "L1"
                         )
                    )
               )
          )
     )</f>
        <v>L5</v>
      </c>
      <c r="AM339" s="65" t="s">
        <v>1756</v>
      </c>
      <c r="AN339" s="65">
        <f>IF(EXACT($AK338, "L1"), $W338, AN338)</f>
        <v>65000000000186</v>
      </c>
      <c r="AO339" s="65">
        <f>IF(EXACT($AK338, "L1"), $W338, IF(EXACT($AK338, "L2"), $X338, AO338))</f>
        <v>65000000000251</v>
      </c>
      <c r="AP339" s="65">
        <f>IF(EXACT($AK338, "L1"), $W338, IF(EXACT($AK338, "L2"), $X338, IF(EXACT($AK338, "L3"), $Y338, AP338)))</f>
        <v>65000000000251</v>
      </c>
      <c r="AQ339" s="65">
        <f>IF(EXACT($AK338, "L1"), $W338, IF(EXACT($AK338, "L2"), $X338, IF(EXACT($AK338, "L3"), $Y338, IF(EXACT($AK338, "L4"), $Z338, AQ338))))</f>
        <v>65000000000328</v>
      </c>
      <c r="AS339" s="65">
        <f>IF(EXACT($AK339, "L1"), AM339, IF(EXACT($AK339, "L2"), AN339, IF(EXACT($AK339, "L3"), AO339, IF(EXACT($AK339, "L4"), AP339, IF(EXACT($AK339, "L5"), AQ339, "")))))</f>
        <v>65000000000328</v>
      </c>
      <c r="AU339" s="60" t="str">
        <f t="shared" si="144"/>
        <v>PERFORM * FROM "SchData-OLTP-Accounting"."Func_TblChartOfAccount_SET"(varSystemLoginSession, null, null, null, varInstitutionBranchID, 62000000000001::bigint,'5-3039.01', 'Depre - Building Improvement (IDR)', 62000000000001::bigint, '2016-01-01 00:00:00'::timestamp, null::timestamp, 65000000000328::bigint, 66000000000001::bigint);</v>
      </c>
      <c r="AV339" s="66">
        <f t="shared" si="145"/>
        <v>65000000000329</v>
      </c>
      <c r="AW339" s="66">
        <f t="shared" si="146"/>
        <v>65000000000328</v>
      </c>
      <c r="AY339" s="66">
        <f t="shared" si="137"/>
        <v>65000000000328</v>
      </c>
    </row>
    <row r="340" spans="2:51" x14ac:dyDescent="0.2">
      <c r="B340" s="42"/>
      <c r="C340" s="43"/>
      <c r="D340" s="44"/>
      <c r="E340" s="43"/>
      <c r="F340" s="44"/>
      <c r="G340" s="43"/>
      <c r="H340" s="52" t="s">
        <v>415</v>
      </c>
      <c r="I340" s="19" t="s">
        <v>487</v>
      </c>
      <c r="J340" s="52"/>
      <c r="K340" s="19"/>
      <c r="L340" s="52"/>
      <c r="M340" s="19"/>
      <c r="O340" s="59" t="str">
        <f t="shared" si="125"/>
        <v>5-0000</v>
      </c>
      <c r="P340" s="59" t="str">
        <f t="shared" si="126"/>
        <v>5-3000</v>
      </c>
      <c r="Q340" s="59" t="str">
        <f t="shared" si="127"/>
        <v>2-1200</v>
      </c>
      <c r="R340" s="59" t="str">
        <f t="shared" si="128"/>
        <v>5-3040</v>
      </c>
      <c r="S340" s="59" t="str">
        <f t="shared" si="129"/>
        <v>5-3039.01</v>
      </c>
      <c r="T340" s="59" t="str">
        <f t="shared" si="130"/>
        <v xml:space="preserve"> </v>
      </c>
      <c r="V340" s="82">
        <f t="shared" si="131"/>
        <v>65000000000330</v>
      </c>
      <c r="W340" s="61">
        <f t="shared" si="132"/>
        <v>65000000000186</v>
      </c>
      <c r="X340" s="61">
        <f t="shared" si="133"/>
        <v>65000000000251</v>
      </c>
      <c r="Y340" s="61">
        <f t="shared" si="134"/>
        <v>65000000000147</v>
      </c>
      <c r="Z340" s="61">
        <f t="shared" si="135"/>
        <v>65000000000330</v>
      </c>
      <c r="AA340" s="61">
        <f t="shared" si="124"/>
        <v>65000000000329</v>
      </c>
      <c r="AB340" s="61">
        <f t="shared" si="136"/>
        <v>65000000000000</v>
      </c>
      <c r="AD340" s="61">
        <f t="shared" si="138"/>
        <v>5</v>
      </c>
      <c r="AE340" s="61">
        <f t="shared" si="139"/>
        <v>4</v>
      </c>
      <c r="AF340" s="61">
        <f t="shared" si="140"/>
        <v>1</v>
      </c>
      <c r="AG340" s="61">
        <f t="shared" si="141"/>
        <v>81</v>
      </c>
      <c r="AH340" s="61">
        <f t="shared" si="142"/>
        <v>1</v>
      </c>
      <c r="AI340" s="61">
        <f t="shared" si="143"/>
        <v>1</v>
      </c>
      <c r="AK340" s="77" t="str">
        <f xml:space="preserve">
IF(AA340&lt;&gt;AA339,
     "L5",
     IF(Z340&lt;&gt;Z339,
          "L4",
          IF(Y340&lt;&gt;Y339,
               "L3",
               IF(X340&lt;&gt;X339,
                    "L2",
                     IF(W340&lt;&gt;W339,
                         "L1",
                         "L1"
                         )
                    )
               )
          )
     )</f>
        <v>L4</v>
      </c>
      <c r="AM340" s="65" t="s">
        <v>1756</v>
      </c>
      <c r="AN340" s="65">
        <f>IF(EXACT($AK339, "L1"), $W339, AN339)</f>
        <v>65000000000186</v>
      </c>
      <c r="AO340" s="65">
        <f>IF(EXACT($AK339, "L1"), $W339, IF(EXACT($AK339, "L2"), $X339, AO339))</f>
        <v>65000000000251</v>
      </c>
      <c r="AP340" s="65">
        <f>IF(EXACT($AK339, "L1"), $W339, IF(EXACT($AK339, "L2"), $X339, IF(EXACT($AK339, "L3"), $Y339, AP339)))</f>
        <v>65000000000251</v>
      </c>
      <c r="AQ340" s="65">
        <f>IF(EXACT($AK339, "L1"), $W339, IF(EXACT($AK339, "L2"), $X339, IF(EXACT($AK339, "L3"), $Y339, IF(EXACT($AK339, "L4"), $Z339, AQ339))))</f>
        <v>65000000000328</v>
      </c>
      <c r="AS340" s="65">
        <f>IF(EXACT($AK340, "L1"), AM340, IF(EXACT($AK340, "L2"), AN340, IF(EXACT($AK340, "L3"), AO340, IF(EXACT($AK340, "L4"), AP340, IF(EXACT($AK340, "L5"), AQ340, "")))))</f>
        <v>65000000000251</v>
      </c>
      <c r="AU340" s="60" t="str">
        <f t="shared" si="144"/>
        <v>PERFORM * FROM "SchData-OLTP-Accounting"."Func_TblChartOfAccount_SET"(varSystemLoginSession, null, null, null, varInstitutionBranchID, 62000000000001::bigint,'5-3040', 'Depre - IT Equipment', 62000000000001::bigint, '2016-01-01 00:00:00'::timestamp, null::timestamp, 65000000000251::bigint, 66000000000001::bigint);</v>
      </c>
      <c r="AV340" s="66">
        <f t="shared" si="145"/>
        <v>65000000000330</v>
      </c>
      <c r="AW340" s="66">
        <f t="shared" si="146"/>
        <v>65000000000251</v>
      </c>
      <c r="AY340" s="66">
        <f t="shared" si="137"/>
        <v>65000000000147</v>
      </c>
    </row>
    <row r="341" spans="2:51" x14ac:dyDescent="0.2">
      <c r="B341" s="42"/>
      <c r="C341" s="43"/>
      <c r="D341" s="44"/>
      <c r="E341" s="43"/>
      <c r="F341" s="44"/>
      <c r="G341" s="43"/>
      <c r="H341" s="52"/>
      <c r="I341" s="19"/>
      <c r="J341" s="52" t="s">
        <v>1516</v>
      </c>
      <c r="K341" s="19" t="s">
        <v>1348</v>
      </c>
      <c r="L341" s="52"/>
      <c r="M341" s="19"/>
      <c r="O341" s="59" t="str">
        <f t="shared" si="125"/>
        <v>5-0000</v>
      </c>
      <c r="P341" s="59" t="str">
        <f t="shared" si="126"/>
        <v>5-3000</v>
      </c>
      <c r="Q341" s="59" t="str">
        <f t="shared" si="127"/>
        <v>2-1200</v>
      </c>
      <c r="R341" s="59" t="str">
        <f t="shared" si="128"/>
        <v>5-3040</v>
      </c>
      <c r="S341" s="59" t="str">
        <f t="shared" si="129"/>
        <v>5-3040.01</v>
      </c>
      <c r="T341" s="59" t="str">
        <f t="shared" si="130"/>
        <v xml:space="preserve"> </v>
      </c>
      <c r="V341" s="82">
        <f t="shared" si="131"/>
        <v>65000000000331</v>
      </c>
      <c r="W341" s="61">
        <f t="shared" si="132"/>
        <v>65000000000186</v>
      </c>
      <c r="X341" s="61">
        <f t="shared" si="133"/>
        <v>65000000000251</v>
      </c>
      <c r="Y341" s="61">
        <f t="shared" si="134"/>
        <v>65000000000147</v>
      </c>
      <c r="Z341" s="61">
        <f t="shared" si="135"/>
        <v>65000000000330</v>
      </c>
      <c r="AA341" s="61">
        <f t="shared" si="124"/>
        <v>65000000000331</v>
      </c>
      <c r="AB341" s="61">
        <f t="shared" si="136"/>
        <v>65000000000000</v>
      </c>
      <c r="AD341" s="61">
        <f t="shared" si="138"/>
        <v>5</v>
      </c>
      <c r="AE341" s="61">
        <f t="shared" si="139"/>
        <v>4</v>
      </c>
      <c r="AF341" s="61">
        <f t="shared" si="140"/>
        <v>1</v>
      </c>
      <c r="AG341" s="61">
        <f t="shared" si="141"/>
        <v>81</v>
      </c>
      <c r="AH341" s="61">
        <f t="shared" si="142"/>
        <v>2</v>
      </c>
      <c r="AI341" s="61">
        <f t="shared" si="143"/>
        <v>1</v>
      </c>
      <c r="AK341" s="77" t="str">
        <f xml:space="preserve">
IF(AA341&lt;&gt;AA340,
     "L5",
     IF(Z341&lt;&gt;Z340,
          "L4",
          IF(Y341&lt;&gt;Y340,
               "L3",
               IF(X341&lt;&gt;X340,
                    "L2",
                     IF(W341&lt;&gt;W340,
                         "L1",
                         "L1"
                         )
                    )
               )
          )
     )</f>
        <v>L5</v>
      </c>
      <c r="AM341" s="65" t="s">
        <v>1756</v>
      </c>
      <c r="AN341" s="65">
        <f>IF(EXACT($AK340, "L1"), $W340, AN340)</f>
        <v>65000000000186</v>
      </c>
      <c r="AO341" s="65">
        <f>IF(EXACT($AK340, "L1"), $W340, IF(EXACT($AK340, "L2"), $X340, AO340))</f>
        <v>65000000000251</v>
      </c>
      <c r="AP341" s="65">
        <f>IF(EXACT($AK340, "L1"), $W340, IF(EXACT($AK340, "L2"), $X340, IF(EXACT($AK340, "L3"), $Y340, AP340)))</f>
        <v>65000000000251</v>
      </c>
      <c r="AQ341" s="65">
        <f>IF(EXACT($AK340, "L1"), $W340, IF(EXACT($AK340, "L2"), $X340, IF(EXACT($AK340, "L3"), $Y340, IF(EXACT($AK340, "L4"), $Z340, AQ340))))</f>
        <v>65000000000330</v>
      </c>
      <c r="AS341" s="65">
        <f>IF(EXACT($AK341, "L1"), AM341, IF(EXACT($AK341, "L2"), AN341, IF(EXACT($AK341, "L3"), AO341, IF(EXACT($AK341, "L4"), AP341, IF(EXACT($AK341, "L5"), AQ341, "")))))</f>
        <v>65000000000330</v>
      </c>
      <c r="AU341" s="60" t="str">
        <f t="shared" si="144"/>
        <v>PERFORM * FROM "SchData-OLTP-Accounting"."Func_TblChartOfAccount_SET"(varSystemLoginSession, null, null, null, varInstitutionBranchID, 62000000000001::bigint,'5-3040.01', 'Depre - IT Equipment (IDR)', 62000000000001::bigint, '2016-01-01 00:00:00'::timestamp, null::timestamp, 65000000000330::bigint, 66000000000001::bigint);</v>
      </c>
      <c r="AV341" s="66">
        <f t="shared" si="145"/>
        <v>65000000000331</v>
      </c>
      <c r="AW341" s="66">
        <f t="shared" si="146"/>
        <v>65000000000330</v>
      </c>
      <c r="AY341" s="66">
        <f t="shared" si="137"/>
        <v>65000000000330</v>
      </c>
    </row>
    <row r="342" spans="2:51" ht="25.5" x14ac:dyDescent="0.2">
      <c r="B342" s="42"/>
      <c r="C342" s="43"/>
      <c r="D342" s="44"/>
      <c r="E342" s="43"/>
      <c r="F342" s="44"/>
      <c r="G342" s="43"/>
      <c r="H342" s="52" t="s">
        <v>964</v>
      </c>
      <c r="I342" s="19" t="s">
        <v>489</v>
      </c>
      <c r="J342" s="52"/>
      <c r="K342" s="19"/>
      <c r="L342" s="52"/>
      <c r="M342" s="19"/>
      <c r="O342" s="59" t="str">
        <f t="shared" si="125"/>
        <v>5-0000</v>
      </c>
      <c r="P342" s="59" t="str">
        <f t="shared" si="126"/>
        <v>5-3000</v>
      </c>
      <c r="Q342" s="59" t="str">
        <f t="shared" si="127"/>
        <v>2-1200</v>
      </c>
      <c r="R342" s="59" t="str">
        <f t="shared" si="128"/>
        <v>5-3041</v>
      </c>
      <c r="S342" s="59" t="str">
        <f t="shared" si="129"/>
        <v>5-3040.01</v>
      </c>
      <c r="T342" s="59" t="str">
        <f t="shared" si="130"/>
        <v xml:space="preserve"> </v>
      </c>
      <c r="V342" s="82">
        <f t="shared" si="131"/>
        <v>65000000000332</v>
      </c>
      <c r="W342" s="61">
        <f t="shared" si="132"/>
        <v>65000000000186</v>
      </c>
      <c r="X342" s="61">
        <f t="shared" si="133"/>
        <v>65000000000251</v>
      </c>
      <c r="Y342" s="61">
        <f t="shared" si="134"/>
        <v>65000000000147</v>
      </c>
      <c r="Z342" s="61">
        <f t="shared" si="135"/>
        <v>65000000000332</v>
      </c>
      <c r="AA342" s="61">
        <f t="shared" si="124"/>
        <v>65000000000331</v>
      </c>
      <c r="AB342" s="61">
        <f t="shared" si="136"/>
        <v>65000000000000</v>
      </c>
      <c r="AD342" s="61">
        <f t="shared" si="138"/>
        <v>5</v>
      </c>
      <c r="AE342" s="61">
        <f t="shared" si="139"/>
        <v>4</v>
      </c>
      <c r="AF342" s="61">
        <f t="shared" si="140"/>
        <v>1</v>
      </c>
      <c r="AG342" s="61">
        <f t="shared" si="141"/>
        <v>82</v>
      </c>
      <c r="AH342" s="61">
        <f t="shared" si="142"/>
        <v>1</v>
      </c>
      <c r="AI342" s="61">
        <f t="shared" si="143"/>
        <v>1</v>
      </c>
      <c r="AK342" s="77" t="str">
        <f xml:space="preserve">
IF(AA342&lt;&gt;AA341,
     "L5",
     IF(Z342&lt;&gt;Z341,
          "L4",
          IF(Y342&lt;&gt;Y341,
               "L3",
               IF(X342&lt;&gt;X341,
                    "L2",
                     IF(W342&lt;&gt;W341,
                         "L1",
                         "L1"
                         )
                    )
               )
          )
     )</f>
        <v>L4</v>
      </c>
      <c r="AM342" s="65" t="s">
        <v>1756</v>
      </c>
      <c r="AN342" s="65">
        <f>IF(EXACT($AK341, "L1"), $W341, AN341)</f>
        <v>65000000000186</v>
      </c>
      <c r="AO342" s="65">
        <f>IF(EXACT($AK341, "L1"), $W341, IF(EXACT($AK341, "L2"), $X341, AO341))</f>
        <v>65000000000251</v>
      </c>
      <c r="AP342" s="65">
        <f>IF(EXACT($AK341, "L1"), $W341, IF(EXACT($AK341, "L2"), $X341, IF(EXACT($AK341, "L3"), $Y341, AP341)))</f>
        <v>65000000000251</v>
      </c>
      <c r="AQ342" s="65">
        <f>IF(EXACT($AK341, "L1"), $W341, IF(EXACT($AK341, "L2"), $X341, IF(EXACT($AK341, "L3"), $Y341, IF(EXACT($AK341, "L4"), $Z341, AQ341))))</f>
        <v>65000000000330</v>
      </c>
      <c r="AS342" s="65">
        <f>IF(EXACT($AK342, "L1"), AM342, IF(EXACT($AK342, "L2"), AN342, IF(EXACT($AK342, "L3"), AO342, IF(EXACT($AK342, "L4"), AP342, IF(EXACT($AK342, "L5"), AQ342, "")))))</f>
        <v>65000000000251</v>
      </c>
      <c r="AU342" s="60" t="str">
        <f t="shared" si="144"/>
        <v>PERFORM * FROM "SchData-OLTP-Accounting"."Func_TblChartOfAccount_SET"(varSystemLoginSession, null, null, null, varInstitutionBranchID, 62000000000001::bigint,'5-3041', 'Depre - Office Machine &amp; Equip', 62000000000001::bigint, '2016-01-01 00:00:00'::timestamp, null::timestamp, 65000000000251::bigint, 66000000000001::bigint);</v>
      </c>
      <c r="AV342" s="66">
        <f t="shared" si="145"/>
        <v>65000000000332</v>
      </c>
      <c r="AW342" s="66">
        <f t="shared" si="146"/>
        <v>65000000000251</v>
      </c>
      <c r="AY342" s="66">
        <f t="shared" si="137"/>
        <v>65000000000147</v>
      </c>
    </row>
    <row r="343" spans="2:51" ht="25.5" x14ac:dyDescent="0.2">
      <c r="B343" s="42"/>
      <c r="C343" s="43"/>
      <c r="D343" s="44"/>
      <c r="E343" s="43"/>
      <c r="F343" s="44"/>
      <c r="G343" s="43"/>
      <c r="H343" s="52"/>
      <c r="I343" s="19"/>
      <c r="J343" s="52" t="s">
        <v>1517</v>
      </c>
      <c r="K343" s="19" t="s">
        <v>1349</v>
      </c>
      <c r="L343" s="52"/>
      <c r="M343" s="19"/>
      <c r="O343" s="59" t="str">
        <f t="shared" si="125"/>
        <v>5-0000</v>
      </c>
      <c r="P343" s="59" t="str">
        <f t="shared" si="126"/>
        <v>5-3000</v>
      </c>
      <c r="Q343" s="59" t="str">
        <f t="shared" si="127"/>
        <v>2-1200</v>
      </c>
      <c r="R343" s="59" t="str">
        <f t="shared" si="128"/>
        <v>5-3041</v>
      </c>
      <c r="S343" s="59" t="str">
        <f t="shared" si="129"/>
        <v>5-3041.01</v>
      </c>
      <c r="T343" s="59" t="str">
        <f t="shared" si="130"/>
        <v xml:space="preserve"> </v>
      </c>
      <c r="V343" s="82">
        <f t="shared" si="131"/>
        <v>65000000000333</v>
      </c>
      <c r="W343" s="61">
        <f t="shared" si="132"/>
        <v>65000000000186</v>
      </c>
      <c r="X343" s="61">
        <f t="shared" si="133"/>
        <v>65000000000251</v>
      </c>
      <c r="Y343" s="61">
        <f t="shared" si="134"/>
        <v>65000000000147</v>
      </c>
      <c r="Z343" s="61">
        <f t="shared" si="135"/>
        <v>65000000000332</v>
      </c>
      <c r="AA343" s="61">
        <f t="shared" si="124"/>
        <v>65000000000333</v>
      </c>
      <c r="AB343" s="61">
        <f t="shared" si="136"/>
        <v>65000000000000</v>
      </c>
      <c r="AD343" s="61">
        <f t="shared" si="138"/>
        <v>5</v>
      </c>
      <c r="AE343" s="61">
        <f t="shared" si="139"/>
        <v>4</v>
      </c>
      <c r="AF343" s="61">
        <f t="shared" si="140"/>
        <v>1</v>
      </c>
      <c r="AG343" s="61">
        <f t="shared" si="141"/>
        <v>82</v>
      </c>
      <c r="AH343" s="61">
        <f t="shared" si="142"/>
        <v>2</v>
      </c>
      <c r="AI343" s="61">
        <f t="shared" si="143"/>
        <v>1</v>
      </c>
      <c r="AK343" s="77" t="str">
        <f xml:space="preserve">
IF(AA343&lt;&gt;AA342,
     "L5",
     IF(Z343&lt;&gt;Z342,
          "L4",
          IF(Y343&lt;&gt;Y342,
               "L3",
               IF(X343&lt;&gt;X342,
                    "L2",
                     IF(W343&lt;&gt;W342,
                         "L1",
                         "L1"
                         )
                    )
               )
          )
     )</f>
        <v>L5</v>
      </c>
      <c r="AM343" s="65" t="s">
        <v>1756</v>
      </c>
      <c r="AN343" s="65">
        <f>IF(EXACT($AK342, "L1"), $W342, AN342)</f>
        <v>65000000000186</v>
      </c>
      <c r="AO343" s="65">
        <f>IF(EXACT($AK342, "L1"), $W342, IF(EXACT($AK342, "L2"), $X342, AO342))</f>
        <v>65000000000251</v>
      </c>
      <c r="AP343" s="65">
        <f>IF(EXACT($AK342, "L1"), $W342, IF(EXACT($AK342, "L2"), $X342, IF(EXACT($AK342, "L3"), $Y342, AP342)))</f>
        <v>65000000000251</v>
      </c>
      <c r="AQ343" s="65">
        <f>IF(EXACT($AK342, "L1"), $W342, IF(EXACT($AK342, "L2"), $X342, IF(EXACT($AK342, "L3"), $Y342, IF(EXACT($AK342, "L4"), $Z342, AQ342))))</f>
        <v>65000000000332</v>
      </c>
      <c r="AS343" s="65">
        <f>IF(EXACT($AK343, "L1"), AM343, IF(EXACT($AK343, "L2"), AN343, IF(EXACT($AK343, "L3"), AO343, IF(EXACT($AK343, "L4"), AP343, IF(EXACT($AK343, "L5"), AQ343, "")))))</f>
        <v>65000000000332</v>
      </c>
      <c r="AU343" s="60" t="str">
        <f t="shared" si="144"/>
        <v>PERFORM * FROM "SchData-OLTP-Accounting"."Func_TblChartOfAccount_SET"(varSystemLoginSession, null, null, null, varInstitutionBranchID, 62000000000001::bigint,'5-3041.01', 'Depre - Office Machine &amp; Equip (IDR)', 62000000000001::bigint, '2016-01-01 00:00:00'::timestamp, null::timestamp, 65000000000332::bigint, 66000000000001::bigint);</v>
      </c>
      <c r="AV343" s="66">
        <f t="shared" si="145"/>
        <v>65000000000333</v>
      </c>
      <c r="AW343" s="66">
        <f t="shared" si="146"/>
        <v>65000000000332</v>
      </c>
      <c r="AY343" s="66">
        <f t="shared" si="137"/>
        <v>65000000000332</v>
      </c>
    </row>
    <row r="344" spans="2:51" ht="25.5" x14ac:dyDescent="0.2">
      <c r="B344" s="42"/>
      <c r="C344" s="43"/>
      <c r="D344" s="44"/>
      <c r="E344" s="43"/>
      <c r="F344" s="44"/>
      <c r="G344" s="43"/>
      <c r="H344" s="52" t="s">
        <v>965</v>
      </c>
      <c r="I344" s="19" t="s">
        <v>491</v>
      </c>
      <c r="J344" s="52"/>
      <c r="K344" s="19"/>
      <c r="L344" s="52"/>
      <c r="M344" s="19"/>
      <c r="O344" s="59" t="str">
        <f t="shared" si="125"/>
        <v>5-0000</v>
      </c>
      <c r="P344" s="59" t="str">
        <f t="shared" si="126"/>
        <v>5-3000</v>
      </c>
      <c r="Q344" s="59" t="str">
        <f t="shared" si="127"/>
        <v>2-1200</v>
      </c>
      <c r="R344" s="59" t="str">
        <f t="shared" si="128"/>
        <v>5-3042</v>
      </c>
      <c r="S344" s="59" t="str">
        <f t="shared" si="129"/>
        <v>5-3041.01</v>
      </c>
      <c r="T344" s="59" t="str">
        <f t="shared" si="130"/>
        <v xml:space="preserve"> </v>
      </c>
      <c r="V344" s="82">
        <f t="shared" si="131"/>
        <v>65000000000334</v>
      </c>
      <c r="W344" s="61">
        <f t="shared" si="132"/>
        <v>65000000000186</v>
      </c>
      <c r="X344" s="61">
        <f t="shared" si="133"/>
        <v>65000000000251</v>
      </c>
      <c r="Y344" s="61">
        <f t="shared" si="134"/>
        <v>65000000000147</v>
      </c>
      <c r="Z344" s="61">
        <f t="shared" si="135"/>
        <v>65000000000334</v>
      </c>
      <c r="AA344" s="61">
        <f t="shared" si="124"/>
        <v>65000000000333</v>
      </c>
      <c r="AB344" s="61">
        <f t="shared" si="136"/>
        <v>65000000000000</v>
      </c>
      <c r="AD344" s="61">
        <f t="shared" si="138"/>
        <v>5</v>
      </c>
      <c r="AE344" s="61">
        <f t="shared" si="139"/>
        <v>4</v>
      </c>
      <c r="AF344" s="61">
        <f t="shared" si="140"/>
        <v>1</v>
      </c>
      <c r="AG344" s="61">
        <f t="shared" si="141"/>
        <v>83</v>
      </c>
      <c r="AH344" s="61">
        <f t="shared" si="142"/>
        <v>1</v>
      </c>
      <c r="AI344" s="61">
        <f t="shared" si="143"/>
        <v>1</v>
      </c>
      <c r="AK344" s="77" t="str">
        <f xml:space="preserve">
IF(AA344&lt;&gt;AA343,
     "L5",
     IF(Z344&lt;&gt;Z343,
          "L4",
          IF(Y344&lt;&gt;Y343,
               "L3",
               IF(X344&lt;&gt;X343,
                    "L2",
                     IF(W344&lt;&gt;W343,
                         "L1",
                         "L1"
                         )
                    )
               )
          )
     )</f>
        <v>L4</v>
      </c>
      <c r="AM344" s="65" t="s">
        <v>1756</v>
      </c>
      <c r="AN344" s="65">
        <f>IF(EXACT($AK343, "L1"), $W343, AN343)</f>
        <v>65000000000186</v>
      </c>
      <c r="AO344" s="65">
        <f>IF(EXACT($AK343, "L1"), $W343, IF(EXACT($AK343, "L2"), $X343, AO343))</f>
        <v>65000000000251</v>
      </c>
      <c r="AP344" s="65">
        <f>IF(EXACT($AK343, "L1"), $W343, IF(EXACT($AK343, "L2"), $X343, IF(EXACT($AK343, "L3"), $Y343, AP343)))</f>
        <v>65000000000251</v>
      </c>
      <c r="AQ344" s="65">
        <f>IF(EXACT($AK343, "L1"), $W343, IF(EXACT($AK343, "L2"), $X343, IF(EXACT($AK343, "L3"), $Y343, IF(EXACT($AK343, "L4"), $Z343, AQ343))))</f>
        <v>65000000000332</v>
      </c>
      <c r="AS344" s="65">
        <f>IF(EXACT($AK344, "L1"), AM344, IF(EXACT($AK344, "L2"), AN344, IF(EXACT($AK344, "L3"), AO344, IF(EXACT($AK344, "L4"), AP344, IF(EXACT($AK344, "L5"), AQ344, "")))))</f>
        <v>65000000000251</v>
      </c>
      <c r="AU344" s="60" t="str">
        <f t="shared" si="144"/>
        <v>PERFORM * FROM "SchData-OLTP-Accounting"."Func_TblChartOfAccount_SET"(varSystemLoginSession, null, null, null, varInstitutionBranchID, 62000000000001::bigint,'5-3042', 'Depre - Sundry Plant &amp; Equipt', 62000000000001::bigint, '2016-01-01 00:00:00'::timestamp, null::timestamp, 65000000000251::bigint, 66000000000001::bigint);</v>
      </c>
      <c r="AV344" s="66">
        <f t="shared" si="145"/>
        <v>65000000000334</v>
      </c>
      <c r="AW344" s="66">
        <f t="shared" si="146"/>
        <v>65000000000251</v>
      </c>
      <c r="AY344" s="66">
        <f t="shared" si="137"/>
        <v>65000000000147</v>
      </c>
    </row>
    <row r="345" spans="2:51" ht="25.5" x14ac:dyDescent="0.2">
      <c r="B345" s="42"/>
      <c r="C345" s="43"/>
      <c r="D345" s="44"/>
      <c r="E345" s="43"/>
      <c r="F345" s="44"/>
      <c r="G345" s="43"/>
      <c r="H345" s="52"/>
      <c r="I345" s="19"/>
      <c r="J345" s="52" t="s">
        <v>1518</v>
      </c>
      <c r="K345" s="19" t="s">
        <v>1350</v>
      </c>
      <c r="L345" s="52"/>
      <c r="M345" s="19"/>
      <c r="O345" s="59" t="str">
        <f t="shared" si="125"/>
        <v>5-0000</v>
      </c>
      <c r="P345" s="59" t="str">
        <f t="shared" si="126"/>
        <v>5-3000</v>
      </c>
      <c r="Q345" s="59" t="str">
        <f t="shared" si="127"/>
        <v>2-1200</v>
      </c>
      <c r="R345" s="59" t="str">
        <f t="shared" si="128"/>
        <v>5-3042</v>
      </c>
      <c r="S345" s="59" t="str">
        <f t="shared" si="129"/>
        <v>5-3042.01</v>
      </c>
      <c r="T345" s="59" t="str">
        <f t="shared" si="130"/>
        <v xml:space="preserve"> </v>
      </c>
      <c r="V345" s="82">
        <f t="shared" si="131"/>
        <v>65000000000335</v>
      </c>
      <c r="W345" s="61">
        <f t="shared" si="132"/>
        <v>65000000000186</v>
      </c>
      <c r="X345" s="61">
        <f t="shared" si="133"/>
        <v>65000000000251</v>
      </c>
      <c r="Y345" s="61">
        <f t="shared" si="134"/>
        <v>65000000000147</v>
      </c>
      <c r="Z345" s="61">
        <f t="shared" si="135"/>
        <v>65000000000334</v>
      </c>
      <c r="AA345" s="61">
        <f t="shared" si="124"/>
        <v>65000000000335</v>
      </c>
      <c r="AB345" s="61">
        <f t="shared" si="136"/>
        <v>65000000000000</v>
      </c>
      <c r="AD345" s="61">
        <f t="shared" si="138"/>
        <v>5</v>
      </c>
      <c r="AE345" s="61">
        <f t="shared" si="139"/>
        <v>4</v>
      </c>
      <c r="AF345" s="61">
        <f t="shared" si="140"/>
        <v>1</v>
      </c>
      <c r="AG345" s="61">
        <f t="shared" si="141"/>
        <v>83</v>
      </c>
      <c r="AH345" s="61">
        <f t="shared" si="142"/>
        <v>2</v>
      </c>
      <c r="AI345" s="61">
        <f t="shared" si="143"/>
        <v>1</v>
      </c>
      <c r="AK345" s="77" t="str">
        <f xml:space="preserve">
IF(AA345&lt;&gt;AA344,
     "L5",
     IF(Z345&lt;&gt;Z344,
          "L4",
          IF(Y345&lt;&gt;Y344,
               "L3",
               IF(X345&lt;&gt;X344,
                    "L2",
                     IF(W345&lt;&gt;W344,
                         "L1",
                         "L1"
                         )
                    )
               )
          )
     )</f>
        <v>L5</v>
      </c>
      <c r="AM345" s="65" t="s">
        <v>1756</v>
      </c>
      <c r="AN345" s="65">
        <f>IF(EXACT($AK344, "L1"), $W344, AN344)</f>
        <v>65000000000186</v>
      </c>
      <c r="AO345" s="65">
        <f>IF(EXACT($AK344, "L1"), $W344, IF(EXACT($AK344, "L2"), $X344, AO344))</f>
        <v>65000000000251</v>
      </c>
      <c r="AP345" s="65">
        <f>IF(EXACT($AK344, "L1"), $W344, IF(EXACT($AK344, "L2"), $X344, IF(EXACT($AK344, "L3"), $Y344, AP344)))</f>
        <v>65000000000251</v>
      </c>
      <c r="AQ345" s="65">
        <f>IF(EXACT($AK344, "L1"), $W344, IF(EXACT($AK344, "L2"), $X344, IF(EXACT($AK344, "L3"), $Y344, IF(EXACT($AK344, "L4"), $Z344, AQ344))))</f>
        <v>65000000000334</v>
      </c>
      <c r="AS345" s="65">
        <f>IF(EXACT($AK345, "L1"), AM345, IF(EXACT($AK345, "L2"), AN345, IF(EXACT($AK345, "L3"), AO345, IF(EXACT($AK345, "L4"), AP345, IF(EXACT($AK345, "L5"), AQ345, "")))))</f>
        <v>65000000000334</v>
      </c>
      <c r="AU345" s="60" t="str">
        <f t="shared" si="144"/>
        <v>PERFORM * FROM "SchData-OLTP-Accounting"."Func_TblChartOfAccount_SET"(varSystemLoginSession, null, null, null, varInstitutionBranchID, 62000000000001::bigint,'5-3042.01', 'Depre - Sundry Plant &amp; Equipt (IDR)', 62000000000001::bigint, '2016-01-01 00:00:00'::timestamp, null::timestamp, 65000000000334::bigint, 66000000000001::bigint);</v>
      </c>
      <c r="AV345" s="66">
        <f t="shared" si="145"/>
        <v>65000000000335</v>
      </c>
      <c r="AW345" s="66">
        <f t="shared" si="146"/>
        <v>65000000000334</v>
      </c>
      <c r="AY345" s="66">
        <f t="shared" si="137"/>
        <v>65000000000334</v>
      </c>
    </row>
    <row r="346" spans="2:51" x14ac:dyDescent="0.2">
      <c r="B346" s="42"/>
      <c r="C346" s="43"/>
      <c r="D346" s="44"/>
      <c r="E346" s="43"/>
      <c r="F346" s="44"/>
      <c r="G346" s="43"/>
      <c r="H346" s="52" t="s">
        <v>966</v>
      </c>
      <c r="I346" s="19" t="s">
        <v>493</v>
      </c>
      <c r="J346" s="52"/>
      <c r="K346" s="19"/>
      <c r="L346" s="52"/>
      <c r="M346" s="19"/>
      <c r="O346" s="59" t="str">
        <f t="shared" si="125"/>
        <v>5-0000</v>
      </c>
      <c r="P346" s="59" t="str">
        <f t="shared" si="126"/>
        <v>5-3000</v>
      </c>
      <c r="Q346" s="59" t="str">
        <f t="shared" si="127"/>
        <v>2-1200</v>
      </c>
      <c r="R346" s="59" t="str">
        <f t="shared" si="128"/>
        <v>5-3043</v>
      </c>
      <c r="S346" s="59" t="str">
        <f t="shared" si="129"/>
        <v>5-3042.01</v>
      </c>
      <c r="T346" s="59" t="str">
        <f t="shared" si="130"/>
        <v xml:space="preserve"> </v>
      </c>
      <c r="V346" s="82">
        <f t="shared" si="131"/>
        <v>65000000000336</v>
      </c>
      <c r="W346" s="61">
        <f t="shared" si="132"/>
        <v>65000000000186</v>
      </c>
      <c r="X346" s="61">
        <f t="shared" si="133"/>
        <v>65000000000251</v>
      </c>
      <c r="Y346" s="61">
        <f t="shared" si="134"/>
        <v>65000000000147</v>
      </c>
      <c r="Z346" s="61">
        <f t="shared" si="135"/>
        <v>65000000000336</v>
      </c>
      <c r="AA346" s="61">
        <f t="shared" si="124"/>
        <v>65000000000335</v>
      </c>
      <c r="AB346" s="61">
        <f t="shared" si="136"/>
        <v>65000000000000</v>
      </c>
      <c r="AD346" s="61">
        <f t="shared" si="138"/>
        <v>5</v>
      </c>
      <c r="AE346" s="61">
        <f t="shared" si="139"/>
        <v>4</v>
      </c>
      <c r="AF346" s="61">
        <f t="shared" si="140"/>
        <v>1</v>
      </c>
      <c r="AG346" s="61">
        <f t="shared" si="141"/>
        <v>84</v>
      </c>
      <c r="AH346" s="61">
        <f t="shared" si="142"/>
        <v>1</v>
      </c>
      <c r="AI346" s="61">
        <f t="shared" si="143"/>
        <v>1</v>
      </c>
      <c r="AK346" s="77" t="str">
        <f xml:space="preserve">
IF(AA346&lt;&gt;AA345,
     "L5",
     IF(Z346&lt;&gt;Z345,
          "L4",
          IF(Y346&lt;&gt;Y345,
               "L3",
               IF(X346&lt;&gt;X345,
                    "L2",
                     IF(W346&lt;&gt;W345,
                         "L1",
                         "L1"
                         )
                    )
               )
          )
     )</f>
        <v>L4</v>
      </c>
      <c r="AM346" s="65" t="s">
        <v>1756</v>
      </c>
      <c r="AN346" s="65">
        <f>IF(EXACT($AK345, "L1"), $W345, AN345)</f>
        <v>65000000000186</v>
      </c>
      <c r="AO346" s="65">
        <f>IF(EXACT($AK345, "L1"), $W345, IF(EXACT($AK345, "L2"), $X345, AO345))</f>
        <v>65000000000251</v>
      </c>
      <c r="AP346" s="65">
        <f>IF(EXACT($AK345, "L1"), $W345, IF(EXACT($AK345, "L2"), $X345, IF(EXACT($AK345, "L3"), $Y345, AP345)))</f>
        <v>65000000000251</v>
      </c>
      <c r="AQ346" s="65">
        <f>IF(EXACT($AK345, "L1"), $W345, IF(EXACT($AK345, "L2"), $X345, IF(EXACT($AK345, "L3"), $Y345, IF(EXACT($AK345, "L4"), $Z345, AQ345))))</f>
        <v>65000000000334</v>
      </c>
      <c r="AS346" s="65">
        <f>IF(EXACT($AK346, "L1"), AM346, IF(EXACT($AK346, "L2"), AN346, IF(EXACT($AK346, "L3"), AO346, IF(EXACT($AK346, "L4"), AP346, IF(EXACT($AK346, "L5"), AQ346, "")))))</f>
        <v>65000000000251</v>
      </c>
      <c r="AU346" s="60" t="str">
        <f t="shared" si="144"/>
        <v>PERFORM * FROM "SchData-OLTP-Accounting"."Func_TblChartOfAccount_SET"(varSystemLoginSession, null, null, null, varInstitutionBranchID, 62000000000001::bigint,'5-3043', 'Depre - Test Equipment', 62000000000001::bigint, '2016-01-01 00:00:00'::timestamp, null::timestamp, 65000000000251::bigint, 66000000000001::bigint);</v>
      </c>
      <c r="AV346" s="66">
        <f t="shared" si="145"/>
        <v>65000000000336</v>
      </c>
      <c r="AW346" s="66">
        <f t="shared" si="146"/>
        <v>65000000000251</v>
      </c>
      <c r="AY346" s="66">
        <f t="shared" si="137"/>
        <v>65000000000147</v>
      </c>
    </row>
    <row r="347" spans="2:51" x14ac:dyDescent="0.2">
      <c r="B347" s="42"/>
      <c r="C347" s="43"/>
      <c r="D347" s="44"/>
      <c r="E347" s="43"/>
      <c r="F347" s="44"/>
      <c r="G347" s="43"/>
      <c r="H347" s="52"/>
      <c r="I347" s="19"/>
      <c r="J347" s="52" t="s">
        <v>1519</v>
      </c>
      <c r="K347" s="19" t="s">
        <v>1351</v>
      </c>
      <c r="L347" s="52"/>
      <c r="M347" s="19"/>
      <c r="O347" s="59" t="str">
        <f t="shared" si="125"/>
        <v>5-0000</v>
      </c>
      <c r="P347" s="59" t="str">
        <f t="shared" si="126"/>
        <v>5-3000</v>
      </c>
      <c r="Q347" s="59" t="str">
        <f t="shared" si="127"/>
        <v>2-1200</v>
      </c>
      <c r="R347" s="59" t="str">
        <f t="shared" si="128"/>
        <v>5-3043</v>
      </c>
      <c r="S347" s="59" t="str">
        <f t="shared" si="129"/>
        <v>5-3043.01</v>
      </c>
      <c r="T347" s="59" t="str">
        <f t="shared" si="130"/>
        <v xml:space="preserve"> </v>
      </c>
      <c r="V347" s="82">
        <f t="shared" si="131"/>
        <v>65000000000337</v>
      </c>
      <c r="W347" s="61">
        <f t="shared" si="132"/>
        <v>65000000000186</v>
      </c>
      <c r="X347" s="61">
        <f t="shared" si="133"/>
        <v>65000000000251</v>
      </c>
      <c r="Y347" s="61">
        <f t="shared" si="134"/>
        <v>65000000000147</v>
      </c>
      <c r="Z347" s="61">
        <f t="shared" si="135"/>
        <v>65000000000336</v>
      </c>
      <c r="AA347" s="61">
        <f t="shared" si="124"/>
        <v>65000000000337</v>
      </c>
      <c r="AB347" s="61">
        <f t="shared" si="136"/>
        <v>65000000000000</v>
      </c>
      <c r="AD347" s="61">
        <f t="shared" si="138"/>
        <v>5</v>
      </c>
      <c r="AE347" s="61">
        <f t="shared" si="139"/>
        <v>4</v>
      </c>
      <c r="AF347" s="61">
        <f t="shared" si="140"/>
        <v>1</v>
      </c>
      <c r="AG347" s="61">
        <f t="shared" si="141"/>
        <v>84</v>
      </c>
      <c r="AH347" s="61">
        <f t="shared" si="142"/>
        <v>2</v>
      </c>
      <c r="AI347" s="61">
        <f t="shared" si="143"/>
        <v>1</v>
      </c>
      <c r="AK347" s="77" t="str">
        <f xml:space="preserve">
IF(AA347&lt;&gt;AA346,
     "L5",
     IF(Z347&lt;&gt;Z346,
          "L4",
          IF(Y347&lt;&gt;Y346,
               "L3",
               IF(X347&lt;&gt;X346,
                    "L2",
                     IF(W347&lt;&gt;W346,
                         "L1",
                         "L1"
                         )
                    )
               )
          )
     )</f>
        <v>L5</v>
      </c>
      <c r="AM347" s="65" t="s">
        <v>1756</v>
      </c>
      <c r="AN347" s="65">
        <f>IF(EXACT($AK346, "L1"), $W346, AN346)</f>
        <v>65000000000186</v>
      </c>
      <c r="AO347" s="65">
        <f>IF(EXACT($AK346, "L1"), $W346, IF(EXACT($AK346, "L2"), $X346, AO346))</f>
        <v>65000000000251</v>
      </c>
      <c r="AP347" s="65">
        <f>IF(EXACT($AK346, "L1"), $W346, IF(EXACT($AK346, "L2"), $X346, IF(EXACT($AK346, "L3"), $Y346, AP346)))</f>
        <v>65000000000251</v>
      </c>
      <c r="AQ347" s="65">
        <f>IF(EXACT($AK346, "L1"), $W346, IF(EXACT($AK346, "L2"), $X346, IF(EXACT($AK346, "L3"), $Y346, IF(EXACT($AK346, "L4"), $Z346, AQ346))))</f>
        <v>65000000000336</v>
      </c>
      <c r="AS347" s="65">
        <f>IF(EXACT($AK347, "L1"), AM347, IF(EXACT($AK347, "L2"), AN347, IF(EXACT($AK347, "L3"), AO347, IF(EXACT($AK347, "L4"), AP347, IF(EXACT($AK347, "L5"), AQ347, "")))))</f>
        <v>65000000000336</v>
      </c>
      <c r="AU347" s="60" t="str">
        <f t="shared" si="144"/>
        <v>PERFORM * FROM "SchData-OLTP-Accounting"."Func_TblChartOfAccount_SET"(varSystemLoginSession, null, null, null, varInstitutionBranchID, 62000000000001::bigint,'5-3043.01', 'Depre - Test Equipment (IDR)', 62000000000001::bigint, '2016-01-01 00:00:00'::timestamp, null::timestamp, 65000000000336::bigint, 66000000000001::bigint);</v>
      </c>
      <c r="AV347" s="66">
        <f t="shared" si="145"/>
        <v>65000000000337</v>
      </c>
      <c r="AW347" s="66">
        <f t="shared" si="146"/>
        <v>65000000000336</v>
      </c>
      <c r="AY347" s="66">
        <f t="shared" si="137"/>
        <v>65000000000336</v>
      </c>
    </row>
    <row r="348" spans="2:51" x14ac:dyDescent="0.2">
      <c r="B348" s="42"/>
      <c r="C348" s="43"/>
      <c r="D348" s="44"/>
      <c r="E348" s="43"/>
      <c r="F348" s="44"/>
      <c r="G348" s="43"/>
      <c r="H348" s="52" t="s">
        <v>967</v>
      </c>
      <c r="I348" s="19" t="s">
        <v>495</v>
      </c>
      <c r="J348" s="52"/>
      <c r="K348" s="19"/>
      <c r="L348" s="52"/>
      <c r="M348" s="19"/>
      <c r="O348" s="59" t="str">
        <f t="shared" si="125"/>
        <v>5-0000</v>
      </c>
      <c r="P348" s="59" t="str">
        <f t="shared" si="126"/>
        <v>5-3000</v>
      </c>
      <c r="Q348" s="59" t="str">
        <f t="shared" si="127"/>
        <v>2-1200</v>
      </c>
      <c r="R348" s="59" t="str">
        <f t="shared" si="128"/>
        <v>5-3044</v>
      </c>
      <c r="S348" s="59" t="str">
        <f t="shared" si="129"/>
        <v>5-3043.01</v>
      </c>
      <c r="T348" s="59" t="str">
        <f t="shared" si="130"/>
        <v xml:space="preserve"> </v>
      </c>
      <c r="V348" s="82">
        <f t="shared" si="131"/>
        <v>65000000000338</v>
      </c>
      <c r="W348" s="61">
        <f t="shared" si="132"/>
        <v>65000000000186</v>
      </c>
      <c r="X348" s="61">
        <f t="shared" si="133"/>
        <v>65000000000251</v>
      </c>
      <c r="Y348" s="61">
        <f t="shared" si="134"/>
        <v>65000000000147</v>
      </c>
      <c r="Z348" s="61">
        <f t="shared" si="135"/>
        <v>65000000000338</v>
      </c>
      <c r="AA348" s="61">
        <f t="shared" si="124"/>
        <v>65000000000337</v>
      </c>
      <c r="AB348" s="61">
        <f t="shared" si="136"/>
        <v>65000000000000</v>
      </c>
      <c r="AD348" s="61">
        <f t="shared" si="138"/>
        <v>5</v>
      </c>
      <c r="AE348" s="61">
        <f t="shared" si="139"/>
        <v>4</v>
      </c>
      <c r="AF348" s="61">
        <f t="shared" si="140"/>
        <v>1</v>
      </c>
      <c r="AG348" s="61">
        <f t="shared" si="141"/>
        <v>85</v>
      </c>
      <c r="AH348" s="61">
        <f t="shared" si="142"/>
        <v>1</v>
      </c>
      <c r="AI348" s="61">
        <f t="shared" si="143"/>
        <v>1</v>
      </c>
      <c r="AK348" s="77" t="str">
        <f xml:space="preserve">
IF(AA348&lt;&gt;AA347,
     "L5",
     IF(Z348&lt;&gt;Z347,
          "L4",
          IF(Y348&lt;&gt;Y347,
               "L3",
               IF(X348&lt;&gt;X347,
                    "L2",
                     IF(W348&lt;&gt;W347,
                         "L1",
                         "L1"
                         )
                    )
               )
          )
     )</f>
        <v>L4</v>
      </c>
      <c r="AM348" s="65" t="s">
        <v>1756</v>
      </c>
      <c r="AN348" s="65">
        <f>IF(EXACT($AK347, "L1"), $W347, AN347)</f>
        <v>65000000000186</v>
      </c>
      <c r="AO348" s="65">
        <f>IF(EXACT($AK347, "L1"), $W347, IF(EXACT($AK347, "L2"), $X347, AO347))</f>
        <v>65000000000251</v>
      </c>
      <c r="AP348" s="65">
        <f>IF(EXACT($AK347, "L1"), $W347, IF(EXACT($AK347, "L2"), $X347, IF(EXACT($AK347, "L3"), $Y347, AP347)))</f>
        <v>65000000000251</v>
      </c>
      <c r="AQ348" s="65">
        <f>IF(EXACT($AK347, "L1"), $W347, IF(EXACT($AK347, "L2"), $X347, IF(EXACT($AK347, "L3"), $Y347, IF(EXACT($AK347, "L4"), $Z347, AQ347))))</f>
        <v>65000000000336</v>
      </c>
      <c r="AS348" s="65">
        <f>IF(EXACT($AK348, "L1"), AM348, IF(EXACT($AK348, "L2"), AN348, IF(EXACT($AK348, "L3"), AO348, IF(EXACT($AK348, "L4"), AP348, IF(EXACT($AK348, "L5"), AQ348, "")))))</f>
        <v>65000000000251</v>
      </c>
      <c r="AU348" s="60" t="str">
        <f t="shared" si="144"/>
        <v>PERFORM * FROM "SchData-OLTP-Accounting"."Func_TblChartOfAccount_SET"(varSystemLoginSession, null, null, null, varInstitutionBranchID, 62000000000001::bigint,'5-3044', 'Depre - Motor Vehicle', 62000000000001::bigint, '2016-01-01 00:00:00'::timestamp, null::timestamp, 65000000000251::bigint, 66000000000001::bigint);</v>
      </c>
      <c r="AV348" s="66">
        <f t="shared" si="145"/>
        <v>65000000000338</v>
      </c>
      <c r="AW348" s="66">
        <f t="shared" si="146"/>
        <v>65000000000251</v>
      </c>
      <c r="AY348" s="66">
        <f t="shared" si="137"/>
        <v>65000000000147</v>
      </c>
    </row>
    <row r="349" spans="2:51" x14ac:dyDescent="0.2">
      <c r="B349" s="42"/>
      <c r="C349" s="43"/>
      <c r="D349" s="44"/>
      <c r="E349" s="43"/>
      <c r="F349" s="44"/>
      <c r="G349" s="43"/>
      <c r="H349" s="52"/>
      <c r="I349" s="19"/>
      <c r="J349" s="52" t="s">
        <v>1520</v>
      </c>
      <c r="K349" s="19" t="s">
        <v>1352</v>
      </c>
      <c r="L349" s="52"/>
      <c r="M349" s="19"/>
      <c r="O349" s="59" t="str">
        <f t="shared" si="125"/>
        <v>5-0000</v>
      </c>
      <c r="P349" s="59" t="str">
        <f t="shared" si="126"/>
        <v>5-3000</v>
      </c>
      <c r="Q349" s="59" t="str">
        <f t="shared" si="127"/>
        <v>2-1200</v>
      </c>
      <c r="R349" s="59" t="str">
        <f t="shared" si="128"/>
        <v>5-3044</v>
      </c>
      <c r="S349" s="59" t="str">
        <f t="shared" si="129"/>
        <v>5-3044.01</v>
      </c>
      <c r="T349" s="59" t="str">
        <f t="shared" si="130"/>
        <v xml:space="preserve"> </v>
      </c>
      <c r="V349" s="82">
        <f t="shared" si="131"/>
        <v>65000000000339</v>
      </c>
      <c r="W349" s="61">
        <f t="shared" si="132"/>
        <v>65000000000186</v>
      </c>
      <c r="X349" s="61">
        <f t="shared" si="133"/>
        <v>65000000000251</v>
      </c>
      <c r="Y349" s="61">
        <f t="shared" si="134"/>
        <v>65000000000147</v>
      </c>
      <c r="Z349" s="61">
        <f t="shared" si="135"/>
        <v>65000000000338</v>
      </c>
      <c r="AA349" s="61">
        <f t="shared" si="124"/>
        <v>65000000000339</v>
      </c>
      <c r="AB349" s="61">
        <f t="shared" si="136"/>
        <v>65000000000000</v>
      </c>
      <c r="AD349" s="61">
        <f t="shared" si="138"/>
        <v>5</v>
      </c>
      <c r="AE349" s="61">
        <f t="shared" si="139"/>
        <v>4</v>
      </c>
      <c r="AF349" s="61">
        <f t="shared" si="140"/>
        <v>1</v>
      </c>
      <c r="AG349" s="61">
        <f t="shared" si="141"/>
        <v>85</v>
      </c>
      <c r="AH349" s="61">
        <f t="shared" si="142"/>
        <v>2</v>
      </c>
      <c r="AI349" s="61">
        <f t="shared" si="143"/>
        <v>1</v>
      </c>
      <c r="AK349" s="77" t="str">
        <f xml:space="preserve">
IF(AA349&lt;&gt;AA348,
     "L5",
     IF(Z349&lt;&gt;Z348,
          "L4",
          IF(Y349&lt;&gt;Y348,
               "L3",
               IF(X349&lt;&gt;X348,
                    "L2",
                     IF(W349&lt;&gt;W348,
                         "L1",
                         "L1"
                         )
                    )
               )
          )
     )</f>
        <v>L5</v>
      </c>
      <c r="AM349" s="65" t="s">
        <v>1756</v>
      </c>
      <c r="AN349" s="65">
        <f>IF(EXACT($AK348, "L1"), $W348, AN348)</f>
        <v>65000000000186</v>
      </c>
      <c r="AO349" s="65">
        <f>IF(EXACT($AK348, "L1"), $W348, IF(EXACT($AK348, "L2"), $X348, AO348))</f>
        <v>65000000000251</v>
      </c>
      <c r="AP349" s="65">
        <f>IF(EXACT($AK348, "L1"), $W348, IF(EXACT($AK348, "L2"), $X348, IF(EXACT($AK348, "L3"), $Y348, AP348)))</f>
        <v>65000000000251</v>
      </c>
      <c r="AQ349" s="65">
        <f>IF(EXACT($AK348, "L1"), $W348, IF(EXACT($AK348, "L2"), $X348, IF(EXACT($AK348, "L3"), $Y348, IF(EXACT($AK348, "L4"), $Z348, AQ348))))</f>
        <v>65000000000338</v>
      </c>
      <c r="AS349" s="65">
        <f>IF(EXACT($AK349, "L1"), AM349, IF(EXACT($AK349, "L2"), AN349, IF(EXACT($AK349, "L3"), AO349, IF(EXACT($AK349, "L4"), AP349, IF(EXACT($AK349, "L5"), AQ349, "")))))</f>
        <v>65000000000338</v>
      </c>
      <c r="AU349" s="60" t="str">
        <f t="shared" si="144"/>
        <v>PERFORM * FROM "SchData-OLTP-Accounting"."Func_TblChartOfAccount_SET"(varSystemLoginSession, null, null, null, varInstitutionBranchID, 62000000000001::bigint,'5-3044.01', 'Depre - Motor Vehicle (IDR)', 62000000000001::bigint, '2016-01-01 00:00:00'::timestamp, null::timestamp, 65000000000338::bigint, 66000000000001::bigint);</v>
      </c>
      <c r="AV349" s="66">
        <f t="shared" si="145"/>
        <v>65000000000339</v>
      </c>
      <c r="AW349" s="66">
        <f t="shared" si="146"/>
        <v>65000000000338</v>
      </c>
      <c r="AY349" s="66">
        <f t="shared" si="137"/>
        <v>65000000000338</v>
      </c>
    </row>
    <row r="350" spans="2:51" x14ac:dyDescent="0.2">
      <c r="B350" s="42"/>
      <c r="C350" s="43"/>
      <c r="D350" s="44"/>
      <c r="E350" s="43"/>
      <c r="F350" s="44"/>
      <c r="G350" s="43"/>
      <c r="H350" s="52" t="s">
        <v>968</v>
      </c>
      <c r="I350" s="19" t="s">
        <v>497</v>
      </c>
      <c r="J350" s="52"/>
      <c r="K350" s="19"/>
      <c r="L350" s="52"/>
      <c r="M350" s="19"/>
      <c r="O350" s="59" t="str">
        <f t="shared" si="125"/>
        <v>5-0000</v>
      </c>
      <c r="P350" s="59" t="str">
        <f t="shared" si="126"/>
        <v>5-3000</v>
      </c>
      <c r="Q350" s="59" t="str">
        <f t="shared" si="127"/>
        <v>2-1200</v>
      </c>
      <c r="R350" s="59" t="str">
        <f t="shared" si="128"/>
        <v>5-3045</v>
      </c>
      <c r="S350" s="59" t="str">
        <f t="shared" si="129"/>
        <v>5-3044.01</v>
      </c>
      <c r="T350" s="59" t="str">
        <f t="shared" si="130"/>
        <v xml:space="preserve"> </v>
      </c>
      <c r="V350" s="82">
        <f t="shared" si="131"/>
        <v>65000000000340</v>
      </c>
      <c r="W350" s="61">
        <f t="shared" si="132"/>
        <v>65000000000186</v>
      </c>
      <c r="X350" s="61">
        <f t="shared" si="133"/>
        <v>65000000000251</v>
      </c>
      <c r="Y350" s="61">
        <f t="shared" si="134"/>
        <v>65000000000147</v>
      </c>
      <c r="Z350" s="61">
        <f t="shared" si="135"/>
        <v>65000000000340</v>
      </c>
      <c r="AA350" s="61">
        <f t="shared" si="124"/>
        <v>65000000000339</v>
      </c>
      <c r="AB350" s="61">
        <f t="shared" si="136"/>
        <v>65000000000000</v>
      </c>
      <c r="AD350" s="61">
        <f t="shared" si="138"/>
        <v>5</v>
      </c>
      <c r="AE350" s="61">
        <f t="shared" si="139"/>
        <v>4</v>
      </c>
      <c r="AF350" s="61">
        <f t="shared" si="140"/>
        <v>1</v>
      </c>
      <c r="AG350" s="61">
        <f t="shared" si="141"/>
        <v>86</v>
      </c>
      <c r="AH350" s="61">
        <f t="shared" si="142"/>
        <v>1</v>
      </c>
      <c r="AI350" s="61">
        <f t="shared" si="143"/>
        <v>1</v>
      </c>
      <c r="AK350" s="77" t="str">
        <f xml:space="preserve">
IF(AA350&lt;&gt;AA349,
     "L5",
     IF(Z350&lt;&gt;Z349,
          "L4",
          IF(Y350&lt;&gt;Y349,
               "L3",
               IF(X350&lt;&gt;X349,
                    "L2",
                     IF(W350&lt;&gt;W349,
                         "L1",
                         "L1"
                         )
                    )
               )
          )
     )</f>
        <v>L4</v>
      </c>
      <c r="AM350" s="65" t="s">
        <v>1756</v>
      </c>
      <c r="AN350" s="65">
        <f>IF(EXACT($AK349, "L1"), $W349, AN349)</f>
        <v>65000000000186</v>
      </c>
      <c r="AO350" s="65">
        <f>IF(EXACT($AK349, "L1"), $W349, IF(EXACT($AK349, "L2"), $X349, AO349))</f>
        <v>65000000000251</v>
      </c>
      <c r="AP350" s="65">
        <f>IF(EXACT($AK349, "L1"), $W349, IF(EXACT($AK349, "L2"), $X349, IF(EXACT($AK349, "L3"), $Y349, AP349)))</f>
        <v>65000000000251</v>
      </c>
      <c r="AQ350" s="65">
        <f>IF(EXACT($AK349, "L1"), $W349, IF(EXACT($AK349, "L2"), $X349, IF(EXACT($AK349, "L3"), $Y349, IF(EXACT($AK349, "L4"), $Z349, AQ349))))</f>
        <v>65000000000338</v>
      </c>
      <c r="AS350" s="65">
        <f>IF(EXACT($AK350, "L1"), AM350, IF(EXACT($AK350, "L2"), AN350, IF(EXACT($AK350, "L3"), AO350, IF(EXACT($AK350, "L4"), AP350, IF(EXACT($AK350, "L5"), AQ350, "")))))</f>
        <v>65000000000251</v>
      </c>
      <c r="AU350" s="60" t="str">
        <f t="shared" si="144"/>
        <v>PERFORM * FROM "SchData-OLTP-Accounting"."Func_TblChartOfAccount_SET"(varSystemLoginSession, null, null, null, varInstitutionBranchID, 62000000000001::bigint,'5-3045', 'Depre - Tools', 62000000000001::bigint, '2016-01-01 00:00:00'::timestamp, null::timestamp, 65000000000251::bigint, 66000000000001::bigint);</v>
      </c>
      <c r="AV350" s="66">
        <f t="shared" si="145"/>
        <v>65000000000340</v>
      </c>
      <c r="AW350" s="66">
        <f t="shared" si="146"/>
        <v>65000000000251</v>
      </c>
      <c r="AY350" s="66">
        <f t="shared" si="137"/>
        <v>65000000000147</v>
      </c>
    </row>
    <row r="351" spans="2:51" x14ac:dyDescent="0.2">
      <c r="B351" s="42"/>
      <c r="C351" s="43"/>
      <c r="D351" s="44"/>
      <c r="E351" s="43"/>
      <c r="F351" s="44"/>
      <c r="G351" s="43"/>
      <c r="H351" s="52"/>
      <c r="I351" s="19"/>
      <c r="J351" s="52" t="s">
        <v>1521</v>
      </c>
      <c r="K351" s="19" t="s">
        <v>1353</v>
      </c>
      <c r="L351" s="52"/>
      <c r="M351" s="19"/>
      <c r="O351" s="59" t="str">
        <f t="shared" si="125"/>
        <v>5-0000</v>
      </c>
      <c r="P351" s="59" t="str">
        <f t="shared" si="126"/>
        <v>5-3000</v>
      </c>
      <c r="Q351" s="59" t="str">
        <f t="shared" si="127"/>
        <v>2-1200</v>
      </c>
      <c r="R351" s="59" t="str">
        <f t="shared" si="128"/>
        <v>5-3045</v>
      </c>
      <c r="S351" s="59" t="str">
        <f t="shared" si="129"/>
        <v>5-3045.01</v>
      </c>
      <c r="T351" s="59" t="str">
        <f t="shared" si="130"/>
        <v xml:space="preserve"> </v>
      </c>
      <c r="V351" s="82">
        <f t="shared" si="131"/>
        <v>65000000000341</v>
      </c>
      <c r="W351" s="61">
        <f t="shared" si="132"/>
        <v>65000000000186</v>
      </c>
      <c r="X351" s="61">
        <f t="shared" si="133"/>
        <v>65000000000251</v>
      </c>
      <c r="Y351" s="61">
        <f t="shared" si="134"/>
        <v>65000000000147</v>
      </c>
      <c r="Z351" s="61">
        <f t="shared" si="135"/>
        <v>65000000000340</v>
      </c>
      <c r="AA351" s="61">
        <f t="shared" si="124"/>
        <v>65000000000341</v>
      </c>
      <c r="AB351" s="61">
        <f t="shared" si="136"/>
        <v>65000000000000</v>
      </c>
      <c r="AD351" s="61">
        <f t="shared" si="138"/>
        <v>5</v>
      </c>
      <c r="AE351" s="61">
        <f t="shared" si="139"/>
        <v>4</v>
      </c>
      <c r="AF351" s="61">
        <f t="shared" si="140"/>
        <v>1</v>
      </c>
      <c r="AG351" s="61">
        <f t="shared" si="141"/>
        <v>86</v>
      </c>
      <c r="AH351" s="61">
        <f t="shared" si="142"/>
        <v>2</v>
      </c>
      <c r="AI351" s="61">
        <f t="shared" si="143"/>
        <v>1</v>
      </c>
      <c r="AK351" s="77" t="str">
        <f xml:space="preserve">
IF(AA351&lt;&gt;AA350,
     "L5",
     IF(Z351&lt;&gt;Z350,
          "L4",
          IF(Y351&lt;&gt;Y350,
               "L3",
               IF(X351&lt;&gt;X350,
                    "L2",
                     IF(W351&lt;&gt;W350,
                         "L1",
                         "L1"
                         )
                    )
               )
          )
     )</f>
        <v>L5</v>
      </c>
      <c r="AM351" s="65" t="s">
        <v>1756</v>
      </c>
      <c r="AN351" s="65">
        <f>IF(EXACT($AK350, "L1"), $W350, AN350)</f>
        <v>65000000000186</v>
      </c>
      <c r="AO351" s="65">
        <f>IF(EXACT($AK350, "L1"), $W350, IF(EXACT($AK350, "L2"), $X350, AO350))</f>
        <v>65000000000251</v>
      </c>
      <c r="AP351" s="65">
        <f>IF(EXACT($AK350, "L1"), $W350, IF(EXACT($AK350, "L2"), $X350, IF(EXACT($AK350, "L3"), $Y350, AP350)))</f>
        <v>65000000000251</v>
      </c>
      <c r="AQ351" s="65">
        <f>IF(EXACT($AK350, "L1"), $W350, IF(EXACT($AK350, "L2"), $X350, IF(EXACT($AK350, "L3"), $Y350, IF(EXACT($AK350, "L4"), $Z350, AQ350))))</f>
        <v>65000000000340</v>
      </c>
      <c r="AS351" s="65">
        <f>IF(EXACT($AK351, "L1"), AM351, IF(EXACT($AK351, "L2"), AN351, IF(EXACT($AK351, "L3"), AO351, IF(EXACT($AK351, "L4"), AP351, IF(EXACT($AK351, "L5"), AQ351, "")))))</f>
        <v>65000000000340</v>
      </c>
      <c r="AU351" s="60" t="str">
        <f t="shared" si="144"/>
        <v>PERFORM * FROM "SchData-OLTP-Accounting"."Func_TblChartOfAccount_SET"(varSystemLoginSession, null, null, null, varInstitutionBranchID, 62000000000001::bigint,'5-3045.01', 'Depre - Tools (IDR)', 62000000000001::bigint, '2016-01-01 00:00:00'::timestamp, null::timestamp, 65000000000340::bigint, 66000000000001::bigint);</v>
      </c>
      <c r="AV351" s="66">
        <f t="shared" si="145"/>
        <v>65000000000341</v>
      </c>
      <c r="AW351" s="66">
        <f t="shared" si="146"/>
        <v>65000000000340</v>
      </c>
      <c r="AY351" s="66">
        <f t="shared" si="137"/>
        <v>65000000000340</v>
      </c>
    </row>
    <row r="352" spans="2:51" x14ac:dyDescent="0.2">
      <c r="B352" s="42"/>
      <c r="C352" s="43"/>
      <c r="D352" s="44"/>
      <c r="E352" s="43"/>
      <c r="F352" s="44"/>
      <c r="G352" s="43"/>
      <c r="H352" s="52" t="s">
        <v>969</v>
      </c>
      <c r="I352" s="19" t="s">
        <v>499</v>
      </c>
      <c r="J352" s="52"/>
      <c r="K352" s="19"/>
      <c r="L352" s="52"/>
      <c r="M352" s="19"/>
      <c r="O352" s="59" t="str">
        <f t="shared" si="125"/>
        <v>5-0000</v>
      </c>
      <c r="P352" s="59" t="str">
        <f t="shared" si="126"/>
        <v>5-3000</v>
      </c>
      <c r="Q352" s="59" t="str">
        <f t="shared" si="127"/>
        <v>2-1200</v>
      </c>
      <c r="R352" s="59" t="str">
        <f t="shared" si="128"/>
        <v>5-3046</v>
      </c>
      <c r="S352" s="59" t="str">
        <f t="shared" si="129"/>
        <v>5-3045.01</v>
      </c>
      <c r="T352" s="59" t="str">
        <f t="shared" si="130"/>
        <v xml:space="preserve"> </v>
      </c>
      <c r="V352" s="82">
        <f t="shared" si="131"/>
        <v>65000000000342</v>
      </c>
      <c r="W352" s="61">
        <f t="shared" si="132"/>
        <v>65000000000186</v>
      </c>
      <c r="X352" s="61">
        <f t="shared" si="133"/>
        <v>65000000000251</v>
      </c>
      <c r="Y352" s="61">
        <f t="shared" si="134"/>
        <v>65000000000147</v>
      </c>
      <c r="Z352" s="61">
        <f t="shared" si="135"/>
        <v>65000000000342</v>
      </c>
      <c r="AA352" s="61">
        <f t="shared" si="124"/>
        <v>65000000000341</v>
      </c>
      <c r="AB352" s="61">
        <f t="shared" si="136"/>
        <v>65000000000000</v>
      </c>
      <c r="AD352" s="61">
        <f t="shared" si="138"/>
        <v>5</v>
      </c>
      <c r="AE352" s="61">
        <f t="shared" si="139"/>
        <v>4</v>
      </c>
      <c r="AF352" s="61">
        <f t="shared" si="140"/>
        <v>1</v>
      </c>
      <c r="AG352" s="61">
        <f t="shared" si="141"/>
        <v>87</v>
      </c>
      <c r="AH352" s="61">
        <f t="shared" si="142"/>
        <v>1</v>
      </c>
      <c r="AI352" s="61">
        <f t="shared" si="143"/>
        <v>1</v>
      </c>
      <c r="AK352" s="77" t="str">
        <f xml:space="preserve">
IF(AA352&lt;&gt;AA351,
     "L5",
     IF(Z352&lt;&gt;Z351,
          "L4",
          IF(Y352&lt;&gt;Y351,
               "L3",
               IF(X352&lt;&gt;X351,
                    "L2",
                     IF(W352&lt;&gt;W351,
                         "L1",
                         "L1"
                         )
                    )
               )
          )
     )</f>
        <v>L4</v>
      </c>
      <c r="AM352" s="65" t="s">
        <v>1756</v>
      </c>
      <c r="AN352" s="65">
        <f>IF(EXACT($AK351, "L1"), $W351, AN351)</f>
        <v>65000000000186</v>
      </c>
      <c r="AO352" s="65">
        <f>IF(EXACT($AK351, "L1"), $W351, IF(EXACT($AK351, "L2"), $X351, AO351))</f>
        <v>65000000000251</v>
      </c>
      <c r="AP352" s="65">
        <f>IF(EXACT($AK351, "L1"), $W351, IF(EXACT($AK351, "L2"), $X351, IF(EXACT($AK351, "L3"), $Y351, AP351)))</f>
        <v>65000000000251</v>
      </c>
      <c r="AQ352" s="65">
        <f>IF(EXACT($AK351, "L1"), $W351, IF(EXACT($AK351, "L2"), $X351, IF(EXACT($AK351, "L3"), $Y351, IF(EXACT($AK351, "L4"), $Z351, AQ351))))</f>
        <v>65000000000340</v>
      </c>
      <c r="AS352" s="65">
        <f>IF(EXACT($AK352, "L1"), AM352, IF(EXACT($AK352, "L2"), AN352, IF(EXACT($AK352, "L3"), AO352, IF(EXACT($AK352, "L4"), AP352, IF(EXACT($AK352, "L5"), AQ352, "")))))</f>
        <v>65000000000251</v>
      </c>
      <c r="AU352" s="60" t="str">
        <f t="shared" si="144"/>
        <v>PERFORM * FROM "SchData-OLTP-Accounting"."Func_TblChartOfAccount_SET"(varSystemLoginSession, null, null, null, varInstitutionBranchID, 62000000000001::bigint,'5-3046', 'Depre - Furniture Fitting', 62000000000001::bigint, '2016-01-01 00:00:00'::timestamp, null::timestamp, 65000000000251::bigint, 66000000000001::bigint);</v>
      </c>
      <c r="AV352" s="66">
        <f t="shared" si="145"/>
        <v>65000000000342</v>
      </c>
      <c r="AW352" s="66">
        <f t="shared" si="146"/>
        <v>65000000000251</v>
      </c>
      <c r="AY352" s="66">
        <f t="shared" si="137"/>
        <v>65000000000147</v>
      </c>
    </row>
    <row r="353" spans="2:51" x14ac:dyDescent="0.2">
      <c r="B353" s="42"/>
      <c r="C353" s="43"/>
      <c r="D353" s="44"/>
      <c r="E353" s="43"/>
      <c r="F353" s="44"/>
      <c r="G353" s="43"/>
      <c r="H353" s="52"/>
      <c r="I353" s="19"/>
      <c r="J353" s="52" t="s">
        <v>1522</v>
      </c>
      <c r="K353" s="19" t="s">
        <v>1354</v>
      </c>
      <c r="L353" s="52"/>
      <c r="M353" s="19"/>
      <c r="O353" s="59" t="str">
        <f t="shared" si="125"/>
        <v>5-0000</v>
      </c>
      <c r="P353" s="59" t="str">
        <f t="shared" si="126"/>
        <v>5-3000</v>
      </c>
      <c r="Q353" s="59" t="str">
        <f t="shared" si="127"/>
        <v>2-1200</v>
      </c>
      <c r="R353" s="59" t="str">
        <f t="shared" si="128"/>
        <v>5-3046</v>
      </c>
      <c r="S353" s="59" t="str">
        <f t="shared" si="129"/>
        <v>5-3046.01</v>
      </c>
      <c r="T353" s="59" t="str">
        <f t="shared" si="130"/>
        <v xml:space="preserve"> </v>
      </c>
      <c r="V353" s="82">
        <f t="shared" si="131"/>
        <v>65000000000343</v>
      </c>
      <c r="W353" s="61">
        <f t="shared" si="132"/>
        <v>65000000000186</v>
      </c>
      <c r="X353" s="61">
        <f t="shared" si="133"/>
        <v>65000000000251</v>
      </c>
      <c r="Y353" s="61">
        <f t="shared" si="134"/>
        <v>65000000000147</v>
      </c>
      <c r="Z353" s="61">
        <f t="shared" si="135"/>
        <v>65000000000342</v>
      </c>
      <c r="AA353" s="61">
        <f t="shared" si="124"/>
        <v>65000000000343</v>
      </c>
      <c r="AB353" s="61">
        <f t="shared" si="136"/>
        <v>65000000000000</v>
      </c>
      <c r="AD353" s="61">
        <f t="shared" si="138"/>
        <v>5</v>
      </c>
      <c r="AE353" s="61">
        <f t="shared" si="139"/>
        <v>4</v>
      </c>
      <c r="AF353" s="61">
        <f t="shared" si="140"/>
        <v>1</v>
      </c>
      <c r="AG353" s="61">
        <f t="shared" si="141"/>
        <v>87</v>
      </c>
      <c r="AH353" s="61">
        <f t="shared" si="142"/>
        <v>2</v>
      </c>
      <c r="AI353" s="61">
        <f t="shared" si="143"/>
        <v>1</v>
      </c>
      <c r="AK353" s="77" t="str">
        <f xml:space="preserve">
IF(AA353&lt;&gt;AA352,
     "L5",
     IF(Z353&lt;&gt;Z352,
          "L4",
          IF(Y353&lt;&gt;Y352,
               "L3",
               IF(X353&lt;&gt;X352,
                    "L2",
                     IF(W353&lt;&gt;W352,
                         "L1",
                         "L1"
                         )
                    )
               )
          )
     )</f>
        <v>L5</v>
      </c>
      <c r="AM353" s="65" t="s">
        <v>1756</v>
      </c>
      <c r="AN353" s="65">
        <f>IF(EXACT($AK352, "L1"), $W352, AN352)</f>
        <v>65000000000186</v>
      </c>
      <c r="AO353" s="65">
        <f>IF(EXACT($AK352, "L1"), $W352, IF(EXACT($AK352, "L2"), $X352, AO352))</f>
        <v>65000000000251</v>
      </c>
      <c r="AP353" s="65">
        <f>IF(EXACT($AK352, "L1"), $W352, IF(EXACT($AK352, "L2"), $X352, IF(EXACT($AK352, "L3"), $Y352, AP352)))</f>
        <v>65000000000251</v>
      </c>
      <c r="AQ353" s="65">
        <f>IF(EXACT($AK352, "L1"), $W352, IF(EXACT($AK352, "L2"), $X352, IF(EXACT($AK352, "L3"), $Y352, IF(EXACT($AK352, "L4"), $Z352, AQ352))))</f>
        <v>65000000000342</v>
      </c>
      <c r="AS353" s="65">
        <f>IF(EXACT($AK353, "L1"), AM353, IF(EXACT($AK353, "L2"), AN353, IF(EXACT($AK353, "L3"), AO353, IF(EXACT($AK353, "L4"), AP353, IF(EXACT($AK353, "L5"), AQ353, "")))))</f>
        <v>65000000000342</v>
      </c>
      <c r="AU353" s="60" t="str">
        <f t="shared" si="144"/>
        <v>PERFORM * FROM "SchData-OLTP-Accounting"."Func_TblChartOfAccount_SET"(varSystemLoginSession, null, null, null, varInstitutionBranchID, 62000000000001::bigint,'5-3046.01', 'Depre - Furniture Fitting (IDR)', 62000000000001::bigint, '2016-01-01 00:00:00'::timestamp, null::timestamp, 65000000000342::bigint, 66000000000001::bigint);</v>
      </c>
      <c r="AV353" s="66">
        <f t="shared" si="145"/>
        <v>65000000000343</v>
      </c>
      <c r="AW353" s="66">
        <f t="shared" si="146"/>
        <v>65000000000342</v>
      </c>
      <c r="AY353" s="66">
        <f t="shared" si="137"/>
        <v>65000000000342</v>
      </c>
    </row>
    <row r="354" spans="2:51" x14ac:dyDescent="0.2">
      <c r="B354" s="42"/>
      <c r="C354" s="43"/>
      <c r="D354" s="44"/>
      <c r="E354" s="43"/>
      <c r="F354" s="44"/>
      <c r="G354" s="43"/>
      <c r="H354" s="52" t="s">
        <v>970</v>
      </c>
      <c r="I354" s="19" t="s">
        <v>501</v>
      </c>
      <c r="J354" s="52"/>
      <c r="K354" s="19"/>
      <c r="L354" s="52"/>
      <c r="M354" s="19"/>
      <c r="O354" s="59" t="str">
        <f t="shared" si="125"/>
        <v>5-0000</v>
      </c>
      <c r="P354" s="59" t="str">
        <f t="shared" si="126"/>
        <v>5-3000</v>
      </c>
      <c r="Q354" s="59" t="str">
        <f t="shared" si="127"/>
        <v>2-1200</v>
      </c>
      <c r="R354" s="59" t="str">
        <f t="shared" si="128"/>
        <v>5-3047</v>
      </c>
      <c r="S354" s="59" t="str">
        <f t="shared" si="129"/>
        <v>5-3046.01</v>
      </c>
      <c r="T354" s="59" t="str">
        <f t="shared" si="130"/>
        <v xml:space="preserve"> </v>
      </c>
      <c r="V354" s="82">
        <f t="shared" si="131"/>
        <v>65000000000344</v>
      </c>
      <c r="W354" s="61">
        <f t="shared" si="132"/>
        <v>65000000000186</v>
      </c>
      <c r="X354" s="61">
        <f t="shared" si="133"/>
        <v>65000000000251</v>
      </c>
      <c r="Y354" s="61">
        <f t="shared" si="134"/>
        <v>65000000000147</v>
      </c>
      <c r="Z354" s="61">
        <f t="shared" si="135"/>
        <v>65000000000344</v>
      </c>
      <c r="AA354" s="61">
        <f t="shared" si="124"/>
        <v>65000000000343</v>
      </c>
      <c r="AB354" s="61">
        <f t="shared" si="136"/>
        <v>65000000000000</v>
      </c>
      <c r="AD354" s="61">
        <f t="shared" si="138"/>
        <v>5</v>
      </c>
      <c r="AE354" s="61">
        <f t="shared" si="139"/>
        <v>4</v>
      </c>
      <c r="AF354" s="61">
        <f t="shared" si="140"/>
        <v>1</v>
      </c>
      <c r="AG354" s="61">
        <f t="shared" si="141"/>
        <v>88</v>
      </c>
      <c r="AH354" s="61">
        <f t="shared" si="142"/>
        <v>1</v>
      </c>
      <c r="AI354" s="61">
        <f t="shared" si="143"/>
        <v>1</v>
      </c>
      <c r="AK354" s="77" t="str">
        <f xml:space="preserve">
IF(AA354&lt;&gt;AA353,
     "L5",
     IF(Z354&lt;&gt;Z353,
          "L4",
          IF(Y354&lt;&gt;Y353,
               "L3",
               IF(X354&lt;&gt;X353,
                    "L2",
                     IF(W354&lt;&gt;W353,
                         "L1",
                         "L1"
                         )
                    )
               )
          )
     )</f>
        <v>L4</v>
      </c>
      <c r="AM354" s="65" t="s">
        <v>1756</v>
      </c>
      <c r="AN354" s="65">
        <f>IF(EXACT($AK353, "L1"), $W353, AN353)</f>
        <v>65000000000186</v>
      </c>
      <c r="AO354" s="65">
        <f>IF(EXACT($AK353, "L1"), $W353, IF(EXACT($AK353, "L2"), $X353, AO353))</f>
        <v>65000000000251</v>
      </c>
      <c r="AP354" s="65">
        <f>IF(EXACT($AK353, "L1"), $W353, IF(EXACT($AK353, "L2"), $X353, IF(EXACT($AK353, "L3"), $Y353, AP353)))</f>
        <v>65000000000251</v>
      </c>
      <c r="AQ354" s="65">
        <f>IF(EXACT($AK353, "L1"), $W353, IF(EXACT($AK353, "L2"), $X353, IF(EXACT($AK353, "L3"), $Y353, IF(EXACT($AK353, "L4"), $Z353, AQ353))))</f>
        <v>65000000000342</v>
      </c>
      <c r="AS354" s="65">
        <f>IF(EXACT($AK354, "L1"), AM354, IF(EXACT($AK354, "L2"), AN354, IF(EXACT($AK354, "L3"), AO354, IF(EXACT($AK354, "L4"), AP354, IF(EXACT($AK354, "L5"), AQ354, "")))))</f>
        <v>65000000000251</v>
      </c>
      <c r="AU354" s="60" t="str">
        <f t="shared" si="144"/>
        <v>PERFORM * FROM "SchData-OLTP-Accounting"."Func_TblChartOfAccount_SET"(varSystemLoginSession, null, null, null, varInstitutionBranchID, 62000000000001::bigint,'5-3047', 'Depre - Mobile Phone', 62000000000001::bigint, '2016-01-01 00:00:00'::timestamp, null::timestamp, 65000000000251::bigint, 66000000000001::bigint);</v>
      </c>
      <c r="AV354" s="66">
        <f t="shared" si="145"/>
        <v>65000000000344</v>
      </c>
      <c r="AW354" s="66">
        <f t="shared" si="146"/>
        <v>65000000000251</v>
      </c>
      <c r="AY354" s="66">
        <f t="shared" si="137"/>
        <v>65000000000147</v>
      </c>
    </row>
    <row r="355" spans="2:51" x14ac:dyDescent="0.2">
      <c r="B355" s="42"/>
      <c r="C355" s="43"/>
      <c r="D355" s="44"/>
      <c r="E355" s="43"/>
      <c r="F355" s="44"/>
      <c r="G355" s="43"/>
      <c r="H355" s="52"/>
      <c r="I355" s="19"/>
      <c r="J355" s="52" t="s">
        <v>1523</v>
      </c>
      <c r="K355" s="19" t="s">
        <v>1355</v>
      </c>
      <c r="L355" s="52"/>
      <c r="M355" s="19"/>
      <c r="O355" s="59" t="str">
        <f t="shared" si="125"/>
        <v>5-0000</v>
      </c>
      <c r="P355" s="59" t="str">
        <f t="shared" si="126"/>
        <v>5-3000</v>
      </c>
      <c r="Q355" s="59" t="str">
        <f t="shared" si="127"/>
        <v>2-1200</v>
      </c>
      <c r="R355" s="59" t="str">
        <f t="shared" si="128"/>
        <v>5-3047</v>
      </c>
      <c r="S355" s="59" t="str">
        <f t="shared" si="129"/>
        <v>5-3047.01</v>
      </c>
      <c r="T355" s="59" t="str">
        <f t="shared" si="130"/>
        <v xml:space="preserve"> </v>
      </c>
      <c r="V355" s="82">
        <f t="shared" si="131"/>
        <v>65000000000345</v>
      </c>
      <c r="W355" s="61">
        <f t="shared" si="132"/>
        <v>65000000000186</v>
      </c>
      <c r="X355" s="61">
        <f t="shared" si="133"/>
        <v>65000000000251</v>
      </c>
      <c r="Y355" s="61">
        <f t="shared" si="134"/>
        <v>65000000000147</v>
      </c>
      <c r="Z355" s="61">
        <f t="shared" si="135"/>
        <v>65000000000344</v>
      </c>
      <c r="AA355" s="61">
        <f t="shared" si="124"/>
        <v>65000000000345</v>
      </c>
      <c r="AB355" s="61">
        <f t="shared" si="136"/>
        <v>65000000000000</v>
      </c>
      <c r="AD355" s="61">
        <f t="shared" si="138"/>
        <v>5</v>
      </c>
      <c r="AE355" s="61">
        <f t="shared" si="139"/>
        <v>4</v>
      </c>
      <c r="AF355" s="61">
        <f t="shared" si="140"/>
        <v>1</v>
      </c>
      <c r="AG355" s="61">
        <f t="shared" si="141"/>
        <v>88</v>
      </c>
      <c r="AH355" s="61">
        <f t="shared" si="142"/>
        <v>2</v>
      </c>
      <c r="AI355" s="61">
        <f t="shared" si="143"/>
        <v>1</v>
      </c>
      <c r="AK355" s="77" t="str">
        <f xml:space="preserve">
IF(AA355&lt;&gt;AA354,
     "L5",
     IF(Z355&lt;&gt;Z354,
          "L4",
          IF(Y355&lt;&gt;Y354,
               "L3",
               IF(X355&lt;&gt;X354,
                    "L2",
                     IF(W355&lt;&gt;W354,
                         "L1",
                         "L1"
                         )
                    )
               )
          )
     )</f>
        <v>L5</v>
      </c>
      <c r="AM355" s="65" t="s">
        <v>1756</v>
      </c>
      <c r="AN355" s="65">
        <f>IF(EXACT($AK354, "L1"), $W354, AN354)</f>
        <v>65000000000186</v>
      </c>
      <c r="AO355" s="65">
        <f>IF(EXACT($AK354, "L1"), $W354, IF(EXACT($AK354, "L2"), $X354, AO354))</f>
        <v>65000000000251</v>
      </c>
      <c r="AP355" s="65">
        <f>IF(EXACT($AK354, "L1"), $W354, IF(EXACT($AK354, "L2"), $X354, IF(EXACT($AK354, "L3"), $Y354, AP354)))</f>
        <v>65000000000251</v>
      </c>
      <c r="AQ355" s="65">
        <f>IF(EXACT($AK354, "L1"), $W354, IF(EXACT($AK354, "L2"), $X354, IF(EXACT($AK354, "L3"), $Y354, IF(EXACT($AK354, "L4"), $Z354, AQ354))))</f>
        <v>65000000000344</v>
      </c>
      <c r="AS355" s="65">
        <f>IF(EXACT($AK355, "L1"), AM355, IF(EXACT($AK355, "L2"), AN355, IF(EXACT($AK355, "L3"), AO355, IF(EXACT($AK355, "L4"), AP355, IF(EXACT($AK355, "L5"), AQ355, "")))))</f>
        <v>65000000000344</v>
      </c>
      <c r="AU355" s="60" t="str">
        <f t="shared" si="144"/>
        <v>PERFORM * FROM "SchData-OLTP-Accounting"."Func_TblChartOfAccount_SET"(varSystemLoginSession, null, null, null, varInstitutionBranchID, 62000000000001::bigint,'5-3047.01', 'Depre - Mobile Phone (IDR)', 62000000000001::bigint, '2016-01-01 00:00:00'::timestamp, null::timestamp, 65000000000344::bigint, 66000000000001::bigint);</v>
      </c>
      <c r="AV355" s="66">
        <f t="shared" si="145"/>
        <v>65000000000345</v>
      </c>
      <c r="AW355" s="66">
        <f t="shared" si="146"/>
        <v>65000000000344</v>
      </c>
      <c r="AY355" s="66">
        <f t="shared" si="137"/>
        <v>65000000000344</v>
      </c>
    </row>
    <row r="356" spans="2:51" x14ac:dyDescent="0.2">
      <c r="B356" s="42"/>
      <c r="C356" s="43"/>
      <c r="D356" s="44"/>
      <c r="E356" s="43"/>
      <c r="F356" s="44"/>
      <c r="G356" s="43"/>
      <c r="H356" s="52" t="s">
        <v>971</v>
      </c>
      <c r="I356" s="19" t="s">
        <v>503</v>
      </c>
      <c r="J356" s="52"/>
      <c r="K356" s="19"/>
      <c r="L356" s="52"/>
      <c r="M356" s="19"/>
      <c r="O356" s="59" t="str">
        <f t="shared" si="125"/>
        <v>5-0000</v>
      </c>
      <c r="P356" s="59" t="str">
        <f t="shared" si="126"/>
        <v>5-3000</v>
      </c>
      <c r="Q356" s="59" t="str">
        <f t="shared" si="127"/>
        <v>2-1200</v>
      </c>
      <c r="R356" s="59" t="str">
        <f t="shared" si="128"/>
        <v>5-3048</v>
      </c>
      <c r="S356" s="59" t="str">
        <f t="shared" si="129"/>
        <v>5-3047.01</v>
      </c>
      <c r="T356" s="59" t="str">
        <f t="shared" si="130"/>
        <v xml:space="preserve"> </v>
      </c>
      <c r="V356" s="82">
        <f t="shared" si="131"/>
        <v>65000000000346</v>
      </c>
      <c r="W356" s="61">
        <f t="shared" si="132"/>
        <v>65000000000186</v>
      </c>
      <c r="X356" s="61">
        <f t="shared" si="133"/>
        <v>65000000000251</v>
      </c>
      <c r="Y356" s="61">
        <f t="shared" si="134"/>
        <v>65000000000147</v>
      </c>
      <c r="Z356" s="61">
        <f t="shared" si="135"/>
        <v>65000000000346</v>
      </c>
      <c r="AA356" s="61">
        <f t="shared" si="124"/>
        <v>65000000000345</v>
      </c>
      <c r="AB356" s="61">
        <f t="shared" si="136"/>
        <v>65000000000000</v>
      </c>
      <c r="AD356" s="61">
        <f t="shared" si="138"/>
        <v>5</v>
      </c>
      <c r="AE356" s="61">
        <f t="shared" si="139"/>
        <v>4</v>
      </c>
      <c r="AF356" s="61">
        <f t="shared" si="140"/>
        <v>1</v>
      </c>
      <c r="AG356" s="61">
        <f t="shared" si="141"/>
        <v>89</v>
      </c>
      <c r="AH356" s="61">
        <f t="shared" si="142"/>
        <v>1</v>
      </c>
      <c r="AI356" s="61">
        <f t="shared" si="143"/>
        <v>1</v>
      </c>
      <c r="AK356" s="77" t="str">
        <f xml:space="preserve">
IF(AA356&lt;&gt;AA355,
     "L5",
     IF(Z356&lt;&gt;Z355,
          "L4",
          IF(Y356&lt;&gt;Y355,
               "L3",
               IF(X356&lt;&gt;X355,
                    "L2",
                     IF(W356&lt;&gt;W355,
                         "L1",
                         "L1"
                         )
                    )
               )
          )
     )</f>
        <v>L4</v>
      </c>
      <c r="AM356" s="65" t="s">
        <v>1756</v>
      </c>
      <c r="AN356" s="65">
        <f>IF(EXACT($AK355, "L1"), $W355, AN355)</f>
        <v>65000000000186</v>
      </c>
      <c r="AO356" s="65">
        <f>IF(EXACT($AK355, "L1"), $W355, IF(EXACT($AK355, "L2"), $X355, AO355))</f>
        <v>65000000000251</v>
      </c>
      <c r="AP356" s="65">
        <f>IF(EXACT($AK355, "L1"), $W355, IF(EXACT($AK355, "L2"), $X355, IF(EXACT($AK355, "L3"), $Y355, AP355)))</f>
        <v>65000000000251</v>
      </c>
      <c r="AQ356" s="65">
        <f>IF(EXACT($AK355, "L1"), $W355, IF(EXACT($AK355, "L2"), $X355, IF(EXACT($AK355, "L3"), $Y355, IF(EXACT($AK355, "L4"), $Z355, AQ355))))</f>
        <v>65000000000344</v>
      </c>
      <c r="AS356" s="65">
        <f>IF(EXACT($AK356, "L1"), AM356, IF(EXACT($AK356, "L2"), AN356, IF(EXACT($AK356, "L3"), AO356, IF(EXACT($AK356, "L4"), AP356, IF(EXACT($AK356, "L5"), AQ356, "")))))</f>
        <v>65000000000251</v>
      </c>
      <c r="AU356" s="60" t="str">
        <f t="shared" si="144"/>
        <v>PERFORM * FROM "SchData-OLTP-Accounting"."Func_TblChartOfAccount_SET"(varSystemLoginSession, null, null, null, varInstitutionBranchID, 62000000000001::bigint,'5-3048', 'Customer Claims', 62000000000001::bigint, '2016-01-01 00:00:00'::timestamp, null::timestamp, 65000000000251::bigint, 66000000000001::bigint);</v>
      </c>
      <c r="AV356" s="66">
        <f t="shared" si="145"/>
        <v>65000000000346</v>
      </c>
      <c r="AW356" s="66">
        <f t="shared" si="146"/>
        <v>65000000000251</v>
      </c>
      <c r="AY356" s="66">
        <f t="shared" si="137"/>
        <v>65000000000147</v>
      </c>
    </row>
    <row r="357" spans="2:51" x14ac:dyDescent="0.2">
      <c r="B357" s="42"/>
      <c r="C357" s="43"/>
      <c r="D357" s="44"/>
      <c r="E357" s="43"/>
      <c r="F357" s="44"/>
      <c r="G357" s="43"/>
      <c r="H357" s="52"/>
      <c r="I357" s="19"/>
      <c r="J357" s="52" t="s">
        <v>1524</v>
      </c>
      <c r="K357" s="19" t="s">
        <v>1356</v>
      </c>
      <c r="L357" s="52"/>
      <c r="M357" s="19"/>
      <c r="O357" s="59" t="str">
        <f t="shared" si="125"/>
        <v>5-0000</v>
      </c>
      <c r="P357" s="59" t="str">
        <f t="shared" si="126"/>
        <v>5-3000</v>
      </c>
      <c r="Q357" s="59" t="str">
        <f t="shared" si="127"/>
        <v>2-1200</v>
      </c>
      <c r="R357" s="59" t="str">
        <f t="shared" si="128"/>
        <v>5-3048</v>
      </c>
      <c r="S357" s="59" t="str">
        <f t="shared" si="129"/>
        <v>5-3048.01</v>
      </c>
      <c r="T357" s="59" t="str">
        <f t="shared" si="130"/>
        <v xml:space="preserve"> </v>
      </c>
      <c r="V357" s="82">
        <f t="shared" si="131"/>
        <v>65000000000347</v>
      </c>
      <c r="W357" s="61">
        <f t="shared" si="132"/>
        <v>65000000000186</v>
      </c>
      <c r="X357" s="61">
        <f t="shared" si="133"/>
        <v>65000000000251</v>
      </c>
      <c r="Y357" s="61">
        <f t="shared" si="134"/>
        <v>65000000000147</v>
      </c>
      <c r="Z357" s="61">
        <f t="shared" si="135"/>
        <v>65000000000346</v>
      </c>
      <c r="AA357" s="61">
        <f t="shared" si="124"/>
        <v>65000000000347</v>
      </c>
      <c r="AB357" s="61">
        <f t="shared" si="136"/>
        <v>65000000000000</v>
      </c>
      <c r="AD357" s="61">
        <f t="shared" si="138"/>
        <v>5</v>
      </c>
      <c r="AE357" s="61">
        <f t="shared" si="139"/>
        <v>4</v>
      </c>
      <c r="AF357" s="61">
        <f t="shared" si="140"/>
        <v>1</v>
      </c>
      <c r="AG357" s="61">
        <f t="shared" si="141"/>
        <v>89</v>
      </c>
      <c r="AH357" s="61">
        <f t="shared" si="142"/>
        <v>2</v>
      </c>
      <c r="AI357" s="61">
        <f t="shared" si="143"/>
        <v>1</v>
      </c>
      <c r="AK357" s="77" t="str">
        <f xml:space="preserve">
IF(AA357&lt;&gt;AA356,
     "L5",
     IF(Z357&lt;&gt;Z356,
          "L4",
          IF(Y357&lt;&gt;Y356,
               "L3",
               IF(X357&lt;&gt;X356,
                    "L2",
                     IF(W357&lt;&gt;W356,
                         "L1",
                         "L1"
                         )
                    )
               )
          )
     )</f>
        <v>L5</v>
      </c>
      <c r="AM357" s="65" t="s">
        <v>1756</v>
      </c>
      <c r="AN357" s="65">
        <f>IF(EXACT($AK356, "L1"), $W356, AN356)</f>
        <v>65000000000186</v>
      </c>
      <c r="AO357" s="65">
        <f>IF(EXACT($AK356, "L1"), $W356, IF(EXACT($AK356, "L2"), $X356, AO356))</f>
        <v>65000000000251</v>
      </c>
      <c r="AP357" s="65">
        <f>IF(EXACT($AK356, "L1"), $W356, IF(EXACT($AK356, "L2"), $X356, IF(EXACT($AK356, "L3"), $Y356, AP356)))</f>
        <v>65000000000251</v>
      </c>
      <c r="AQ357" s="65">
        <f>IF(EXACT($AK356, "L1"), $W356, IF(EXACT($AK356, "L2"), $X356, IF(EXACT($AK356, "L3"), $Y356, IF(EXACT($AK356, "L4"), $Z356, AQ356))))</f>
        <v>65000000000346</v>
      </c>
      <c r="AS357" s="65">
        <f>IF(EXACT($AK357, "L1"), AM357, IF(EXACT($AK357, "L2"), AN357, IF(EXACT($AK357, "L3"), AO357, IF(EXACT($AK357, "L4"), AP357, IF(EXACT($AK357, "L5"), AQ357, "")))))</f>
        <v>65000000000346</v>
      </c>
      <c r="AU357" s="60" t="str">
        <f t="shared" si="144"/>
        <v>PERFORM * FROM "SchData-OLTP-Accounting"."Func_TblChartOfAccount_SET"(varSystemLoginSession, null, null, null, varInstitutionBranchID, 62000000000001::bigint,'5-3048.01', 'Customer Claims (IDR)', 62000000000001::bigint, '2016-01-01 00:00:00'::timestamp, null::timestamp, 65000000000346::bigint, 66000000000001::bigint);</v>
      </c>
      <c r="AV357" s="66">
        <f t="shared" si="145"/>
        <v>65000000000347</v>
      </c>
      <c r="AW357" s="66">
        <f t="shared" si="146"/>
        <v>65000000000346</v>
      </c>
      <c r="AY357" s="66">
        <f t="shared" si="137"/>
        <v>65000000000346</v>
      </c>
    </row>
    <row r="358" spans="2:51" x14ac:dyDescent="0.2">
      <c r="B358" s="42"/>
      <c r="C358" s="43"/>
      <c r="D358" s="44"/>
      <c r="E358" s="43"/>
      <c r="F358" s="44"/>
      <c r="G358" s="43"/>
      <c r="H358" s="52" t="s">
        <v>1525</v>
      </c>
      <c r="I358" s="19" t="s">
        <v>505</v>
      </c>
      <c r="J358" s="52"/>
      <c r="K358" s="19"/>
      <c r="L358" s="52"/>
      <c r="M358" s="19"/>
      <c r="O358" s="59" t="str">
        <f t="shared" si="125"/>
        <v>5-0000</v>
      </c>
      <c r="P358" s="59" t="str">
        <f t="shared" si="126"/>
        <v>5-3000</v>
      </c>
      <c r="Q358" s="59" t="str">
        <f t="shared" si="127"/>
        <v>2-1200</v>
      </c>
      <c r="R358" s="59" t="str">
        <f t="shared" si="128"/>
        <v>5-3099</v>
      </c>
      <c r="S358" s="59" t="str">
        <f t="shared" si="129"/>
        <v>5-3048.01</v>
      </c>
      <c r="T358" s="59" t="str">
        <f t="shared" si="130"/>
        <v xml:space="preserve"> </v>
      </c>
      <c r="V358" s="82">
        <f t="shared" si="131"/>
        <v>65000000000348</v>
      </c>
      <c r="W358" s="61">
        <f t="shared" si="132"/>
        <v>65000000000186</v>
      </c>
      <c r="X358" s="61">
        <f t="shared" si="133"/>
        <v>65000000000251</v>
      </c>
      <c r="Y358" s="61">
        <f t="shared" si="134"/>
        <v>65000000000147</v>
      </c>
      <c r="Z358" s="61">
        <f t="shared" si="135"/>
        <v>65000000000348</v>
      </c>
      <c r="AA358" s="61">
        <f t="shared" si="124"/>
        <v>65000000000347</v>
      </c>
      <c r="AB358" s="61">
        <f t="shared" si="136"/>
        <v>65000000000000</v>
      </c>
      <c r="AD358" s="61">
        <f t="shared" si="138"/>
        <v>5</v>
      </c>
      <c r="AE358" s="61">
        <f t="shared" si="139"/>
        <v>4</v>
      </c>
      <c r="AF358" s="61">
        <f t="shared" si="140"/>
        <v>1</v>
      </c>
      <c r="AG358" s="61">
        <f t="shared" si="141"/>
        <v>90</v>
      </c>
      <c r="AH358" s="61">
        <f t="shared" si="142"/>
        <v>1</v>
      </c>
      <c r="AI358" s="61">
        <f t="shared" si="143"/>
        <v>1</v>
      </c>
      <c r="AK358" s="77" t="str">
        <f xml:space="preserve">
IF(AA358&lt;&gt;AA357,
     "L5",
     IF(Z358&lt;&gt;Z357,
          "L4",
          IF(Y358&lt;&gt;Y357,
               "L3",
               IF(X358&lt;&gt;X357,
                    "L2",
                     IF(W358&lt;&gt;W357,
                         "L1",
                         "L1"
                         )
                    )
               )
          )
     )</f>
        <v>L4</v>
      </c>
      <c r="AM358" s="65" t="s">
        <v>1756</v>
      </c>
      <c r="AN358" s="65">
        <f>IF(EXACT($AK357, "L1"), $W357, AN357)</f>
        <v>65000000000186</v>
      </c>
      <c r="AO358" s="65">
        <f>IF(EXACT($AK357, "L1"), $W357, IF(EXACT($AK357, "L2"), $X357, AO357))</f>
        <v>65000000000251</v>
      </c>
      <c r="AP358" s="65">
        <f>IF(EXACT($AK357, "L1"), $W357, IF(EXACT($AK357, "L2"), $X357, IF(EXACT($AK357, "L3"), $Y357, AP357)))</f>
        <v>65000000000251</v>
      </c>
      <c r="AQ358" s="65">
        <f>IF(EXACT($AK357, "L1"), $W357, IF(EXACT($AK357, "L2"), $X357, IF(EXACT($AK357, "L3"), $Y357, IF(EXACT($AK357, "L4"), $Z357, AQ357))))</f>
        <v>65000000000346</v>
      </c>
      <c r="AS358" s="65">
        <f>IF(EXACT($AK358, "L1"), AM358, IF(EXACT($AK358, "L2"), AN358, IF(EXACT($AK358, "L3"), AO358, IF(EXACT($AK358, "L4"), AP358, IF(EXACT($AK358, "L5"), AQ358, "")))))</f>
        <v>65000000000251</v>
      </c>
      <c r="AU358" s="60" t="str">
        <f t="shared" si="144"/>
        <v>PERFORM * FROM "SchData-OLTP-Accounting"."Func_TblChartOfAccount_SET"(varSystemLoginSession, null, null, null, varInstitutionBranchID, 62000000000001::bigint,'5-3099', 'Other Overhead', 62000000000001::bigint, '2016-01-01 00:00:00'::timestamp, null::timestamp, 65000000000251::bigint, 66000000000001::bigint);</v>
      </c>
      <c r="AV358" s="66">
        <f t="shared" si="145"/>
        <v>65000000000348</v>
      </c>
      <c r="AW358" s="66">
        <f t="shared" si="146"/>
        <v>65000000000251</v>
      </c>
      <c r="AY358" s="66">
        <f t="shared" si="137"/>
        <v>65000000000147</v>
      </c>
    </row>
    <row r="359" spans="2:51" x14ac:dyDescent="0.2">
      <c r="B359" s="42"/>
      <c r="C359" s="43"/>
      <c r="D359" s="44"/>
      <c r="E359" s="43"/>
      <c r="F359" s="44"/>
      <c r="G359" s="43"/>
      <c r="H359" s="52"/>
      <c r="I359" s="19"/>
      <c r="J359" s="52" t="s">
        <v>1526</v>
      </c>
      <c r="K359" s="19" t="s">
        <v>1357</v>
      </c>
      <c r="L359" s="52"/>
      <c r="M359" s="19"/>
      <c r="O359" s="59" t="str">
        <f t="shared" si="125"/>
        <v>5-0000</v>
      </c>
      <c r="P359" s="59" t="str">
        <f t="shared" si="126"/>
        <v>5-3000</v>
      </c>
      <c r="Q359" s="59" t="str">
        <f t="shared" si="127"/>
        <v>2-1200</v>
      </c>
      <c r="R359" s="59" t="str">
        <f t="shared" si="128"/>
        <v>5-3099</v>
      </c>
      <c r="S359" s="59" t="str">
        <f t="shared" si="129"/>
        <v>5-3099.01</v>
      </c>
      <c r="T359" s="59" t="str">
        <f t="shared" si="130"/>
        <v xml:space="preserve"> </v>
      </c>
      <c r="V359" s="82">
        <f t="shared" si="131"/>
        <v>65000000000349</v>
      </c>
      <c r="W359" s="61">
        <f t="shared" si="132"/>
        <v>65000000000186</v>
      </c>
      <c r="X359" s="61">
        <f t="shared" si="133"/>
        <v>65000000000251</v>
      </c>
      <c r="Y359" s="61">
        <f t="shared" si="134"/>
        <v>65000000000147</v>
      </c>
      <c r="Z359" s="61">
        <f t="shared" si="135"/>
        <v>65000000000348</v>
      </c>
      <c r="AA359" s="61">
        <f t="shared" si="124"/>
        <v>65000000000349</v>
      </c>
      <c r="AB359" s="61">
        <f t="shared" si="136"/>
        <v>65000000000000</v>
      </c>
      <c r="AD359" s="61">
        <f t="shared" si="138"/>
        <v>5</v>
      </c>
      <c r="AE359" s="61">
        <f t="shared" si="139"/>
        <v>4</v>
      </c>
      <c r="AF359" s="61">
        <f t="shared" si="140"/>
        <v>1</v>
      </c>
      <c r="AG359" s="61">
        <f t="shared" si="141"/>
        <v>90</v>
      </c>
      <c r="AH359" s="61">
        <f t="shared" si="142"/>
        <v>2</v>
      </c>
      <c r="AI359" s="61">
        <f t="shared" si="143"/>
        <v>1</v>
      </c>
      <c r="AK359" s="77" t="str">
        <f xml:space="preserve">
IF(AA359&lt;&gt;AA358,
     "L5",
     IF(Z359&lt;&gt;Z358,
          "L4",
          IF(Y359&lt;&gt;Y358,
               "L3",
               IF(X359&lt;&gt;X358,
                    "L2",
                     IF(W359&lt;&gt;W358,
                         "L1",
                         "L1"
                         )
                    )
               )
          )
     )</f>
        <v>L5</v>
      </c>
      <c r="AM359" s="65" t="s">
        <v>1756</v>
      </c>
      <c r="AN359" s="65">
        <f>IF(EXACT($AK358, "L1"), $W358, AN358)</f>
        <v>65000000000186</v>
      </c>
      <c r="AO359" s="65">
        <f>IF(EXACT($AK358, "L1"), $W358, IF(EXACT($AK358, "L2"), $X358, AO358))</f>
        <v>65000000000251</v>
      </c>
      <c r="AP359" s="65">
        <f>IF(EXACT($AK358, "L1"), $W358, IF(EXACT($AK358, "L2"), $X358, IF(EXACT($AK358, "L3"), $Y358, AP358)))</f>
        <v>65000000000251</v>
      </c>
      <c r="AQ359" s="65">
        <f>IF(EXACT($AK358, "L1"), $W358, IF(EXACT($AK358, "L2"), $X358, IF(EXACT($AK358, "L3"), $Y358, IF(EXACT($AK358, "L4"), $Z358, AQ358))))</f>
        <v>65000000000348</v>
      </c>
      <c r="AS359" s="65">
        <f>IF(EXACT($AK359, "L1"), AM359, IF(EXACT($AK359, "L2"), AN359, IF(EXACT($AK359, "L3"), AO359, IF(EXACT($AK359, "L4"), AP359, IF(EXACT($AK359, "L5"), AQ359, "")))))</f>
        <v>65000000000348</v>
      </c>
      <c r="AU359" s="60" t="str">
        <f t="shared" si="144"/>
        <v>PERFORM * FROM "SchData-OLTP-Accounting"."Func_TblChartOfAccount_SET"(varSystemLoginSession, null, null, null, varInstitutionBranchID, 62000000000001::bigint,'5-3099.01', 'Other Overhead (IDR)', 62000000000001::bigint, '2016-01-01 00:00:00'::timestamp, null::timestamp, 65000000000348::bigint, 66000000000001::bigint);</v>
      </c>
      <c r="AV359" s="66">
        <f t="shared" si="145"/>
        <v>65000000000349</v>
      </c>
      <c r="AW359" s="66">
        <f t="shared" si="146"/>
        <v>65000000000348</v>
      </c>
      <c r="AY359" s="66">
        <f t="shared" si="137"/>
        <v>65000000000348</v>
      </c>
    </row>
    <row r="360" spans="2:51" ht="25.5" x14ac:dyDescent="0.2">
      <c r="B360" s="44" t="s">
        <v>1079</v>
      </c>
      <c r="C360" s="43" t="s">
        <v>1215</v>
      </c>
      <c r="D360" s="44"/>
      <c r="E360" s="43"/>
      <c r="F360" s="44"/>
      <c r="G360" s="43"/>
      <c r="H360" s="52"/>
      <c r="I360" s="19"/>
      <c r="J360" s="52"/>
      <c r="K360" s="19"/>
      <c r="L360" s="52"/>
      <c r="M360" s="19"/>
      <c r="O360" s="59" t="str">
        <f t="shared" si="125"/>
        <v>6-0000</v>
      </c>
      <c r="P360" s="59" t="str">
        <f t="shared" si="126"/>
        <v>5-3000</v>
      </c>
      <c r="Q360" s="59" t="str">
        <f t="shared" si="127"/>
        <v>2-1200</v>
      </c>
      <c r="R360" s="59" t="str">
        <f t="shared" si="128"/>
        <v>5-3099</v>
      </c>
      <c r="S360" s="59" t="str">
        <f t="shared" si="129"/>
        <v>5-3099.01</v>
      </c>
      <c r="T360" s="59" t="str">
        <f t="shared" si="130"/>
        <v xml:space="preserve"> </v>
      </c>
      <c r="V360" s="82">
        <f t="shared" si="131"/>
        <v>65000000000350</v>
      </c>
      <c r="W360" s="61">
        <f t="shared" si="132"/>
        <v>65000000000350</v>
      </c>
      <c r="X360" s="61">
        <f t="shared" si="133"/>
        <v>65000000000251</v>
      </c>
      <c r="Y360" s="61">
        <f t="shared" si="134"/>
        <v>65000000000147</v>
      </c>
      <c r="Z360" s="61">
        <f t="shared" si="135"/>
        <v>65000000000348</v>
      </c>
      <c r="AA360" s="61">
        <f t="shared" si="124"/>
        <v>65000000000349</v>
      </c>
      <c r="AB360" s="61">
        <f t="shared" si="136"/>
        <v>65000000000000</v>
      </c>
      <c r="AD360" s="61">
        <f t="shared" si="138"/>
        <v>6</v>
      </c>
      <c r="AE360" s="61">
        <f t="shared" si="139"/>
        <v>1</v>
      </c>
      <c r="AF360" s="61">
        <f t="shared" si="140"/>
        <v>1</v>
      </c>
      <c r="AG360" s="61">
        <f t="shared" si="141"/>
        <v>90</v>
      </c>
      <c r="AH360" s="61">
        <f t="shared" si="142"/>
        <v>2</v>
      </c>
      <c r="AI360" s="61">
        <f t="shared" si="143"/>
        <v>1</v>
      </c>
      <c r="AK360" s="77" t="str">
        <f xml:space="preserve">
IF(AA360&lt;&gt;AA359,
     "L5",
     IF(Z360&lt;&gt;Z359,
          "L4",
          IF(Y360&lt;&gt;Y359,
               "L3",
               IF(X360&lt;&gt;X359,
                    "L2",
                     IF(W360&lt;&gt;W359,
                         "L1",
                         "L1"
                         )
                    )
               )
          )
     )</f>
        <v>L1</v>
      </c>
      <c r="AM360" s="65" t="s">
        <v>1756</v>
      </c>
      <c r="AN360" s="65">
        <f>IF(EXACT($AK359, "L1"), $W359, AN359)</f>
        <v>65000000000186</v>
      </c>
      <c r="AO360" s="65">
        <f>IF(EXACT($AK359, "L1"), $W359, IF(EXACT($AK359, "L2"), $X359, AO359))</f>
        <v>65000000000251</v>
      </c>
      <c r="AP360" s="65">
        <f>IF(EXACT($AK359, "L1"), $W359, IF(EXACT($AK359, "L2"), $X359, IF(EXACT($AK359, "L3"), $Y359, AP359)))</f>
        <v>65000000000251</v>
      </c>
      <c r="AQ360" s="65">
        <f>IF(EXACT($AK359, "L1"), $W359, IF(EXACT($AK359, "L2"), $X359, IF(EXACT($AK359, "L3"), $Y359, IF(EXACT($AK359, "L4"), $Z359, AQ359))))</f>
        <v>65000000000348</v>
      </c>
      <c r="AS360" s="65" t="str">
        <f>IF(EXACT($AK360, "L1"), AM360, IF(EXACT($AK360, "L2"), AN360, IF(EXACT($AK360, "L3"), AO360, IF(EXACT($AK360, "L4"), AP360, IF(EXACT($AK360, "L5"), AQ360, "")))))</f>
        <v>null</v>
      </c>
      <c r="AU360" s="60" t="str">
        <f t="shared" si="144"/>
        <v>PERFORM * FROM "SchData-OLTP-Accounting"."Func_TblChartOfAccount_SET"(varSystemLoginSession, null, null, null, varInstitutionBranchID, 62000000000001::bigint,'6-0000', 'Biaya Administrasi &amp; Umum', 62000000000001::bigint, '2016-01-01 00:00:00'::timestamp, null::timestamp, null::bigint, 66000000000001::bigint);</v>
      </c>
      <c r="AV360" s="66">
        <f t="shared" si="145"/>
        <v>65000000000350</v>
      </c>
      <c r="AW360" s="66" t="str">
        <f t="shared" si="146"/>
        <v>null</v>
      </c>
      <c r="AY360" s="66" t="str">
        <f t="shared" si="137"/>
        <v>null</v>
      </c>
    </row>
    <row r="361" spans="2:51" x14ac:dyDescent="0.2">
      <c r="B361" s="42"/>
      <c r="C361" s="43"/>
      <c r="D361" s="44" t="s">
        <v>1171</v>
      </c>
      <c r="E361" s="43" t="s">
        <v>1174</v>
      </c>
      <c r="F361" s="44"/>
      <c r="G361" s="43"/>
      <c r="H361" s="52"/>
      <c r="I361" s="19"/>
      <c r="J361" s="52"/>
      <c r="K361" s="19"/>
      <c r="L361" s="52"/>
      <c r="M361" s="19"/>
      <c r="O361" s="59" t="str">
        <f t="shared" si="125"/>
        <v>6-0000</v>
      </c>
      <c r="P361" s="59" t="str">
        <f t="shared" si="126"/>
        <v>6-1000</v>
      </c>
      <c r="Q361" s="59" t="str">
        <f t="shared" si="127"/>
        <v>2-1200</v>
      </c>
      <c r="R361" s="59" t="str">
        <f t="shared" si="128"/>
        <v>5-3099</v>
      </c>
      <c r="S361" s="59" t="str">
        <f t="shared" si="129"/>
        <v>5-3099.01</v>
      </c>
      <c r="T361" s="59" t="str">
        <f t="shared" si="130"/>
        <v xml:space="preserve"> </v>
      </c>
      <c r="V361" s="82">
        <f t="shared" si="131"/>
        <v>65000000000351</v>
      </c>
      <c r="W361" s="61">
        <f t="shared" si="132"/>
        <v>65000000000350</v>
      </c>
      <c r="X361" s="61">
        <f t="shared" si="133"/>
        <v>65000000000351</v>
      </c>
      <c r="Y361" s="61">
        <f t="shared" si="134"/>
        <v>65000000000147</v>
      </c>
      <c r="Z361" s="61">
        <f t="shared" si="135"/>
        <v>65000000000348</v>
      </c>
      <c r="AA361" s="61">
        <f t="shared" si="124"/>
        <v>65000000000349</v>
      </c>
      <c r="AB361" s="61">
        <f t="shared" si="136"/>
        <v>65000000000000</v>
      </c>
      <c r="AD361" s="61">
        <f t="shared" si="138"/>
        <v>6</v>
      </c>
      <c r="AE361" s="61">
        <f t="shared" si="139"/>
        <v>2</v>
      </c>
      <c r="AF361" s="61">
        <f t="shared" si="140"/>
        <v>1</v>
      </c>
      <c r="AG361" s="61">
        <f t="shared" si="141"/>
        <v>90</v>
      </c>
      <c r="AH361" s="61">
        <f t="shared" si="142"/>
        <v>2</v>
      </c>
      <c r="AI361" s="61">
        <f t="shared" si="143"/>
        <v>1</v>
      </c>
      <c r="AK361" s="77" t="str">
        <f xml:space="preserve">
IF(AA361&lt;&gt;AA360,
     "L5",
     IF(Z361&lt;&gt;Z360,
          "L4",
          IF(Y361&lt;&gt;Y360,
               "L3",
               IF(X361&lt;&gt;X360,
                    "L2",
                     IF(W361&lt;&gt;W360,
                         "L1",
                         "L1"
                         )
                    )
               )
          )
     )</f>
        <v>L2</v>
      </c>
      <c r="AM361" s="65" t="s">
        <v>1756</v>
      </c>
      <c r="AN361" s="65">
        <f>IF(EXACT($AK360, "L1"), $W360, AN360)</f>
        <v>65000000000350</v>
      </c>
      <c r="AO361" s="65">
        <f>IF(EXACT($AK360, "L1"), $W360, IF(EXACT($AK360, "L2"), $X360, AO360))</f>
        <v>65000000000350</v>
      </c>
      <c r="AP361" s="65">
        <f>IF(EXACT($AK360, "L1"), $W360, IF(EXACT($AK360, "L2"), $X360, IF(EXACT($AK360, "L3"), $Y360, AP360)))</f>
        <v>65000000000350</v>
      </c>
      <c r="AQ361" s="65">
        <f>IF(EXACT($AK360, "L1"), $W360, IF(EXACT($AK360, "L2"), $X360, IF(EXACT($AK360, "L3"), $Y360, IF(EXACT($AK360, "L4"), $Z360, AQ360))))</f>
        <v>65000000000350</v>
      </c>
      <c r="AS361" s="65">
        <f>IF(EXACT($AK361, "L1"), AM361, IF(EXACT($AK361, "L2"), AN361, IF(EXACT($AK361, "L3"), AO361, IF(EXACT($AK361, "L4"), AP361, IF(EXACT($AK361, "L5"), AQ361, "")))))</f>
        <v>65000000000350</v>
      </c>
      <c r="AU361" s="60" t="str">
        <f t="shared" si="144"/>
        <v>PERFORM * FROM "SchData-OLTP-Accounting"."Func_TblChartOfAccount_SET"(varSystemLoginSession, null, null, null, varInstitutionBranchID, 62000000000001::bigint,'6-1000', 'Biaya Pegawai', 62000000000001::bigint, '2016-01-01 00:00:00'::timestamp, null::timestamp, 65000000000350::bigint, 66000000000001::bigint);</v>
      </c>
      <c r="AV361" s="66">
        <f t="shared" si="145"/>
        <v>65000000000351</v>
      </c>
      <c r="AW361" s="66">
        <f t="shared" si="146"/>
        <v>65000000000350</v>
      </c>
      <c r="AY361" s="66">
        <f t="shared" si="137"/>
        <v>65000000000350</v>
      </c>
    </row>
    <row r="362" spans="2:51" x14ac:dyDescent="0.2">
      <c r="B362" s="42"/>
      <c r="C362" s="43"/>
      <c r="D362" s="44"/>
      <c r="E362" s="43"/>
      <c r="F362" s="44"/>
      <c r="G362" s="43"/>
      <c r="H362" s="52" t="s">
        <v>1639</v>
      </c>
      <c r="I362" s="19" t="s">
        <v>509</v>
      </c>
      <c r="J362" s="52"/>
      <c r="K362" s="19"/>
      <c r="L362" s="52"/>
      <c r="M362" s="19"/>
      <c r="O362" s="59" t="str">
        <f t="shared" si="125"/>
        <v>6-0000</v>
      </c>
      <c r="P362" s="59" t="str">
        <f t="shared" si="126"/>
        <v>6-1000</v>
      </c>
      <c r="Q362" s="59" t="str">
        <f t="shared" si="127"/>
        <v>2-1200</v>
      </c>
      <c r="R362" s="59" t="str">
        <f t="shared" si="128"/>
        <v>6-1001</v>
      </c>
      <c r="S362" s="59" t="str">
        <f t="shared" si="129"/>
        <v>5-3099.01</v>
      </c>
      <c r="T362" s="59" t="str">
        <f t="shared" si="130"/>
        <v xml:space="preserve"> </v>
      </c>
      <c r="V362" s="82">
        <f t="shared" si="131"/>
        <v>65000000000352</v>
      </c>
      <c r="W362" s="61">
        <f t="shared" si="132"/>
        <v>65000000000350</v>
      </c>
      <c r="X362" s="61">
        <f t="shared" si="133"/>
        <v>65000000000351</v>
      </c>
      <c r="Y362" s="61">
        <f t="shared" si="134"/>
        <v>65000000000147</v>
      </c>
      <c r="Z362" s="61">
        <f t="shared" si="135"/>
        <v>65000000000352</v>
      </c>
      <c r="AA362" s="61">
        <f t="shared" si="124"/>
        <v>65000000000349</v>
      </c>
      <c r="AB362" s="61">
        <f t="shared" si="136"/>
        <v>65000000000000</v>
      </c>
      <c r="AD362" s="61">
        <f t="shared" si="138"/>
        <v>6</v>
      </c>
      <c r="AE362" s="61">
        <f t="shared" si="139"/>
        <v>2</v>
      </c>
      <c r="AF362" s="61">
        <f t="shared" si="140"/>
        <v>1</v>
      </c>
      <c r="AG362" s="61">
        <f t="shared" si="141"/>
        <v>91</v>
      </c>
      <c r="AH362" s="61">
        <f t="shared" si="142"/>
        <v>1</v>
      </c>
      <c r="AI362" s="61">
        <f t="shared" si="143"/>
        <v>1</v>
      </c>
      <c r="AK362" s="77" t="str">
        <f xml:space="preserve">
IF(AA362&lt;&gt;AA361,
     "L5",
     IF(Z362&lt;&gt;Z361,
          "L4",
          IF(Y362&lt;&gt;Y361,
               "L3",
               IF(X362&lt;&gt;X361,
                    "L2",
                     IF(W362&lt;&gt;W361,
                         "L1",
                         "L1"
                         )
                    )
               )
          )
     )</f>
        <v>L4</v>
      </c>
      <c r="AM362" s="65" t="s">
        <v>1756</v>
      </c>
      <c r="AN362" s="65">
        <f>IF(EXACT($AK361, "L1"), $W361, AN361)</f>
        <v>65000000000350</v>
      </c>
      <c r="AO362" s="65">
        <f>IF(EXACT($AK361, "L1"), $W361, IF(EXACT($AK361, "L2"), $X361, AO361))</f>
        <v>65000000000351</v>
      </c>
      <c r="AP362" s="65">
        <f>IF(EXACT($AK361, "L1"), $W361, IF(EXACT($AK361, "L2"), $X361, IF(EXACT($AK361, "L3"), $Y361, AP361)))</f>
        <v>65000000000351</v>
      </c>
      <c r="AQ362" s="65">
        <f>IF(EXACT($AK361, "L1"), $W361, IF(EXACT($AK361, "L2"), $X361, IF(EXACT($AK361, "L3"), $Y361, IF(EXACT($AK361, "L4"), $Z361, AQ361))))</f>
        <v>65000000000351</v>
      </c>
      <c r="AS362" s="65">
        <f>IF(EXACT($AK362, "L1"), AM362, IF(EXACT($AK362, "L2"), AN362, IF(EXACT($AK362, "L3"), AO362, IF(EXACT($AK362, "L4"), AP362, IF(EXACT($AK362, "L5"), AQ362, "")))))</f>
        <v>65000000000351</v>
      </c>
      <c r="AU362" s="60" t="str">
        <f t="shared" si="144"/>
        <v>PERFORM * FROM "SchData-OLTP-Accounting"."Func_TblChartOfAccount_SET"(varSystemLoginSession, null, null, null, varInstitutionBranchID, 62000000000001::bigint,'6-1001', 'Salary', 62000000000001::bigint, '2016-01-01 00:00:00'::timestamp, null::timestamp, 65000000000351::bigint, 66000000000001::bigint);</v>
      </c>
      <c r="AV362" s="66">
        <f t="shared" si="145"/>
        <v>65000000000352</v>
      </c>
      <c r="AW362" s="66">
        <f t="shared" si="146"/>
        <v>65000000000351</v>
      </c>
      <c r="AY362" s="66">
        <f t="shared" si="137"/>
        <v>65000000000351</v>
      </c>
    </row>
    <row r="363" spans="2:51" x14ac:dyDescent="0.2">
      <c r="B363" s="42"/>
      <c r="C363" s="43"/>
      <c r="D363" s="44"/>
      <c r="E363" s="43"/>
      <c r="F363" s="44"/>
      <c r="G363" s="43"/>
      <c r="H363" s="52"/>
      <c r="I363" s="19"/>
      <c r="J363" s="52" t="s">
        <v>1640</v>
      </c>
      <c r="K363" s="19" t="s">
        <v>1358</v>
      </c>
      <c r="L363" s="52"/>
      <c r="M363" s="19"/>
      <c r="O363" s="59" t="str">
        <f t="shared" si="125"/>
        <v>6-0000</v>
      </c>
      <c r="P363" s="59" t="str">
        <f t="shared" si="126"/>
        <v>6-1000</v>
      </c>
      <c r="Q363" s="59" t="str">
        <f t="shared" si="127"/>
        <v>2-1200</v>
      </c>
      <c r="R363" s="59" t="str">
        <f t="shared" si="128"/>
        <v>6-1001</v>
      </c>
      <c r="S363" s="59" t="str">
        <f t="shared" si="129"/>
        <v>6-1001.01</v>
      </c>
      <c r="T363" s="59" t="str">
        <f t="shared" si="130"/>
        <v xml:space="preserve"> </v>
      </c>
      <c r="V363" s="82">
        <f t="shared" si="131"/>
        <v>65000000000353</v>
      </c>
      <c r="W363" s="61">
        <f t="shared" si="132"/>
        <v>65000000000350</v>
      </c>
      <c r="X363" s="61">
        <f t="shared" si="133"/>
        <v>65000000000351</v>
      </c>
      <c r="Y363" s="61">
        <f t="shared" si="134"/>
        <v>65000000000147</v>
      </c>
      <c r="Z363" s="61">
        <f t="shared" si="135"/>
        <v>65000000000352</v>
      </c>
      <c r="AA363" s="61">
        <f t="shared" si="124"/>
        <v>65000000000353</v>
      </c>
      <c r="AB363" s="61">
        <f t="shared" si="136"/>
        <v>65000000000000</v>
      </c>
      <c r="AD363" s="61">
        <f t="shared" si="138"/>
        <v>6</v>
      </c>
      <c r="AE363" s="61">
        <f t="shared" si="139"/>
        <v>2</v>
      </c>
      <c r="AF363" s="61">
        <f t="shared" si="140"/>
        <v>1</v>
      </c>
      <c r="AG363" s="61">
        <f t="shared" si="141"/>
        <v>91</v>
      </c>
      <c r="AH363" s="61">
        <f t="shared" si="142"/>
        <v>2</v>
      </c>
      <c r="AI363" s="61">
        <f t="shared" si="143"/>
        <v>1</v>
      </c>
      <c r="AK363" s="77" t="str">
        <f xml:space="preserve">
IF(AA363&lt;&gt;AA362,
     "L5",
     IF(Z363&lt;&gt;Z362,
          "L4",
          IF(Y363&lt;&gt;Y362,
               "L3",
               IF(X363&lt;&gt;X362,
                    "L2",
                     IF(W363&lt;&gt;W362,
                         "L1",
                         "L1"
                         )
                    )
               )
          )
     )</f>
        <v>L5</v>
      </c>
      <c r="AM363" s="65" t="s">
        <v>1756</v>
      </c>
      <c r="AN363" s="65">
        <f>IF(EXACT($AK362, "L1"), $W362, AN362)</f>
        <v>65000000000350</v>
      </c>
      <c r="AO363" s="65">
        <f>IF(EXACT($AK362, "L1"), $W362, IF(EXACT($AK362, "L2"), $X362, AO362))</f>
        <v>65000000000351</v>
      </c>
      <c r="AP363" s="65">
        <f>IF(EXACT($AK362, "L1"), $W362, IF(EXACT($AK362, "L2"), $X362, IF(EXACT($AK362, "L3"), $Y362, AP362)))</f>
        <v>65000000000351</v>
      </c>
      <c r="AQ363" s="65">
        <f>IF(EXACT($AK362, "L1"), $W362, IF(EXACT($AK362, "L2"), $X362, IF(EXACT($AK362, "L3"), $Y362, IF(EXACT($AK362, "L4"), $Z362, AQ362))))</f>
        <v>65000000000352</v>
      </c>
      <c r="AS363" s="65">
        <f>IF(EXACT($AK363, "L1"), AM363, IF(EXACT($AK363, "L2"), AN363, IF(EXACT($AK363, "L3"), AO363, IF(EXACT($AK363, "L4"), AP363, IF(EXACT($AK363, "L5"), AQ363, "")))))</f>
        <v>65000000000352</v>
      </c>
      <c r="AU363" s="60" t="str">
        <f t="shared" si="144"/>
        <v>PERFORM * FROM "SchData-OLTP-Accounting"."Func_TblChartOfAccount_SET"(varSystemLoginSession, null, null, null, varInstitutionBranchID, 62000000000001::bigint,'6-1001.01', 'Salary (IDR)', 62000000000001::bigint, '2016-01-01 00:00:00'::timestamp, null::timestamp, 65000000000352::bigint, 66000000000001::bigint);</v>
      </c>
      <c r="AV363" s="66">
        <f t="shared" si="145"/>
        <v>65000000000353</v>
      </c>
      <c r="AW363" s="66">
        <f t="shared" si="146"/>
        <v>65000000000352</v>
      </c>
      <c r="AY363" s="66">
        <f t="shared" si="137"/>
        <v>65000000000352</v>
      </c>
    </row>
    <row r="364" spans="2:51" x14ac:dyDescent="0.2">
      <c r="B364" s="42"/>
      <c r="C364" s="43"/>
      <c r="D364" s="44"/>
      <c r="E364" s="43"/>
      <c r="F364" s="44"/>
      <c r="G364" s="43"/>
      <c r="H364" s="52" t="s">
        <v>1641</v>
      </c>
      <c r="I364" s="19" t="s">
        <v>511</v>
      </c>
      <c r="J364" s="52"/>
      <c r="K364" s="19"/>
      <c r="L364" s="52"/>
      <c r="M364" s="19"/>
      <c r="O364" s="59" t="str">
        <f t="shared" si="125"/>
        <v>6-0000</v>
      </c>
      <c r="P364" s="59" t="str">
        <f t="shared" si="126"/>
        <v>6-1000</v>
      </c>
      <c r="Q364" s="59" t="str">
        <f t="shared" si="127"/>
        <v>2-1200</v>
      </c>
      <c r="R364" s="59" t="str">
        <f t="shared" si="128"/>
        <v>6-1002</v>
      </c>
      <c r="S364" s="59" t="str">
        <f t="shared" si="129"/>
        <v>6-1001.01</v>
      </c>
      <c r="T364" s="59" t="str">
        <f t="shared" si="130"/>
        <v xml:space="preserve"> </v>
      </c>
      <c r="V364" s="82">
        <f t="shared" si="131"/>
        <v>65000000000354</v>
      </c>
      <c r="W364" s="61">
        <f t="shared" si="132"/>
        <v>65000000000350</v>
      </c>
      <c r="X364" s="61">
        <f t="shared" si="133"/>
        <v>65000000000351</v>
      </c>
      <c r="Y364" s="61">
        <f t="shared" si="134"/>
        <v>65000000000147</v>
      </c>
      <c r="Z364" s="61">
        <f t="shared" si="135"/>
        <v>65000000000354</v>
      </c>
      <c r="AA364" s="61">
        <f t="shared" si="124"/>
        <v>65000000000353</v>
      </c>
      <c r="AB364" s="61">
        <f t="shared" si="136"/>
        <v>65000000000000</v>
      </c>
      <c r="AD364" s="61">
        <f t="shared" si="138"/>
        <v>6</v>
      </c>
      <c r="AE364" s="61">
        <f t="shared" si="139"/>
        <v>2</v>
      </c>
      <c r="AF364" s="61">
        <f t="shared" si="140"/>
        <v>1</v>
      </c>
      <c r="AG364" s="61">
        <f t="shared" si="141"/>
        <v>92</v>
      </c>
      <c r="AH364" s="61">
        <f t="shared" si="142"/>
        <v>1</v>
      </c>
      <c r="AI364" s="61">
        <f t="shared" si="143"/>
        <v>1</v>
      </c>
      <c r="AK364" s="77" t="str">
        <f xml:space="preserve">
IF(AA364&lt;&gt;AA363,
     "L5",
     IF(Z364&lt;&gt;Z363,
          "L4",
          IF(Y364&lt;&gt;Y363,
               "L3",
               IF(X364&lt;&gt;X363,
                    "L2",
                     IF(W364&lt;&gt;W363,
                         "L1",
                         "L1"
                         )
                    )
               )
          )
     )</f>
        <v>L4</v>
      </c>
      <c r="AM364" s="65" t="s">
        <v>1756</v>
      </c>
      <c r="AN364" s="65">
        <f>IF(EXACT($AK363, "L1"), $W363, AN363)</f>
        <v>65000000000350</v>
      </c>
      <c r="AO364" s="65">
        <f>IF(EXACT($AK363, "L1"), $W363, IF(EXACT($AK363, "L2"), $X363, AO363))</f>
        <v>65000000000351</v>
      </c>
      <c r="AP364" s="65">
        <f>IF(EXACT($AK363, "L1"), $W363, IF(EXACT($AK363, "L2"), $X363, IF(EXACT($AK363, "L3"), $Y363, AP363)))</f>
        <v>65000000000351</v>
      </c>
      <c r="AQ364" s="65">
        <f>IF(EXACT($AK363, "L1"), $W363, IF(EXACT($AK363, "L2"), $X363, IF(EXACT($AK363, "L3"), $Y363, IF(EXACT($AK363, "L4"), $Z363, AQ363))))</f>
        <v>65000000000352</v>
      </c>
      <c r="AS364" s="65">
        <f>IF(EXACT($AK364, "L1"), AM364, IF(EXACT($AK364, "L2"), AN364, IF(EXACT($AK364, "L3"), AO364, IF(EXACT($AK364, "L4"), AP364, IF(EXACT($AK364, "L5"), AQ364, "")))))</f>
        <v>65000000000351</v>
      </c>
      <c r="AU364" s="60" t="str">
        <f t="shared" si="144"/>
        <v>PERFORM * FROM "SchData-OLTP-Accounting"."Func_TblChartOfAccount_SET"(varSystemLoginSession, null, null, null, varInstitutionBranchID, 62000000000001::bigint,'6-1002', 'Overtime', 62000000000001::bigint, '2016-01-01 00:00:00'::timestamp, null::timestamp, 65000000000351::bigint, 66000000000001::bigint);</v>
      </c>
      <c r="AV364" s="66">
        <f t="shared" si="145"/>
        <v>65000000000354</v>
      </c>
      <c r="AW364" s="66">
        <f t="shared" si="146"/>
        <v>65000000000351</v>
      </c>
      <c r="AY364" s="66">
        <f t="shared" si="137"/>
        <v>65000000000147</v>
      </c>
    </row>
    <row r="365" spans="2:51" x14ac:dyDescent="0.2">
      <c r="B365" s="42"/>
      <c r="C365" s="43"/>
      <c r="D365" s="44"/>
      <c r="E365" s="43"/>
      <c r="F365" s="44"/>
      <c r="G365" s="43"/>
      <c r="H365" s="52"/>
      <c r="I365" s="19"/>
      <c r="J365" s="52" t="s">
        <v>1642</v>
      </c>
      <c r="K365" s="19" t="s">
        <v>1359</v>
      </c>
      <c r="L365" s="52"/>
      <c r="M365" s="19"/>
      <c r="O365" s="59" t="str">
        <f t="shared" si="125"/>
        <v>6-0000</v>
      </c>
      <c r="P365" s="59" t="str">
        <f t="shared" si="126"/>
        <v>6-1000</v>
      </c>
      <c r="Q365" s="59" t="str">
        <f t="shared" si="127"/>
        <v>2-1200</v>
      </c>
      <c r="R365" s="59" t="str">
        <f t="shared" si="128"/>
        <v>6-1002</v>
      </c>
      <c r="S365" s="59" t="str">
        <f t="shared" si="129"/>
        <v>6-1002.01</v>
      </c>
      <c r="T365" s="59" t="str">
        <f t="shared" si="130"/>
        <v xml:space="preserve"> </v>
      </c>
      <c r="V365" s="82">
        <f t="shared" si="131"/>
        <v>65000000000355</v>
      </c>
      <c r="W365" s="61">
        <f t="shared" si="132"/>
        <v>65000000000350</v>
      </c>
      <c r="X365" s="61">
        <f t="shared" si="133"/>
        <v>65000000000351</v>
      </c>
      <c r="Y365" s="61">
        <f t="shared" si="134"/>
        <v>65000000000147</v>
      </c>
      <c r="Z365" s="61">
        <f t="shared" si="135"/>
        <v>65000000000354</v>
      </c>
      <c r="AA365" s="61">
        <f t="shared" si="124"/>
        <v>65000000000355</v>
      </c>
      <c r="AB365" s="61">
        <f t="shared" si="136"/>
        <v>65000000000000</v>
      </c>
      <c r="AD365" s="61">
        <f t="shared" si="138"/>
        <v>6</v>
      </c>
      <c r="AE365" s="61">
        <f t="shared" si="139"/>
        <v>2</v>
      </c>
      <c r="AF365" s="61">
        <f t="shared" si="140"/>
        <v>1</v>
      </c>
      <c r="AG365" s="61">
        <f t="shared" si="141"/>
        <v>92</v>
      </c>
      <c r="AH365" s="61">
        <f t="shared" si="142"/>
        <v>2</v>
      </c>
      <c r="AI365" s="61">
        <f t="shared" si="143"/>
        <v>1</v>
      </c>
      <c r="AK365" s="77" t="str">
        <f xml:space="preserve">
IF(AA365&lt;&gt;AA364,
     "L5",
     IF(Z365&lt;&gt;Z364,
          "L4",
          IF(Y365&lt;&gt;Y364,
               "L3",
               IF(X365&lt;&gt;X364,
                    "L2",
                     IF(W365&lt;&gt;W364,
                         "L1",
                         "L1"
                         )
                    )
               )
          )
     )</f>
        <v>L5</v>
      </c>
      <c r="AM365" s="65" t="s">
        <v>1756</v>
      </c>
      <c r="AN365" s="65">
        <f>IF(EXACT($AK364, "L1"), $W364, AN364)</f>
        <v>65000000000350</v>
      </c>
      <c r="AO365" s="65">
        <f>IF(EXACT($AK364, "L1"), $W364, IF(EXACT($AK364, "L2"), $X364, AO364))</f>
        <v>65000000000351</v>
      </c>
      <c r="AP365" s="65">
        <f>IF(EXACT($AK364, "L1"), $W364, IF(EXACT($AK364, "L2"), $X364, IF(EXACT($AK364, "L3"), $Y364, AP364)))</f>
        <v>65000000000351</v>
      </c>
      <c r="AQ365" s="65">
        <f>IF(EXACT($AK364, "L1"), $W364, IF(EXACT($AK364, "L2"), $X364, IF(EXACT($AK364, "L3"), $Y364, IF(EXACT($AK364, "L4"), $Z364, AQ364))))</f>
        <v>65000000000354</v>
      </c>
      <c r="AS365" s="65">
        <f>IF(EXACT($AK365, "L1"), AM365, IF(EXACT($AK365, "L2"), AN365, IF(EXACT($AK365, "L3"), AO365, IF(EXACT($AK365, "L4"), AP365, IF(EXACT($AK365, "L5"), AQ365, "")))))</f>
        <v>65000000000354</v>
      </c>
      <c r="AU365" s="60" t="str">
        <f t="shared" si="144"/>
        <v>PERFORM * FROM "SchData-OLTP-Accounting"."Func_TblChartOfAccount_SET"(varSystemLoginSession, null, null, null, varInstitutionBranchID, 62000000000001::bigint,'6-1002.01', 'Overtime (IDR)', 62000000000001::bigint, '2016-01-01 00:00:00'::timestamp, null::timestamp, 65000000000354::bigint, 66000000000001::bigint);</v>
      </c>
      <c r="AV365" s="66">
        <f t="shared" si="145"/>
        <v>65000000000355</v>
      </c>
      <c r="AW365" s="66">
        <f t="shared" si="146"/>
        <v>65000000000354</v>
      </c>
      <c r="AY365" s="66">
        <f t="shared" si="137"/>
        <v>65000000000354</v>
      </c>
    </row>
    <row r="366" spans="2:51" x14ac:dyDescent="0.2">
      <c r="B366" s="42"/>
      <c r="C366" s="43"/>
      <c r="D366" s="44"/>
      <c r="E366" s="43"/>
      <c r="F366" s="44"/>
      <c r="G366" s="43"/>
      <c r="H366" s="52" t="s">
        <v>1643</v>
      </c>
      <c r="I366" s="19" t="s">
        <v>513</v>
      </c>
      <c r="J366" s="52"/>
      <c r="K366" s="19"/>
      <c r="L366" s="52"/>
      <c r="M366" s="19"/>
      <c r="O366" s="59" t="str">
        <f t="shared" si="125"/>
        <v>6-0000</v>
      </c>
      <c r="P366" s="59" t="str">
        <f t="shared" si="126"/>
        <v>6-1000</v>
      </c>
      <c r="Q366" s="59" t="str">
        <f t="shared" si="127"/>
        <v>2-1200</v>
      </c>
      <c r="R366" s="59" t="str">
        <f t="shared" si="128"/>
        <v>6-1003</v>
      </c>
      <c r="S366" s="59" t="str">
        <f t="shared" si="129"/>
        <v>6-1002.01</v>
      </c>
      <c r="T366" s="59" t="str">
        <f t="shared" si="130"/>
        <v xml:space="preserve"> </v>
      </c>
      <c r="V366" s="82">
        <f t="shared" si="131"/>
        <v>65000000000356</v>
      </c>
      <c r="W366" s="61">
        <f t="shared" si="132"/>
        <v>65000000000350</v>
      </c>
      <c r="X366" s="61">
        <f t="shared" si="133"/>
        <v>65000000000351</v>
      </c>
      <c r="Y366" s="61">
        <f t="shared" si="134"/>
        <v>65000000000147</v>
      </c>
      <c r="Z366" s="61">
        <f t="shared" si="135"/>
        <v>65000000000356</v>
      </c>
      <c r="AA366" s="61">
        <f t="shared" si="124"/>
        <v>65000000000355</v>
      </c>
      <c r="AB366" s="61">
        <f t="shared" si="136"/>
        <v>65000000000000</v>
      </c>
      <c r="AD366" s="61">
        <f t="shared" si="138"/>
        <v>6</v>
      </c>
      <c r="AE366" s="61">
        <f t="shared" si="139"/>
        <v>2</v>
      </c>
      <c r="AF366" s="61">
        <f t="shared" si="140"/>
        <v>1</v>
      </c>
      <c r="AG366" s="61">
        <f t="shared" si="141"/>
        <v>93</v>
      </c>
      <c r="AH366" s="61">
        <f t="shared" si="142"/>
        <v>1</v>
      </c>
      <c r="AI366" s="61">
        <f t="shared" si="143"/>
        <v>1</v>
      </c>
      <c r="AK366" s="77" t="str">
        <f xml:space="preserve">
IF(AA366&lt;&gt;AA365,
     "L5",
     IF(Z366&lt;&gt;Z365,
          "L4",
          IF(Y366&lt;&gt;Y365,
               "L3",
               IF(X366&lt;&gt;X365,
                    "L2",
                     IF(W366&lt;&gt;W365,
                         "L1",
                         "L1"
                         )
                    )
               )
          )
     )</f>
        <v>L4</v>
      </c>
      <c r="AM366" s="65" t="s">
        <v>1756</v>
      </c>
      <c r="AN366" s="65">
        <f>IF(EXACT($AK365, "L1"), $W365, AN365)</f>
        <v>65000000000350</v>
      </c>
      <c r="AO366" s="65">
        <f>IF(EXACT($AK365, "L1"), $W365, IF(EXACT($AK365, "L2"), $X365, AO365))</f>
        <v>65000000000351</v>
      </c>
      <c r="AP366" s="65">
        <f>IF(EXACT($AK365, "L1"), $W365, IF(EXACT($AK365, "L2"), $X365, IF(EXACT($AK365, "L3"), $Y365, AP365)))</f>
        <v>65000000000351</v>
      </c>
      <c r="AQ366" s="65">
        <f>IF(EXACT($AK365, "L1"), $W365, IF(EXACT($AK365, "L2"), $X365, IF(EXACT($AK365, "L3"), $Y365, IF(EXACT($AK365, "L4"), $Z365, AQ365))))</f>
        <v>65000000000354</v>
      </c>
      <c r="AS366" s="65">
        <f>IF(EXACT($AK366, "L1"), AM366, IF(EXACT($AK366, "L2"), AN366, IF(EXACT($AK366, "L3"), AO366, IF(EXACT($AK366, "L4"), AP366, IF(EXACT($AK366, "L5"), AQ366, "")))))</f>
        <v>65000000000351</v>
      </c>
      <c r="AU366" s="60" t="str">
        <f t="shared" si="144"/>
        <v>PERFORM * FROM "SchData-OLTP-Accounting"."Func_TblChartOfAccount_SET"(varSystemLoginSession, null, null, null, varInstitutionBranchID, 62000000000001::bigint,'6-1003', 'Bonus, THR', 62000000000001::bigint, '2016-01-01 00:00:00'::timestamp, null::timestamp, 65000000000351::bigint, 66000000000001::bigint);</v>
      </c>
      <c r="AV366" s="66">
        <f t="shared" si="145"/>
        <v>65000000000356</v>
      </c>
      <c r="AW366" s="66">
        <f t="shared" si="146"/>
        <v>65000000000351</v>
      </c>
      <c r="AY366" s="66">
        <f t="shared" si="137"/>
        <v>65000000000147</v>
      </c>
    </row>
    <row r="367" spans="2:51" x14ac:dyDescent="0.2">
      <c r="B367" s="42"/>
      <c r="C367" s="43"/>
      <c r="D367" s="44"/>
      <c r="E367" s="43"/>
      <c r="F367" s="44"/>
      <c r="G367" s="43"/>
      <c r="H367" s="52"/>
      <c r="I367" s="19"/>
      <c r="J367" s="52" t="s">
        <v>1644</v>
      </c>
      <c r="K367" s="19" t="s">
        <v>1360</v>
      </c>
      <c r="L367" s="52"/>
      <c r="M367" s="19"/>
      <c r="O367" s="59" t="str">
        <f t="shared" si="125"/>
        <v>6-0000</v>
      </c>
      <c r="P367" s="59" t="str">
        <f t="shared" si="126"/>
        <v>6-1000</v>
      </c>
      <c r="Q367" s="59" t="str">
        <f t="shared" si="127"/>
        <v>2-1200</v>
      </c>
      <c r="R367" s="59" t="str">
        <f t="shared" si="128"/>
        <v>6-1003</v>
      </c>
      <c r="S367" s="59" t="str">
        <f t="shared" si="129"/>
        <v>6-1003.01</v>
      </c>
      <c r="T367" s="59" t="str">
        <f t="shared" si="130"/>
        <v xml:space="preserve"> </v>
      </c>
      <c r="V367" s="82">
        <f t="shared" si="131"/>
        <v>65000000000357</v>
      </c>
      <c r="W367" s="61">
        <f t="shared" si="132"/>
        <v>65000000000350</v>
      </c>
      <c r="X367" s="61">
        <f t="shared" si="133"/>
        <v>65000000000351</v>
      </c>
      <c r="Y367" s="61">
        <f t="shared" si="134"/>
        <v>65000000000147</v>
      </c>
      <c r="Z367" s="61">
        <f t="shared" si="135"/>
        <v>65000000000356</v>
      </c>
      <c r="AA367" s="61">
        <f t="shared" si="124"/>
        <v>65000000000357</v>
      </c>
      <c r="AB367" s="61">
        <f t="shared" si="136"/>
        <v>65000000000000</v>
      </c>
      <c r="AD367" s="61">
        <f t="shared" si="138"/>
        <v>6</v>
      </c>
      <c r="AE367" s="61">
        <f t="shared" si="139"/>
        <v>2</v>
      </c>
      <c r="AF367" s="61">
        <f t="shared" si="140"/>
        <v>1</v>
      </c>
      <c r="AG367" s="61">
        <f t="shared" si="141"/>
        <v>93</v>
      </c>
      <c r="AH367" s="61">
        <f t="shared" si="142"/>
        <v>2</v>
      </c>
      <c r="AI367" s="61">
        <f t="shared" si="143"/>
        <v>1</v>
      </c>
      <c r="AK367" s="77" t="str">
        <f xml:space="preserve">
IF(AA367&lt;&gt;AA366,
     "L5",
     IF(Z367&lt;&gt;Z366,
          "L4",
          IF(Y367&lt;&gt;Y366,
               "L3",
               IF(X367&lt;&gt;X366,
                    "L2",
                     IF(W367&lt;&gt;W366,
                         "L1",
                         "L1"
                         )
                    )
               )
          )
     )</f>
        <v>L5</v>
      </c>
      <c r="AM367" s="65" t="s">
        <v>1756</v>
      </c>
      <c r="AN367" s="65">
        <f>IF(EXACT($AK366, "L1"), $W366, AN366)</f>
        <v>65000000000350</v>
      </c>
      <c r="AO367" s="65">
        <f>IF(EXACT($AK366, "L1"), $W366, IF(EXACT($AK366, "L2"), $X366, AO366))</f>
        <v>65000000000351</v>
      </c>
      <c r="AP367" s="65">
        <f>IF(EXACT($AK366, "L1"), $W366, IF(EXACT($AK366, "L2"), $X366, IF(EXACT($AK366, "L3"), $Y366, AP366)))</f>
        <v>65000000000351</v>
      </c>
      <c r="AQ367" s="65">
        <f>IF(EXACT($AK366, "L1"), $W366, IF(EXACT($AK366, "L2"), $X366, IF(EXACT($AK366, "L3"), $Y366, IF(EXACT($AK366, "L4"), $Z366, AQ366))))</f>
        <v>65000000000356</v>
      </c>
      <c r="AS367" s="65">
        <f>IF(EXACT($AK367, "L1"), AM367, IF(EXACT($AK367, "L2"), AN367, IF(EXACT($AK367, "L3"), AO367, IF(EXACT($AK367, "L4"), AP367, IF(EXACT($AK367, "L5"), AQ367, "")))))</f>
        <v>65000000000356</v>
      </c>
      <c r="AU367" s="60" t="str">
        <f t="shared" si="144"/>
        <v>PERFORM * FROM "SchData-OLTP-Accounting"."Func_TblChartOfAccount_SET"(varSystemLoginSession, null, null, null, varInstitutionBranchID, 62000000000001::bigint,'6-1003.01', 'Bonus, THR (IDR)', 62000000000001::bigint, '2016-01-01 00:00:00'::timestamp, null::timestamp, 65000000000356::bigint, 66000000000001::bigint);</v>
      </c>
      <c r="AV367" s="66">
        <f t="shared" si="145"/>
        <v>65000000000357</v>
      </c>
      <c r="AW367" s="66">
        <f t="shared" si="146"/>
        <v>65000000000356</v>
      </c>
      <c r="AY367" s="66">
        <f t="shared" si="137"/>
        <v>65000000000356</v>
      </c>
    </row>
    <row r="368" spans="2:51" x14ac:dyDescent="0.2">
      <c r="B368" s="42"/>
      <c r="C368" s="43"/>
      <c r="D368" s="44"/>
      <c r="E368" s="43"/>
      <c r="F368" s="44"/>
      <c r="G368" s="43"/>
      <c r="H368" s="52" t="s">
        <v>1645</v>
      </c>
      <c r="I368" s="19" t="s">
        <v>515</v>
      </c>
      <c r="J368" s="52"/>
      <c r="K368" s="19"/>
      <c r="L368" s="52"/>
      <c r="M368" s="19"/>
      <c r="O368" s="59" t="str">
        <f t="shared" si="125"/>
        <v>6-0000</v>
      </c>
      <c r="P368" s="59" t="str">
        <f t="shared" si="126"/>
        <v>6-1000</v>
      </c>
      <c r="Q368" s="59" t="str">
        <f t="shared" si="127"/>
        <v>2-1200</v>
      </c>
      <c r="R368" s="59" t="str">
        <f t="shared" si="128"/>
        <v>6-1004</v>
      </c>
      <c r="S368" s="59" t="str">
        <f t="shared" si="129"/>
        <v>6-1003.01</v>
      </c>
      <c r="T368" s="59" t="str">
        <f t="shared" si="130"/>
        <v xml:space="preserve"> </v>
      </c>
      <c r="V368" s="82">
        <f t="shared" si="131"/>
        <v>65000000000358</v>
      </c>
      <c r="W368" s="61">
        <f t="shared" si="132"/>
        <v>65000000000350</v>
      </c>
      <c r="X368" s="61">
        <f t="shared" si="133"/>
        <v>65000000000351</v>
      </c>
      <c r="Y368" s="61">
        <f t="shared" si="134"/>
        <v>65000000000147</v>
      </c>
      <c r="Z368" s="61">
        <f t="shared" si="135"/>
        <v>65000000000358</v>
      </c>
      <c r="AA368" s="61">
        <f t="shared" si="124"/>
        <v>65000000000357</v>
      </c>
      <c r="AB368" s="61">
        <f t="shared" si="136"/>
        <v>65000000000000</v>
      </c>
      <c r="AD368" s="61">
        <f t="shared" si="138"/>
        <v>6</v>
      </c>
      <c r="AE368" s="61">
        <f t="shared" si="139"/>
        <v>2</v>
      </c>
      <c r="AF368" s="61">
        <f t="shared" si="140"/>
        <v>1</v>
      </c>
      <c r="AG368" s="61">
        <f t="shared" si="141"/>
        <v>94</v>
      </c>
      <c r="AH368" s="61">
        <f t="shared" si="142"/>
        <v>1</v>
      </c>
      <c r="AI368" s="61">
        <f t="shared" si="143"/>
        <v>1</v>
      </c>
      <c r="AK368" s="77" t="str">
        <f xml:space="preserve">
IF(AA368&lt;&gt;AA367,
     "L5",
     IF(Z368&lt;&gt;Z367,
          "L4",
          IF(Y368&lt;&gt;Y367,
               "L3",
               IF(X368&lt;&gt;X367,
                    "L2",
                     IF(W368&lt;&gt;W367,
                         "L1",
                         "L1"
                         )
                    )
               )
          )
     )</f>
        <v>L4</v>
      </c>
      <c r="AM368" s="65" t="s">
        <v>1756</v>
      </c>
      <c r="AN368" s="65">
        <f>IF(EXACT($AK367, "L1"), $W367, AN367)</f>
        <v>65000000000350</v>
      </c>
      <c r="AO368" s="65">
        <f>IF(EXACT($AK367, "L1"), $W367, IF(EXACT($AK367, "L2"), $X367, AO367))</f>
        <v>65000000000351</v>
      </c>
      <c r="AP368" s="65">
        <f>IF(EXACT($AK367, "L1"), $W367, IF(EXACT($AK367, "L2"), $X367, IF(EXACT($AK367, "L3"), $Y367, AP367)))</f>
        <v>65000000000351</v>
      </c>
      <c r="AQ368" s="65">
        <f>IF(EXACT($AK367, "L1"), $W367, IF(EXACT($AK367, "L2"), $X367, IF(EXACT($AK367, "L3"), $Y367, IF(EXACT($AK367, "L4"), $Z367, AQ367))))</f>
        <v>65000000000356</v>
      </c>
      <c r="AS368" s="65">
        <f>IF(EXACT($AK368, "L1"), AM368, IF(EXACT($AK368, "L2"), AN368, IF(EXACT($AK368, "L3"), AO368, IF(EXACT($AK368, "L4"), AP368, IF(EXACT($AK368, "L5"), AQ368, "")))))</f>
        <v>65000000000351</v>
      </c>
      <c r="AU368" s="60" t="str">
        <f t="shared" si="144"/>
        <v>PERFORM * FROM "SchData-OLTP-Accounting"."Func_TblChartOfAccount_SET"(varSystemLoginSession, null, null, null, varInstitutionBranchID, 62000000000001::bigint,'6-1004', 'Performance Bonus', 62000000000001::bigint, '2016-01-01 00:00:00'::timestamp, null::timestamp, 65000000000351::bigint, 66000000000001::bigint);</v>
      </c>
      <c r="AV368" s="66">
        <f t="shared" si="145"/>
        <v>65000000000358</v>
      </c>
      <c r="AW368" s="66">
        <f t="shared" si="146"/>
        <v>65000000000351</v>
      </c>
      <c r="AY368" s="66">
        <f t="shared" si="137"/>
        <v>65000000000147</v>
      </c>
    </row>
    <row r="369" spans="2:51" x14ac:dyDescent="0.2">
      <c r="B369" s="42"/>
      <c r="C369" s="43"/>
      <c r="D369" s="44"/>
      <c r="E369" s="43"/>
      <c r="F369" s="44"/>
      <c r="G369" s="43"/>
      <c r="H369" s="52"/>
      <c r="I369" s="19"/>
      <c r="J369" s="52" t="s">
        <v>1646</v>
      </c>
      <c r="K369" s="19" t="s">
        <v>1361</v>
      </c>
      <c r="L369" s="52"/>
      <c r="M369" s="19"/>
      <c r="O369" s="59" t="str">
        <f t="shared" si="125"/>
        <v>6-0000</v>
      </c>
      <c r="P369" s="59" t="str">
        <f t="shared" si="126"/>
        <v>6-1000</v>
      </c>
      <c r="Q369" s="59" t="str">
        <f t="shared" si="127"/>
        <v>2-1200</v>
      </c>
      <c r="R369" s="59" t="str">
        <f t="shared" si="128"/>
        <v>6-1004</v>
      </c>
      <c r="S369" s="59" t="str">
        <f t="shared" si="129"/>
        <v>6-1004.01</v>
      </c>
      <c r="T369" s="59" t="str">
        <f t="shared" si="130"/>
        <v xml:space="preserve"> </v>
      </c>
      <c r="V369" s="82">
        <f t="shared" si="131"/>
        <v>65000000000359</v>
      </c>
      <c r="W369" s="61">
        <f t="shared" si="132"/>
        <v>65000000000350</v>
      </c>
      <c r="X369" s="61">
        <f t="shared" si="133"/>
        <v>65000000000351</v>
      </c>
      <c r="Y369" s="61">
        <f t="shared" si="134"/>
        <v>65000000000147</v>
      </c>
      <c r="Z369" s="61">
        <f t="shared" si="135"/>
        <v>65000000000358</v>
      </c>
      <c r="AA369" s="61">
        <f t="shared" si="124"/>
        <v>65000000000359</v>
      </c>
      <c r="AB369" s="61">
        <f t="shared" si="136"/>
        <v>65000000000000</v>
      </c>
      <c r="AD369" s="61">
        <f t="shared" si="138"/>
        <v>6</v>
      </c>
      <c r="AE369" s="61">
        <f t="shared" si="139"/>
        <v>2</v>
      </c>
      <c r="AF369" s="61">
        <f t="shared" si="140"/>
        <v>1</v>
      </c>
      <c r="AG369" s="61">
        <f t="shared" si="141"/>
        <v>94</v>
      </c>
      <c r="AH369" s="61">
        <f t="shared" si="142"/>
        <v>2</v>
      </c>
      <c r="AI369" s="61">
        <f t="shared" si="143"/>
        <v>1</v>
      </c>
      <c r="AK369" s="77" t="str">
        <f xml:space="preserve">
IF(AA369&lt;&gt;AA368,
     "L5",
     IF(Z369&lt;&gt;Z368,
          "L4",
          IF(Y369&lt;&gt;Y368,
               "L3",
               IF(X369&lt;&gt;X368,
                    "L2",
                     IF(W369&lt;&gt;W368,
                         "L1",
                         "L1"
                         )
                    )
               )
          )
     )</f>
        <v>L5</v>
      </c>
      <c r="AM369" s="65" t="s">
        <v>1756</v>
      </c>
      <c r="AN369" s="65">
        <f>IF(EXACT($AK368, "L1"), $W368, AN368)</f>
        <v>65000000000350</v>
      </c>
      <c r="AO369" s="65">
        <f>IF(EXACT($AK368, "L1"), $W368, IF(EXACT($AK368, "L2"), $X368, AO368))</f>
        <v>65000000000351</v>
      </c>
      <c r="AP369" s="65">
        <f>IF(EXACT($AK368, "L1"), $W368, IF(EXACT($AK368, "L2"), $X368, IF(EXACT($AK368, "L3"), $Y368, AP368)))</f>
        <v>65000000000351</v>
      </c>
      <c r="AQ369" s="65">
        <f>IF(EXACT($AK368, "L1"), $W368, IF(EXACT($AK368, "L2"), $X368, IF(EXACT($AK368, "L3"), $Y368, IF(EXACT($AK368, "L4"), $Z368, AQ368))))</f>
        <v>65000000000358</v>
      </c>
      <c r="AS369" s="65">
        <f>IF(EXACT($AK369, "L1"), AM369, IF(EXACT($AK369, "L2"), AN369, IF(EXACT($AK369, "L3"), AO369, IF(EXACT($AK369, "L4"), AP369, IF(EXACT($AK369, "L5"), AQ369, "")))))</f>
        <v>65000000000358</v>
      </c>
      <c r="AU369" s="60" t="str">
        <f t="shared" si="144"/>
        <v>PERFORM * FROM "SchData-OLTP-Accounting"."Func_TblChartOfAccount_SET"(varSystemLoginSession, null, null, null, varInstitutionBranchID, 62000000000001::bigint,'6-1004.01', 'Performance Bonus (IDR)', 62000000000001::bigint, '2016-01-01 00:00:00'::timestamp, null::timestamp, 65000000000358::bigint, 66000000000001::bigint);</v>
      </c>
      <c r="AV369" s="66">
        <f t="shared" si="145"/>
        <v>65000000000359</v>
      </c>
      <c r="AW369" s="66">
        <f t="shared" si="146"/>
        <v>65000000000358</v>
      </c>
      <c r="AY369" s="66">
        <f t="shared" si="137"/>
        <v>65000000000358</v>
      </c>
    </row>
    <row r="370" spans="2:51" x14ac:dyDescent="0.2">
      <c r="B370" s="42"/>
      <c r="C370" s="43"/>
      <c r="D370" s="44"/>
      <c r="E370" s="43"/>
      <c r="F370" s="44"/>
      <c r="G370" s="43"/>
      <c r="H370" s="52" t="s">
        <v>1647</v>
      </c>
      <c r="I370" s="19" t="s">
        <v>517</v>
      </c>
      <c r="J370" s="52"/>
      <c r="K370" s="19"/>
      <c r="L370" s="52"/>
      <c r="M370" s="19"/>
      <c r="O370" s="59" t="str">
        <f t="shared" si="125"/>
        <v>6-0000</v>
      </c>
      <c r="P370" s="59" t="str">
        <f t="shared" si="126"/>
        <v>6-1000</v>
      </c>
      <c r="Q370" s="59" t="str">
        <f t="shared" si="127"/>
        <v>2-1200</v>
      </c>
      <c r="R370" s="59" t="str">
        <f t="shared" si="128"/>
        <v>6-1005</v>
      </c>
      <c r="S370" s="59" t="str">
        <f t="shared" si="129"/>
        <v>6-1004.01</v>
      </c>
      <c r="T370" s="59" t="str">
        <f t="shared" si="130"/>
        <v xml:space="preserve"> </v>
      </c>
      <c r="V370" s="82">
        <f t="shared" si="131"/>
        <v>65000000000360</v>
      </c>
      <c r="W370" s="61">
        <f t="shared" si="132"/>
        <v>65000000000350</v>
      </c>
      <c r="X370" s="61">
        <f t="shared" si="133"/>
        <v>65000000000351</v>
      </c>
      <c r="Y370" s="61">
        <f t="shared" si="134"/>
        <v>65000000000147</v>
      </c>
      <c r="Z370" s="61">
        <f t="shared" si="135"/>
        <v>65000000000360</v>
      </c>
      <c r="AA370" s="61">
        <f t="shared" si="124"/>
        <v>65000000000359</v>
      </c>
      <c r="AB370" s="61">
        <f t="shared" si="136"/>
        <v>65000000000000</v>
      </c>
      <c r="AD370" s="61">
        <f t="shared" si="138"/>
        <v>6</v>
      </c>
      <c r="AE370" s="61">
        <f t="shared" si="139"/>
        <v>2</v>
      </c>
      <c r="AF370" s="61">
        <f t="shared" si="140"/>
        <v>1</v>
      </c>
      <c r="AG370" s="61">
        <f t="shared" si="141"/>
        <v>95</v>
      </c>
      <c r="AH370" s="61">
        <f t="shared" si="142"/>
        <v>1</v>
      </c>
      <c r="AI370" s="61">
        <f t="shared" si="143"/>
        <v>1</v>
      </c>
      <c r="AK370" s="77" t="str">
        <f xml:space="preserve">
IF(AA370&lt;&gt;AA369,
     "L5",
     IF(Z370&lt;&gt;Z369,
          "L4",
          IF(Y370&lt;&gt;Y369,
               "L3",
               IF(X370&lt;&gt;X369,
                    "L2",
                     IF(W370&lt;&gt;W369,
                         "L1",
                         "L1"
                         )
                    )
               )
          )
     )</f>
        <v>L4</v>
      </c>
      <c r="AM370" s="65" t="s">
        <v>1756</v>
      </c>
      <c r="AN370" s="65">
        <f>IF(EXACT($AK369, "L1"), $W369, AN369)</f>
        <v>65000000000350</v>
      </c>
      <c r="AO370" s="65">
        <f>IF(EXACT($AK369, "L1"), $W369, IF(EXACT($AK369, "L2"), $X369, AO369))</f>
        <v>65000000000351</v>
      </c>
      <c r="AP370" s="65">
        <f>IF(EXACT($AK369, "L1"), $W369, IF(EXACT($AK369, "L2"), $X369, IF(EXACT($AK369, "L3"), $Y369, AP369)))</f>
        <v>65000000000351</v>
      </c>
      <c r="AQ370" s="65">
        <f>IF(EXACT($AK369, "L1"), $W369, IF(EXACT($AK369, "L2"), $X369, IF(EXACT($AK369, "L3"), $Y369, IF(EXACT($AK369, "L4"), $Z369, AQ369))))</f>
        <v>65000000000358</v>
      </c>
      <c r="AS370" s="65">
        <f>IF(EXACT($AK370, "L1"), AM370, IF(EXACT($AK370, "L2"), AN370, IF(EXACT($AK370, "L3"), AO370, IF(EXACT($AK370, "L4"), AP370, IF(EXACT($AK370, "L5"), AQ370, "")))))</f>
        <v>65000000000351</v>
      </c>
      <c r="AU370" s="60" t="str">
        <f t="shared" si="144"/>
        <v>PERFORM * FROM "SchData-OLTP-Accounting"."Func_TblChartOfAccount_SET"(varSystemLoginSession, null, null, null, varInstitutionBranchID, 62000000000001::bigint,'6-1005', 'Jamsostek', 62000000000001::bigint, '2016-01-01 00:00:00'::timestamp, null::timestamp, 65000000000351::bigint, 66000000000001::bigint);</v>
      </c>
      <c r="AV370" s="66">
        <f t="shared" si="145"/>
        <v>65000000000360</v>
      </c>
      <c r="AW370" s="66">
        <f t="shared" si="146"/>
        <v>65000000000351</v>
      </c>
      <c r="AY370" s="66">
        <f t="shared" si="137"/>
        <v>65000000000147</v>
      </c>
    </row>
    <row r="371" spans="2:51" x14ac:dyDescent="0.2">
      <c r="B371" s="42"/>
      <c r="C371" s="43"/>
      <c r="D371" s="44"/>
      <c r="E371" s="43"/>
      <c r="F371" s="44"/>
      <c r="G371" s="43"/>
      <c r="H371" s="52"/>
      <c r="I371" s="19"/>
      <c r="J371" s="52" t="s">
        <v>1648</v>
      </c>
      <c r="K371" s="19" t="s">
        <v>1362</v>
      </c>
      <c r="L371" s="52"/>
      <c r="M371" s="19"/>
      <c r="O371" s="59" t="str">
        <f t="shared" si="125"/>
        <v>6-0000</v>
      </c>
      <c r="P371" s="59" t="str">
        <f t="shared" si="126"/>
        <v>6-1000</v>
      </c>
      <c r="Q371" s="59" t="str">
        <f t="shared" si="127"/>
        <v>2-1200</v>
      </c>
      <c r="R371" s="59" t="str">
        <f t="shared" si="128"/>
        <v>6-1005</v>
      </c>
      <c r="S371" s="59" t="str">
        <f t="shared" si="129"/>
        <v>6-1005.01</v>
      </c>
      <c r="T371" s="59" t="str">
        <f t="shared" si="130"/>
        <v xml:space="preserve"> </v>
      </c>
      <c r="V371" s="82">
        <f t="shared" si="131"/>
        <v>65000000000361</v>
      </c>
      <c r="W371" s="61">
        <f t="shared" si="132"/>
        <v>65000000000350</v>
      </c>
      <c r="X371" s="61">
        <f t="shared" si="133"/>
        <v>65000000000351</v>
      </c>
      <c r="Y371" s="61">
        <f t="shared" si="134"/>
        <v>65000000000147</v>
      </c>
      <c r="Z371" s="61">
        <f t="shared" si="135"/>
        <v>65000000000360</v>
      </c>
      <c r="AA371" s="61">
        <f t="shared" si="124"/>
        <v>65000000000361</v>
      </c>
      <c r="AB371" s="61">
        <f t="shared" si="136"/>
        <v>65000000000000</v>
      </c>
      <c r="AD371" s="61">
        <f t="shared" si="138"/>
        <v>6</v>
      </c>
      <c r="AE371" s="61">
        <f t="shared" si="139"/>
        <v>2</v>
      </c>
      <c r="AF371" s="61">
        <f t="shared" si="140"/>
        <v>1</v>
      </c>
      <c r="AG371" s="61">
        <f t="shared" si="141"/>
        <v>95</v>
      </c>
      <c r="AH371" s="61">
        <f t="shared" si="142"/>
        <v>2</v>
      </c>
      <c r="AI371" s="61">
        <f t="shared" si="143"/>
        <v>1</v>
      </c>
      <c r="AK371" s="77" t="str">
        <f xml:space="preserve">
IF(AA371&lt;&gt;AA370,
     "L5",
     IF(Z371&lt;&gt;Z370,
          "L4",
          IF(Y371&lt;&gt;Y370,
               "L3",
               IF(X371&lt;&gt;X370,
                    "L2",
                     IF(W371&lt;&gt;W370,
                         "L1",
                         "L1"
                         )
                    )
               )
          )
     )</f>
        <v>L5</v>
      </c>
      <c r="AM371" s="65" t="s">
        <v>1756</v>
      </c>
      <c r="AN371" s="65">
        <f>IF(EXACT($AK370, "L1"), $W370, AN370)</f>
        <v>65000000000350</v>
      </c>
      <c r="AO371" s="65">
        <f>IF(EXACT($AK370, "L1"), $W370, IF(EXACT($AK370, "L2"), $X370, AO370))</f>
        <v>65000000000351</v>
      </c>
      <c r="AP371" s="65">
        <f>IF(EXACT($AK370, "L1"), $W370, IF(EXACT($AK370, "L2"), $X370, IF(EXACT($AK370, "L3"), $Y370, AP370)))</f>
        <v>65000000000351</v>
      </c>
      <c r="AQ371" s="65">
        <f>IF(EXACT($AK370, "L1"), $W370, IF(EXACT($AK370, "L2"), $X370, IF(EXACT($AK370, "L3"), $Y370, IF(EXACT($AK370, "L4"), $Z370, AQ370))))</f>
        <v>65000000000360</v>
      </c>
      <c r="AS371" s="65">
        <f>IF(EXACT($AK371, "L1"), AM371, IF(EXACT($AK371, "L2"), AN371, IF(EXACT($AK371, "L3"), AO371, IF(EXACT($AK371, "L4"), AP371, IF(EXACT($AK371, "L5"), AQ371, "")))))</f>
        <v>65000000000360</v>
      </c>
      <c r="AU371" s="60" t="str">
        <f t="shared" si="144"/>
        <v>PERFORM * FROM "SchData-OLTP-Accounting"."Func_TblChartOfAccount_SET"(varSystemLoginSession, null, null, null, varInstitutionBranchID, 62000000000001::bigint,'6-1005.01', 'Jamsostek (IDR)', 62000000000001::bigint, '2016-01-01 00:00:00'::timestamp, null::timestamp, 65000000000360::bigint, 66000000000001::bigint);</v>
      </c>
      <c r="AV371" s="66">
        <f t="shared" si="145"/>
        <v>65000000000361</v>
      </c>
      <c r="AW371" s="66">
        <f t="shared" si="146"/>
        <v>65000000000360</v>
      </c>
      <c r="AY371" s="66">
        <f t="shared" si="137"/>
        <v>65000000000360</v>
      </c>
    </row>
    <row r="372" spans="2:51" x14ac:dyDescent="0.2">
      <c r="B372" s="42"/>
      <c r="C372" s="43"/>
      <c r="D372" s="44"/>
      <c r="E372" s="43"/>
      <c r="F372" s="44"/>
      <c r="G372" s="43"/>
      <c r="H372" s="52" t="s">
        <v>1649</v>
      </c>
      <c r="I372" s="19" t="s">
        <v>519</v>
      </c>
      <c r="J372" s="52"/>
      <c r="K372" s="19"/>
      <c r="L372" s="52"/>
      <c r="M372" s="19"/>
      <c r="O372" s="59" t="str">
        <f t="shared" si="125"/>
        <v>6-0000</v>
      </c>
      <c r="P372" s="59" t="str">
        <f t="shared" si="126"/>
        <v>6-1000</v>
      </c>
      <c r="Q372" s="59" t="str">
        <f t="shared" si="127"/>
        <v>2-1200</v>
      </c>
      <c r="R372" s="59" t="str">
        <f t="shared" si="128"/>
        <v>6-1006</v>
      </c>
      <c r="S372" s="59" t="str">
        <f t="shared" si="129"/>
        <v>6-1005.01</v>
      </c>
      <c r="T372" s="59" t="str">
        <f t="shared" si="130"/>
        <v xml:space="preserve"> </v>
      </c>
      <c r="V372" s="82">
        <f t="shared" si="131"/>
        <v>65000000000362</v>
      </c>
      <c r="W372" s="61">
        <f t="shared" si="132"/>
        <v>65000000000350</v>
      </c>
      <c r="X372" s="61">
        <f t="shared" si="133"/>
        <v>65000000000351</v>
      </c>
      <c r="Y372" s="61">
        <f t="shared" si="134"/>
        <v>65000000000147</v>
      </c>
      <c r="Z372" s="61">
        <f t="shared" si="135"/>
        <v>65000000000362</v>
      </c>
      <c r="AA372" s="61">
        <f t="shared" si="124"/>
        <v>65000000000361</v>
      </c>
      <c r="AB372" s="61">
        <f t="shared" si="136"/>
        <v>65000000000000</v>
      </c>
      <c r="AD372" s="61">
        <f t="shared" si="138"/>
        <v>6</v>
      </c>
      <c r="AE372" s="61">
        <f t="shared" si="139"/>
        <v>2</v>
      </c>
      <c r="AF372" s="61">
        <f t="shared" si="140"/>
        <v>1</v>
      </c>
      <c r="AG372" s="61">
        <f t="shared" si="141"/>
        <v>96</v>
      </c>
      <c r="AH372" s="61">
        <f t="shared" si="142"/>
        <v>1</v>
      </c>
      <c r="AI372" s="61">
        <f t="shared" si="143"/>
        <v>1</v>
      </c>
      <c r="AK372" s="77" t="str">
        <f xml:space="preserve">
IF(AA372&lt;&gt;AA371,
     "L5",
     IF(Z372&lt;&gt;Z371,
          "L4",
          IF(Y372&lt;&gt;Y371,
               "L3",
               IF(X372&lt;&gt;X371,
                    "L2",
                     IF(W372&lt;&gt;W371,
                         "L1",
                         "L1"
                         )
                    )
               )
          )
     )</f>
        <v>L4</v>
      </c>
      <c r="AM372" s="65" t="s">
        <v>1756</v>
      </c>
      <c r="AN372" s="65">
        <f>IF(EXACT($AK371, "L1"), $W371, AN371)</f>
        <v>65000000000350</v>
      </c>
      <c r="AO372" s="65">
        <f>IF(EXACT($AK371, "L1"), $W371, IF(EXACT($AK371, "L2"), $X371, AO371))</f>
        <v>65000000000351</v>
      </c>
      <c r="AP372" s="65">
        <f>IF(EXACT($AK371, "L1"), $W371, IF(EXACT($AK371, "L2"), $X371, IF(EXACT($AK371, "L3"), $Y371, AP371)))</f>
        <v>65000000000351</v>
      </c>
      <c r="AQ372" s="65">
        <f>IF(EXACT($AK371, "L1"), $W371, IF(EXACT($AK371, "L2"), $X371, IF(EXACT($AK371, "L3"), $Y371, IF(EXACT($AK371, "L4"), $Z371, AQ371))))</f>
        <v>65000000000360</v>
      </c>
      <c r="AS372" s="65">
        <f>IF(EXACT($AK372, "L1"), AM372, IF(EXACT($AK372, "L2"), AN372, IF(EXACT($AK372, "L3"), AO372, IF(EXACT($AK372, "L4"), AP372, IF(EXACT($AK372, "L5"), AQ372, "")))))</f>
        <v>65000000000351</v>
      </c>
      <c r="AU372" s="60" t="str">
        <f t="shared" si="144"/>
        <v>PERFORM * FROM "SchData-OLTP-Accounting"."Func_TblChartOfAccount_SET"(varSystemLoginSession, null, null, null, varInstitutionBranchID, 62000000000001::bigint,'6-1006', 'Personal Income Tax', 62000000000001::bigint, '2016-01-01 00:00:00'::timestamp, null::timestamp, 65000000000351::bigint, 66000000000001::bigint);</v>
      </c>
      <c r="AV372" s="66">
        <f t="shared" si="145"/>
        <v>65000000000362</v>
      </c>
      <c r="AW372" s="66">
        <f t="shared" si="146"/>
        <v>65000000000351</v>
      </c>
      <c r="AY372" s="66">
        <f t="shared" si="137"/>
        <v>65000000000147</v>
      </c>
    </row>
    <row r="373" spans="2:51" x14ac:dyDescent="0.2">
      <c r="B373" s="42"/>
      <c r="C373" s="43"/>
      <c r="D373" s="44"/>
      <c r="E373" s="43"/>
      <c r="F373" s="44"/>
      <c r="G373" s="43"/>
      <c r="H373" s="52"/>
      <c r="I373" s="19"/>
      <c r="J373" s="52" t="s">
        <v>1650</v>
      </c>
      <c r="K373" s="19" t="s">
        <v>1363</v>
      </c>
      <c r="L373" s="52"/>
      <c r="M373" s="19"/>
      <c r="O373" s="59" t="str">
        <f t="shared" si="125"/>
        <v>6-0000</v>
      </c>
      <c r="P373" s="59" t="str">
        <f t="shared" si="126"/>
        <v>6-1000</v>
      </c>
      <c r="Q373" s="59" t="str">
        <f t="shared" si="127"/>
        <v>2-1200</v>
      </c>
      <c r="R373" s="59" t="str">
        <f t="shared" si="128"/>
        <v>6-1006</v>
      </c>
      <c r="S373" s="59" t="str">
        <f t="shared" si="129"/>
        <v>6-1006.01</v>
      </c>
      <c r="T373" s="59" t="str">
        <f t="shared" si="130"/>
        <v xml:space="preserve"> </v>
      </c>
      <c r="V373" s="82">
        <f t="shared" si="131"/>
        <v>65000000000363</v>
      </c>
      <c r="W373" s="61">
        <f t="shared" si="132"/>
        <v>65000000000350</v>
      </c>
      <c r="X373" s="61">
        <f t="shared" si="133"/>
        <v>65000000000351</v>
      </c>
      <c r="Y373" s="61">
        <f t="shared" si="134"/>
        <v>65000000000147</v>
      </c>
      <c r="Z373" s="61">
        <f t="shared" si="135"/>
        <v>65000000000362</v>
      </c>
      <c r="AA373" s="61">
        <f t="shared" si="124"/>
        <v>65000000000363</v>
      </c>
      <c r="AB373" s="61">
        <f t="shared" si="136"/>
        <v>65000000000000</v>
      </c>
      <c r="AD373" s="61">
        <f t="shared" si="138"/>
        <v>6</v>
      </c>
      <c r="AE373" s="61">
        <f t="shared" si="139"/>
        <v>2</v>
      </c>
      <c r="AF373" s="61">
        <f t="shared" si="140"/>
        <v>1</v>
      </c>
      <c r="AG373" s="61">
        <f t="shared" si="141"/>
        <v>96</v>
      </c>
      <c r="AH373" s="61">
        <f t="shared" si="142"/>
        <v>2</v>
      </c>
      <c r="AI373" s="61">
        <f t="shared" si="143"/>
        <v>1</v>
      </c>
      <c r="AK373" s="77" t="str">
        <f xml:space="preserve">
IF(AA373&lt;&gt;AA372,
     "L5",
     IF(Z373&lt;&gt;Z372,
          "L4",
          IF(Y373&lt;&gt;Y372,
               "L3",
               IF(X373&lt;&gt;X372,
                    "L2",
                     IF(W373&lt;&gt;W372,
                         "L1",
                         "L1"
                         )
                    )
               )
          )
     )</f>
        <v>L5</v>
      </c>
      <c r="AM373" s="65" t="s">
        <v>1756</v>
      </c>
      <c r="AN373" s="65">
        <f>IF(EXACT($AK372, "L1"), $W372, AN372)</f>
        <v>65000000000350</v>
      </c>
      <c r="AO373" s="65">
        <f>IF(EXACT($AK372, "L1"), $W372, IF(EXACT($AK372, "L2"), $X372, AO372))</f>
        <v>65000000000351</v>
      </c>
      <c r="AP373" s="65">
        <f>IF(EXACT($AK372, "L1"), $W372, IF(EXACT($AK372, "L2"), $X372, IF(EXACT($AK372, "L3"), $Y372, AP372)))</f>
        <v>65000000000351</v>
      </c>
      <c r="AQ373" s="65">
        <f>IF(EXACT($AK372, "L1"), $W372, IF(EXACT($AK372, "L2"), $X372, IF(EXACT($AK372, "L3"), $Y372, IF(EXACT($AK372, "L4"), $Z372, AQ372))))</f>
        <v>65000000000362</v>
      </c>
      <c r="AS373" s="65">
        <f>IF(EXACT($AK373, "L1"), AM373, IF(EXACT($AK373, "L2"), AN373, IF(EXACT($AK373, "L3"), AO373, IF(EXACT($AK373, "L4"), AP373, IF(EXACT($AK373, "L5"), AQ373, "")))))</f>
        <v>65000000000362</v>
      </c>
      <c r="AU373" s="60" t="str">
        <f t="shared" si="144"/>
        <v>PERFORM * FROM "SchData-OLTP-Accounting"."Func_TblChartOfAccount_SET"(varSystemLoginSession, null, null, null, varInstitutionBranchID, 62000000000001::bigint,'6-1006.01', 'Personal Income Tax (IDR)', 62000000000001::bigint, '2016-01-01 00:00:00'::timestamp, null::timestamp, 65000000000362::bigint, 66000000000001::bigint);</v>
      </c>
      <c r="AV373" s="66">
        <f t="shared" si="145"/>
        <v>65000000000363</v>
      </c>
      <c r="AW373" s="66">
        <f t="shared" si="146"/>
        <v>65000000000362</v>
      </c>
      <c r="AY373" s="66">
        <f t="shared" si="137"/>
        <v>65000000000362</v>
      </c>
    </row>
    <row r="374" spans="2:51" ht="25.5" x14ac:dyDescent="0.2">
      <c r="B374" s="42"/>
      <c r="C374" s="43"/>
      <c r="D374" s="44"/>
      <c r="E374" s="43"/>
      <c r="F374" s="44"/>
      <c r="G374" s="43"/>
      <c r="H374" s="52" t="s">
        <v>1651</v>
      </c>
      <c r="I374" s="19" t="s">
        <v>521</v>
      </c>
      <c r="J374" s="52"/>
      <c r="K374" s="19"/>
      <c r="L374" s="52"/>
      <c r="M374" s="19"/>
      <c r="O374" s="59" t="str">
        <f t="shared" si="125"/>
        <v>6-0000</v>
      </c>
      <c r="P374" s="59" t="str">
        <f t="shared" si="126"/>
        <v>6-1000</v>
      </c>
      <c r="Q374" s="59" t="str">
        <f t="shared" si="127"/>
        <v>2-1200</v>
      </c>
      <c r="R374" s="59" t="str">
        <f t="shared" si="128"/>
        <v>6-1007</v>
      </c>
      <c r="S374" s="59" t="str">
        <f t="shared" si="129"/>
        <v>6-1006.01</v>
      </c>
      <c r="T374" s="59" t="str">
        <f t="shared" si="130"/>
        <v xml:space="preserve"> </v>
      </c>
      <c r="V374" s="82">
        <f t="shared" si="131"/>
        <v>65000000000364</v>
      </c>
      <c r="W374" s="61">
        <f t="shared" si="132"/>
        <v>65000000000350</v>
      </c>
      <c r="X374" s="61">
        <f t="shared" si="133"/>
        <v>65000000000351</v>
      </c>
      <c r="Y374" s="61">
        <f t="shared" si="134"/>
        <v>65000000000147</v>
      </c>
      <c r="Z374" s="61">
        <f t="shared" si="135"/>
        <v>65000000000364</v>
      </c>
      <c r="AA374" s="61">
        <f t="shared" si="124"/>
        <v>65000000000363</v>
      </c>
      <c r="AB374" s="61">
        <f t="shared" si="136"/>
        <v>65000000000000</v>
      </c>
      <c r="AD374" s="61">
        <f t="shared" si="138"/>
        <v>6</v>
      </c>
      <c r="AE374" s="61">
        <f t="shared" si="139"/>
        <v>2</v>
      </c>
      <c r="AF374" s="61">
        <f t="shared" si="140"/>
        <v>1</v>
      </c>
      <c r="AG374" s="61">
        <f t="shared" si="141"/>
        <v>97</v>
      </c>
      <c r="AH374" s="61">
        <f t="shared" si="142"/>
        <v>1</v>
      </c>
      <c r="AI374" s="61">
        <f t="shared" si="143"/>
        <v>1</v>
      </c>
      <c r="AK374" s="77" t="str">
        <f xml:space="preserve">
IF(AA374&lt;&gt;AA373,
     "L5",
     IF(Z374&lt;&gt;Z373,
          "L4",
          IF(Y374&lt;&gt;Y373,
               "L3",
               IF(X374&lt;&gt;X373,
                    "L2",
                     IF(W374&lt;&gt;W373,
                         "L1",
                         "L1"
                         )
                    )
               )
          )
     )</f>
        <v>L4</v>
      </c>
      <c r="AM374" s="65" t="s">
        <v>1756</v>
      </c>
      <c r="AN374" s="65">
        <f>IF(EXACT($AK373, "L1"), $W373, AN373)</f>
        <v>65000000000350</v>
      </c>
      <c r="AO374" s="65">
        <f>IF(EXACT($AK373, "L1"), $W373, IF(EXACT($AK373, "L2"), $X373, AO373))</f>
        <v>65000000000351</v>
      </c>
      <c r="AP374" s="65">
        <f>IF(EXACT($AK373, "L1"), $W373, IF(EXACT($AK373, "L2"), $X373, IF(EXACT($AK373, "L3"), $Y373, AP373)))</f>
        <v>65000000000351</v>
      </c>
      <c r="AQ374" s="65">
        <f>IF(EXACT($AK373, "L1"), $W373, IF(EXACT($AK373, "L2"), $X373, IF(EXACT($AK373, "L3"), $Y373, IF(EXACT($AK373, "L4"), $Z373, AQ373))))</f>
        <v>65000000000362</v>
      </c>
      <c r="AS374" s="65">
        <f>IF(EXACT($AK374, "L1"), AM374, IF(EXACT($AK374, "L2"), AN374, IF(EXACT($AK374, "L3"), AO374, IF(EXACT($AK374, "L4"), AP374, IF(EXACT($AK374, "L5"), AQ374, "")))))</f>
        <v>65000000000351</v>
      </c>
      <c r="AU374" s="60" t="str">
        <f t="shared" si="144"/>
        <v>PERFORM * FROM "SchData-OLTP-Accounting"."Func_TblChartOfAccount_SET"(varSystemLoginSession, null, null, null, varInstitutionBranchID, 62000000000001::bigint,'6-1007', 'Post Employee benefit Expense', 62000000000001::bigint, '2016-01-01 00:00:00'::timestamp, null::timestamp, 65000000000351::bigint, 66000000000001::bigint);</v>
      </c>
      <c r="AV374" s="66">
        <f t="shared" si="145"/>
        <v>65000000000364</v>
      </c>
      <c r="AW374" s="66">
        <f t="shared" si="146"/>
        <v>65000000000351</v>
      </c>
      <c r="AY374" s="66">
        <f t="shared" si="137"/>
        <v>65000000000147</v>
      </c>
    </row>
    <row r="375" spans="2:51" ht="25.5" x14ac:dyDescent="0.2">
      <c r="B375" s="42"/>
      <c r="C375" s="43"/>
      <c r="D375" s="44"/>
      <c r="E375" s="43"/>
      <c r="F375" s="44"/>
      <c r="G375" s="43"/>
      <c r="H375" s="52"/>
      <c r="I375" s="19"/>
      <c r="J375" s="52" t="s">
        <v>1652</v>
      </c>
      <c r="K375" s="19" t="s">
        <v>1364</v>
      </c>
      <c r="L375" s="52"/>
      <c r="M375" s="19"/>
      <c r="O375" s="59" t="str">
        <f t="shared" si="125"/>
        <v>6-0000</v>
      </c>
      <c r="P375" s="59" t="str">
        <f t="shared" si="126"/>
        <v>6-1000</v>
      </c>
      <c r="Q375" s="59" t="str">
        <f t="shared" si="127"/>
        <v>2-1200</v>
      </c>
      <c r="R375" s="59" t="str">
        <f t="shared" si="128"/>
        <v>6-1007</v>
      </c>
      <c r="S375" s="59" t="str">
        <f t="shared" si="129"/>
        <v>6-1007.01</v>
      </c>
      <c r="T375" s="59" t="str">
        <f t="shared" si="130"/>
        <v xml:space="preserve"> </v>
      </c>
      <c r="V375" s="82">
        <f t="shared" si="131"/>
        <v>65000000000365</v>
      </c>
      <c r="W375" s="61">
        <f t="shared" si="132"/>
        <v>65000000000350</v>
      </c>
      <c r="X375" s="61">
        <f t="shared" si="133"/>
        <v>65000000000351</v>
      </c>
      <c r="Y375" s="61">
        <f t="shared" si="134"/>
        <v>65000000000147</v>
      </c>
      <c r="Z375" s="61">
        <f t="shared" si="135"/>
        <v>65000000000364</v>
      </c>
      <c r="AA375" s="61">
        <f t="shared" si="124"/>
        <v>65000000000365</v>
      </c>
      <c r="AB375" s="61">
        <f t="shared" si="136"/>
        <v>65000000000000</v>
      </c>
      <c r="AD375" s="61">
        <f t="shared" si="138"/>
        <v>6</v>
      </c>
      <c r="AE375" s="61">
        <f t="shared" si="139"/>
        <v>2</v>
      </c>
      <c r="AF375" s="61">
        <f t="shared" si="140"/>
        <v>1</v>
      </c>
      <c r="AG375" s="61">
        <f t="shared" si="141"/>
        <v>97</v>
      </c>
      <c r="AH375" s="61">
        <f t="shared" si="142"/>
        <v>2</v>
      </c>
      <c r="AI375" s="61">
        <f t="shared" si="143"/>
        <v>1</v>
      </c>
      <c r="AK375" s="77" t="str">
        <f xml:space="preserve">
IF(AA375&lt;&gt;AA374,
     "L5",
     IF(Z375&lt;&gt;Z374,
          "L4",
          IF(Y375&lt;&gt;Y374,
               "L3",
               IF(X375&lt;&gt;X374,
                    "L2",
                     IF(W375&lt;&gt;W374,
                         "L1",
                         "L1"
                         )
                    )
               )
          )
     )</f>
        <v>L5</v>
      </c>
      <c r="AM375" s="65" t="s">
        <v>1756</v>
      </c>
      <c r="AN375" s="65">
        <f>IF(EXACT($AK374, "L1"), $W374, AN374)</f>
        <v>65000000000350</v>
      </c>
      <c r="AO375" s="65">
        <f>IF(EXACT($AK374, "L1"), $W374, IF(EXACT($AK374, "L2"), $X374, AO374))</f>
        <v>65000000000351</v>
      </c>
      <c r="AP375" s="65">
        <f>IF(EXACT($AK374, "L1"), $W374, IF(EXACT($AK374, "L2"), $X374, IF(EXACT($AK374, "L3"), $Y374, AP374)))</f>
        <v>65000000000351</v>
      </c>
      <c r="AQ375" s="65">
        <f>IF(EXACT($AK374, "L1"), $W374, IF(EXACT($AK374, "L2"), $X374, IF(EXACT($AK374, "L3"), $Y374, IF(EXACT($AK374, "L4"), $Z374, AQ374))))</f>
        <v>65000000000364</v>
      </c>
      <c r="AS375" s="65">
        <f>IF(EXACT($AK375, "L1"), AM375, IF(EXACT($AK375, "L2"), AN375, IF(EXACT($AK375, "L3"), AO375, IF(EXACT($AK375, "L4"), AP375, IF(EXACT($AK375, "L5"), AQ375, "")))))</f>
        <v>65000000000364</v>
      </c>
      <c r="AU375" s="60" t="str">
        <f t="shared" si="144"/>
        <v>PERFORM * FROM "SchData-OLTP-Accounting"."Func_TblChartOfAccount_SET"(varSystemLoginSession, null, null, null, varInstitutionBranchID, 62000000000001::bigint,'6-1007.01', 'Post Employee benefit Expense (IDR)', 62000000000001::bigint, '2016-01-01 00:00:00'::timestamp, null::timestamp, 65000000000364::bigint, 66000000000001::bigint);</v>
      </c>
      <c r="AV375" s="66">
        <f t="shared" si="145"/>
        <v>65000000000365</v>
      </c>
      <c r="AW375" s="66">
        <f t="shared" si="146"/>
        <v>65000000000364</v>
      </c>
      <c r="AY375" s="66">
        <f t="shared" si="137"/>
        <v>65000000000364</v>
      </c>
    </row>
    <row r="376" spans="2:51" x14ac:dyDescent="0.2">
      <c r="B376" s="42"/>
      <c r="C376" s="43"/>
      <c r="D376" s="44"/>
      <c r="E376" s="43"/>
      <c r="F376" s="44"/>
      <c r="G376" s="43"/>
      <c r="H376" s="52" t="s">
        <v>1653</v>
      </c>
      <c r="I376" s="19" t="s">
        <v>523</v>
      </c>
      <c r="J376" s="52"/>
      <c r="K376" s="19"/>
      <c r="L376" s="52"/>
      <c r="M376" s="19"/>
      <c r="O376" s="59" t="str">
        <f t="shared" si="125"/>
        <v>6-0000</v>
      </c>
      <c r="P376" s="59" t="str">
        <f t="shared" si="126"/>
        <v>6-1000</v>
      </c>
      <c r="Q376" s="59" t="str">
        <f t="shared" si="127"/>
        <v>2-1200</v>
      </c>
      <c r="R376" s="59" t="str">
        <f t="shared" si="128"/>
        <v>6-1008</v>
      </c>
      <c r="S376" s="59" t="str">
        <f t="shared" si="129"/>
        <v>6-1007.01</v>
      </c>
      <c r="T376" s="59" t="str">
        <f t="shared" si="130"/>
        <v xml:space="preserve"> </v>
      </c>
      <c r="V376" s="82">
        <f t="shared" si="131"/>
        <v>65000000000366</v>
      </c>
      <c r="W376" s="61">
        <f t="shared" si="132"/>
        <v>65000000000350</v>
      </c>
      <c r="X376" s="61">
        <f t="shared" si="133"/>
        <v>65000000000351</v>
      </c>
      <c r="Y376" s="61">
        <f t="shared" si="134"/>
        <v>65000000000147</v>
      </c>
      <c r="Z376" s="61">
        <f t="shared" si="135"/>
        <v>65000000000366</v>
      </c>
      <c r="AA376" s="61">
        <f t="shared" si="124"/>
        <v>65000000000365</v>
      </c>
      <c r="AB376" s="61">
        <f t="shared" si="136"/>
        <v>65000000000000</v>
      </c>
      <c r="AD376" s="61">
        <f t="shared" si="138"/>
        <v>6</v>
      </c>
      <c r="AE376" s="61">
        <f t="shared" si="139"/>
        <v>2</v>
      </c>
      <c r="AF376" s="61">
        <f t="shared" si="140"/>
        <v>1</v>
      </c>
      <c r="AG376" s="61">
        <f t="shared" si="141"/>
        <v>98</v>
      </c>
      <c r="AH376" s="61">
        <f t="shared" si="142"/>
        <v>1</v>
      </c>
      <c r="AI376" s="61">
        <f t="shared" si="143"/>
        <v>1</v>
      </c>
      <c r="AK376" s="77" t="str">
        <f xml:space="preserve">
IF(AA376&lt;&gt;AA375,
     "L5",
     IF(Z376&lt;&gt;Z375,
          "L4",
          IF(Y376&lt;&gt;Y375,
               "L3",
               IF(X376&lt;&gt;X375,
                    "L2",
                     IF(W376&lt;&gt;W375,
                         "L1",
                         "L1"
                         )
                    )
               )
          )
     )</f>
        <v>L4</v>
      </c>
      <c r="AM376" s="65" t="s">
        <v>1756</v>
      </c>
      <c r="AN376" s="65">
        <f>IF(EXACT($AK375, "L1"), $W375, AN375)</f>
        <v>65000000000350</v>
      </c>
      <c r="AO376" s="65">
        <f>IF(EXACT($AK375, "L1"), $W375, IF(EXACT($AK375, "L2"), $X375, AO375))</f>
        <v>65000000000351</v>
      </c>
      <c r="AP376" s="65">
        <f>IF(EXACT($AK375, "L1"), $W375, IF(EXACT($AK375, "L2"), $X375, IF(EXACT($AK375, "L3"), $Y375, AP375)))</f>
        <v>65000000000351</v>
      </c>
      <c r="AQ376" s="65">
        <f>IF(EXACT($AK375, "L1"), $W375, IF(EXACT($AK375, "L2"), $X375, IF(EXACT($AK375, "L3"), $Y375, IF(EXACT($AK375, "L4"), $Z375, AQ375))))</f>
        <v>65000000000364</v>
      </c>
      <c r="AS376" s="65">
        <f>IF(EXACT($AK376, "L1"), AM376, IF(EXACT($AK376, "L2"), AN376, IF(EXACT($AK376, "L3"), AO376, IF(EXACT($AK376, "L4"), AP376, IF(EXACT($AK376, "L5"), AQ376, "")))))</f>
        <v>65000000000351</v>
      </c>
      <c r="AU376" s="60" t="str">
        <f t="shared" si="144"/>
        <v>PERFORM * FROM "SchData-OLTP-Accounting"."Func_TblChartOfAccount_SET"(varSystemLoginSession, null, null, null, varInstitutionBranchID, 62000000000001::bigint,'6-1008', 'Medical Expense', 62000000000001::bigint, '2016-01-01 00:00:00'::timestamp, null::timestamp, 65000000000351::bigint, 66000000000001::bigint);</v>
      </c>
      <c r="AV376" s="66">
        <f t="shared" si="145"/>
        <v>65000000000366</v>
      </c>
      <c r="AW376" s="66">
        <f t="shared" si="146"/>
        <v>65000000000351</v>
      </c>
      <c r="AY376" s="66">
        <f t="shared" si="137"/>
        <v>65000000000147</v>
      </c>
    </row>
    <row r="377" spans="2:51" x14ac:dyDescent="0.2">
      <c r="B377" s="42"/>
      <c r="C377" s="43"/>
      <c r="D377" s="44"/>
      <c r="E377" s="43"/>
      <c r="F377" s="44"/>
      <c r="G377" s="43"/>
      <c r="H377" s="52"/>
      <c r="I377" s="19"/>
      <c r="J377" s="52" t="s">
        <v>1654</v>
      </c>
      <c r="K377" s="19" t="s">
        <v>1365</v>
      </c>
      <c r="L377" s="52"/>
      <c r="M377" s="19"/>
      <c r="O377" s="59" t="str">
        <f t="shared" si="125"/>
        <v>6-0000</v>
      </c>
      <c r="P377" s="59" t="str">
        <f t="shared" si="126"/>
        <v>6-1000</v>
      </c>
      <c r="Q377" s="59" t="str">
        <f t="shared" si="127"/>
        <v>2-1200</v>
      </c>
      <c r="R377" s="59" t="str">
        <f t="shared" si="128"/>
        <v>6-1008</v>
      </c>
      <c r="S377" s="59" t="str">
        <f t="shared" si="129"/>
        <v>6-1008.01</v>
      </c>
      <c r="T377" s="59" t="str">
        <f t="shared" si="130"/>
        <v xml:space="preserve"> </v>
      </c>
      <c r="V377" s="82">
        <f t="shared" si="131"/>
        <v>65000000000367</v>
      </c>
      <c r="W377" s="61">
        <f t="shared" si="132"/>
        <v>65000000000350</v>
      </c>
      <c r="X377" s="61">
        <f t="shared" si="133"/>
        <v>65000000000351</v>
      </c>
      <c r="Y377" s="61">
        <f t="shared" si="134"/>
        <v>65000000000147</v>
      </c>
      <c r="Z377" s="61">
        <f t="shared" si="135"/>
        <v>65000000000366</v>
      </c>
      <c r="AA377" s="61">
        <f t="shared" si="124"/>
        <v>65000000000367</v>
      </c>
      <c r="AB377" s="61">
        <f t="shared" si="136"/>
        <v>65000000000000</v>
      </c>
      <c r="AD377" s="61">
        <f t="shared" si="138"/>
        <v>6</v>
      </c>
      <c r="AE377" s="61">
        <f t="shared" si="139"/>
        <v>2</v>
      </c>
      <c r="AF377" s="61">
        <f t="shared" si="140"/>
        <v>1</v>
      </c>
      <c r="AG377" s="61">
        <f t="shared" si="141"/>
        <v>98</v>
      </c>
      <c r="AH377" s="61">
        <f t="shared" si="142"/>
        <v>2</v>
      </c>
      <c r="AI377" s="61">
        <f t="shared" si="143"/>
        <v>1</v>
      </c>
      <c r="AK377" s="77" t="str">
        <f xml:space="preserve">
IF(AA377&lt;&gt;AA376,
     "L5",
     IF(Z377&lt;&gt;Z376,
          "L4",
          IF(Y377&lt;&gt;Y376,
               "L3",
               IF(X377&lt;&gt;X376,
                    "L2",
                     IF(W377&lt;&gt;W376,
                         "L1",
                         "L1"
                         )
                    )
               )
          )
     )</f>
        <v>L5</v>
      </c>
      <c r="AM377" s="65" t="s">
        <v>1756</v>
      </c>
      <c r="AN377" s="65">
        <f>IF(EXACT($AK376, "L1"), $W376, AN376)</f>
        <v>65000000000350</v>
      </c>
      <c r="AO377" s="65">
        <f>IF(EXACT($AK376, "L1"), $W376, IF(EXACT($AK376, "L2"), $X376, AO376))</f>
        <v>65000000000351</v>
      </c>
      <c r="AP377" s="65">
        <f>IF(EXACT($AK376, "L1"), $W376, IF(EXACT($AK376, "L2"), $X376, IF(EXACT($AK376, "L3"), $Y376, AP376)))</f>
        <v>65000000000351</v>
      </c>
      <c r="AQ377" s="65">
        <f>IF(EXACT($AK376, "L1"), $W376, IF(EXACT($AK376, "L2"), $X376, IF(EXACT($AK376, "L3"), $Y376, IF(EXACT($AK376, "L4"), $Z376, AQ376))))</f>
        <v>65000000000366</v>
      </c>
      <c r="AS377" s="65">
        <f>IF(EXACT($AK377, "L1"), AM377, IF(EXACT($AK377, "L2"), AN377, IF(EXACT($AK377, "L3"), AO377, IF(EXACT($AK377, "L4"), AP377, IF(EXACT($AK377, "L5"), AQ377, "")))))</f>
        <v>65000000000366</v>
      </c>
      <c r="AU377" s="60" t="str">
        <f t="shared" si="144"/>
        <v>PERFORM * FROM "SchData-OLTP-Accounting"."Func_TblChartOfAccount_SET"(varSystemLoginSession, null, null, null, varInstitutionBranchID, 62000000000001::bigint,'6-1008.01', 'Medical Expense (IDR)', 62000000000001::bigint, '2016-01-01 00:00:00'::timestamp, null::timestamp, 65000000000366::bigint, 66000000000001::bigint);</v>
      </c>
      <c r="AV377" s="66">
        <f t="shared" si="145"/>
        <v>65000000000367</v>
      </c>
      <c r="AW377" s="66">
        <f t="shared" si="146"/>
        <v>65000000000366</v>
      </c>
      <c r="AY377" s="66">
        <f t="shared" si="137"/>
        <v>65000000000366</v>
      </c>
    </row>
    <row r="378" spans="2:51" x14ac:dyDescent="0.2">
      <c r="B378" s="42"/>
      <c r="C378" s="43"/>
      <c r="D378" s="44"/>
      <c r="E378" s="43"/>
      <c r="F378" s="44"/>
      <c r="G378" s="43"/>
      <c r="H378" s="52" t="s">
        <v>1655</v>
      </c>
      <c r="I378" s="19" t="s">
        <v>525</v>
      </c>
      <c r="J378" s="52"/>
      <c r="K378" s="19"/>
      <c r="L378" s="52"/>
      <c r="M378" s="19"/>
      <c r="O378" s="59" t="str">
        <f t="shared" si="125"/>
        <v>6-0000</v>
      </c>
      <c r="P378" s="59" t="str">
        <f t="shared" si="126"/>
        <v>6-1000</v>
      </c>
      <c r="Q378" s="59" t="str">
        <f t="shared" si="127"/>
        <v>2-1200</v>
      </c>
      <c r="R378" s="59" t="str">
        <f t="shared" si="128"/>
        <v>6-1009</v>
      </c>
      <c r="S378" s="59" t="str">
        <f t="shared" si="129"/>
        <v>6-1008.01</v>
      </c>
      <c r="T378" s="59" t="str">
        <f t="shared" si="130"/>
        <v xml:space="preserve"> </v>
      </c>
      <c r="V378" s="82">
        <f t="shared" si="131"/>
        <v>65000000000368</v>
      </c>
      <c r="W378" s="61">
        <f t="shared" si="132"/>
        <v>65000000000350</v>
      </c>
      <c r="X378" s="61">
        <f t="shared" si="133"/>
        <v>65000000000351</v>
      </c>
      <c r="Y378" s="61">
        <f t="shared" si="134"/>
        <v>65000000000147</v>
      </c>
      <c r="Z378" s="61">
        <f t="shared" si="135"/>
        <v>65000000000368</v>
      </c>
      <c r="AA378" s="61">
        <f t="shared" si="124"/>
        <v>65000000000367</v>
      </c>
      <c r="AB378" s="61">
        <f t="shared" si="136"/>
        <v>65000000000000</v>
      </c>
      <c r="AD378" s="61">
        <f t="shared" si="138"/>
        <v>6</v>
      </c>
      <c r="AE378" s="61">
        <f t="shared" si="139"/>
        <v>2</v>
      </c>
      <c r="AF378" s="61">
        <f t="shared" si="140"/>
        <v>1</v>
      </c>
      <c r="AG378" s="61">
        <f t="shared" si="141"/>
        <v>99</v>
      </c>
      <c r="AH378" s="61">
        <f t="shared" si="142"/>
        <v>1</v>
      </c>
      <c r="AI378" s="61">
        <f t="shared" si="143"/>
        <v>1</v>
      </c>
      <c r="AK378" s="77" t="str">
        <f xml:space="preserve">
IF(AA378&lt;&gt;AA377,
     "L5",
     IF(Z378&lt;&gt;Z377,
          "L4",
          IF(Y378&lt;&gt;Y377,
               "L3",
               IF(X378&lt;&gt;X377,
                    "L2",
                     IF(W378&lt;&gt;W377,
                         "L1",
                         "L1"
                         )
                    )
               )
          )
     )</f>
        <v>L4</v>
      </c>
      <c r="AM378" s="65" t="s">
        <v>1756</v>
      </c>
      <c r="AN378" s="65">
        <f>IF(EXACT($AK377, "L1"), $W377, AN377)</f>
        <v>65000000000350</v>
      </c>
      <c r="AO378" s="65">
        <f>IF(EXACT($AK377, "L1"), $W377, IF(EXACT($AK377, "L2"), $X377, AO377))</f>
        <v>65000000000351</v>
      </c>
      <c r="AP378" s="65">
        <f>IF(EXACT($AK377, "L1"), $W377, IF(EXACT($AK377, "L2"), $X377, IF(EXACT($AK377, "L3"), $Y377, AP377)))</f>
        <v>65000000000351</v>
      </c>
      <c r="AQ378" s="65">
        <f>IF(EXACT($AK377, "L1"), $W377, IF(EXACT($AK377, "L2"), $X377, IF(EXACT($AK377, "L3"), $Y377, IF(EXACT($AK377, "L4"), $Z377, AQ377))))</f>
        <v>65000000000366</v>
      </c>
      <c r="AS378" s="65">
        <f>IF(EXACT($AK378, "L1"), AM378, IF(EXACT($AK378, "L2"), AN378, IF(EXACT($AK378, "L3"), AO378, IF(EXACT($AK378, "L4"), AP378, IF(EXACT($AK378, "L5"), AQ378, "")))))</f>
        <v>65000000000351</v>
      </c>
      <c r="AU378" s="60" t="str">
        <f t="shared" si="144"/>
        <v>PERFORM * FROM "SchData-OLTP-Accounting"."Func_TblChartOfAccount_SET"(varSystemLoginSession, null, null, null, varInstitutionBranchID, 62000000000001::bigint,'6-1009', 'Accrual for Operation Staff', 62000000000001::bigint, '2016-01-01 00:00:00'::timestamp, null::timestamp, 65000000000351::bigint, 66000000000001::bigint);</v>
      </c>
      <c r="AV378" s="66">
        <f t="shared" si="145"/>
        <v>65000000000368</v>
      </c>
      <c r="AW378" s="66">
        <f t="shared" si="146"/>
        <v>65000000000351</v>
      </c>
      <c r="AY378" s="66">
        <f t="shared" si="137"/>
        <v>65000000000147</v>
      </c>
    </row>
    <row r="379" spans="2:51" x14ac:dyDescent="0.2">
      <c r="B379" s="42"/>
      <c r="C379" s="43"/>
      <c r="D379" s="44"/>
      <c r="E379" s="43"/>
      <c r="F379" s="44"/>
      <c r="G379" s="43"/>
      <c r="H379" s="52"/>
      <c r="I379" s="19"/>
      <c r="J379" s="52" t="s">
        <v>1656</v>
      </c>
      <c r="K379" s="19" t="s">
        <v>1366</v>
      </c>
      <c r="L379" s="52"/>
      <c r="M379" s="19"/>
      <c r="O379" s="59" t="str">
        <f t="shared" si="125"/>
        <v>6-0000</v>
      </c>
      <c r="P379" s="59" t="str">
        <f t="shared" si="126"/>
        <v>6-1000</v>
      </c>
      <c r="Q379" s="59" t="str">
        <f t="shared" si="127"/>
        <v>2-1200</v>
      </c>
      <c r="R379" s="59" t="str">
        <f t="shared" si="128"/>
        <v>6-1009</v>
      </c>
      <c r="S379" s="59" t="str">
        <f t="shared" si="129"/>
        <v>6-1009.01</v>
      </c>
      <c r="T379" s="59" t="str">
        <f t="shared" si="130"/>
        <v xml:space="preserve"> </v>
      </c>
      <c r="V379" s="82">
        <f t="shared" si="131"/>
        <v>65000000000369</v>
      </c>
      <c r="W379" s="61">
        <f t="shared" si="132"/>
        <v>65000000000350</v>
      </c>
      <c r="X379" s="61">
        <f t="shared" si="133"/>
        <v>65000000000351</v>
      </c>
      <c r="Y379" s="61">
        <f t="shared" si="134"/>
        <v>65000000000147</v>
      </c>
      <c r="Z379" s="61">
        <f t="shared" si="135"/>
        <v>65000000000368</v>
      </c>
      <c r="AA379" s="61">
        <f t="shared" si="124"/>
        <v>65000000000369</v>
      </c>
      <c r="AB379" s="61">
        <f t="shared" si="136"/>
        <v>65000000000000</v>
      </c>
      <c r="AD379" s="61">
        <f t="shared" si="138"/>
        <v>6</v>
      </c>
      <c r="AE379" s="61">
        <f t="shared" si="139"/>
        <v>2</v>
      </c>
      <c r="AF379" s="61">
        <f t="shared" si="140"/>
        <v>1</v>
      </c>
      <c r="AG379" s="61">
        <f t="shared" si="141"/>
        <v>99</v>
      </c>
      <c r="AH379" s="61">
        <f t="shared" si="142"/>
        <v>2</v>
      </c>
      <c r="AI379" s="61">
        <f t="shared" si="143"/>
        <v>1</v>
      </c>
      <c r="AK379" s="77" t="str">
        <f xml:space="preserve">
IF(AA379&lt;&gt;AA378,
     "L5",
     IF(Z379&lt;&gt;Z378,
          "L4",
          IF(Y379&lt;&gt;Y378,
               "L3",
               IF(X379&lt;&gt;X378,
                    "L2",
                     IF(W379&lt;&gt;W378,
                         "L1",
                         "L1"
                         )
                    )
               )
          )
     )</f>
        <v>L5</v>
      </c>
      <c r="AM379" s="65" t="s">
        <v>1756</v>
      </c>
      <c r="AN379" s="65">
        <f>IF(EXACT($AK378, "L1"), $W378, AN378)</f>
        <v>65000000000350</v>
      </c>
      <c r="AO379" s="65">
        <f>IF(EXACT($AK378, "L1"), $W378, IF(EXACT($AK378, "L2"), $X378, AO378))</f>
        <v>65000000000351</v>
      </c>
      <c r="AP379" s="65">
        <f>IF(EXACT($AK378, "L1"), $W378, IF(EXACT($AK378, "L2"), $X378, IF(EXACT($AK378, "L3"), $Y378, AP378)))</f>
        <v>65000000000351</v>
      </c>
      <c r="AQ379" s="65">
        <f>IF(EXACT($AK378, "L1"), $W378, IF(EXACT($AK378, "L2"), $X378, IF(EXACT($AK378, "L3"), $Y378, IF(EXACT($AK378, "L4"), $Z378, AQ378))))</f>
        <v>65000000000368</v>
      </c>
      <c r="AS379" s="65">
        <f>IF(EXACT($AK379, "L1"), AM379, IF(EXACT($AK379, "L2"), AN379, IF(EXACT($AK379, "L3"), AO379, IF(EXACT($AK379, "L4"), AP379, IF(EXACT($AK379, "L5"), AQ379, "")))))</f>
        <v>65000000000368</v>
      </c>
      <c r="AU379" s="60" t="str">
        <f t="shared" si="144"/>
        <v>PERFORM * FROM "SchData-OLTP-Accounting"."Func_TblChartOfAccount_SET"(varSystemLoginSession, null, null, null, varInstitutionBranchID, 62000000000001::bigint,'6-1009.01', 'Accrual for Operation Staff (IDR)', 62000000000001::bigint, '2016-01-01 00:00:00'::timestamp, null::timestamp, 65000000000368::bigint, 66000000000001::bigint);</v>
      </c>
      <c r="AV379" s="66">
        <f t="shared" si="145"/>
        <v>65000000000369</v>
      </c>
      <c r="AW379" s="66">
        <f t="shared" si="146"/>
        <v>65000000000368</v>
      </c>
      <c r="AY379" s="66">
        <f t="shared" si="137"/>
        <v>65000000000368</v>
      </c>
    </row>
    <row r="380" spans="2:51" x14ac:dyDescent="0.2">
      <c r="B380" s="42"/>
      <c r="C380" s="43"/>
      <c r="D380" s="44"/>
      <c r="E380" s="43"/>
      <c r="F380" s="44"/>
      <c r="G380" s="43"/>
      <c r="H380" s="52" t="s">
        <v>508</v>
      </c>
      <c r="I380" s="19" t="s">
        <v>527</v>
      </c>
      <c r="J380" s="52"/>
      <c r="K380" s="19"/>
      <c r="L380" s="52"/>
      <c r="M380" s="19"/>
      <c r="O380" s="59" t="str">
        <f t="shared" si="125"/>
        <v>6-0000</v>
      </c>
      <c r="P380" s="59" t="str">
        <f t="shared" si="126"/>
        <v>6-1000</v>
      </c>
      <c r="Q380" s="59" t="str">
        <f t="shared" si="127"/>
        <v>2-1200</v>
      </c>
      <c r="R380" s="59" t="str">
        <f t="shared" si="128"/>
        <v>6-1010</v>
      </c>
      <c r="S380" s="59" t="str">
        <f t="shared" si="129"/>
        <v>6-1009.01</v>
      </c>
      <c r="T380" s="59" t="str">
        <f t="shared" si="130"/>
        <v xml:space="preserve"> </v>
      </c>
      <c r="V380" s="82">
        <f t="shared" si="131"/>
        <v>65000000000370</v>
      </c>
      <c r="W380" s="61">
        <f t="shared" si="132"/>
        <v>65000000000350</v>
      </c>
      <c r="X380" s="61">
        <f t="shared" si="133"/>
        <v>65000000000351</v>
      </c>
      <c r="Y380" s="61">
        <f t="shared" si="134"/>
        <v>65000000000147</v>
      </c>
      <c r="Z380" s="61">
        <f t="shared" si="135"/>
        <v>65000000000370</v>
      </c>
      <c r="AA380" s="61">
        <f t="shared" si="124"/>
        <v>65000000000369</v>
      </c>
      <c r="AB380" s="61">
        <f t="shared" si="136"/>
        <v>65000000000000</v>
      </c>
      <c r="AD380" s="61">
        <f t="shared" si="138"/>
        <v>6</v>
      </c>
      <c r="AE380" s="61">
        <f t="shared" si="139"/>
        <v>2</v>
      </c>
      <c r="AF380" s="61">
        <f t="shared" si="140"/>
        <v>1</v>
      </c>
      <c r="AG380" s="61">
        <f t="shared" si="141"/>
        <v>100</v>
      </c>
      <c r="AH380" s="61">
        <f t="shared" si="142"/>
        <v>1</v>
      </c>
      <c r="AI380" s="61">
        <f t="shared" si="143"/>
        <v>1</v>
      </c>
      <c r="AK380" s="77" t="str">
        <f xml:space="preserve">
IF(AA380&lt;&gt;AA379,
     "L5",
     IF(Z380&lt;&gt;Z379,
          "L4",
          IF(Y380&lt;&gt;Y379,
               "L3",
               IF(X380&lt;&gt;X379,
                    "L2",
                     IF(W380&lt;&gt;W379,
                         "L1",
                         "L1"
                         )
                    )
               )
          )
     )</f>
        <v>L4</v>
      </c>
      <c r="AM380" s="65" t="s">
        <v>1756</v>
      </c>
      <c r="AN380" s="65">
        <f>IF(EXACT($AK379, "L1"), $W379, AN379)</f>
        <v>65000000000350</v>
      </c>
      <c r="AO380" s="65">
        <f>IF(EXACT($AK379, "L1"), $W379, IF(EXACT($AK379, "L2"), $X379, AO379))</f>
        <v>65000000000351</v>
      </c>
      <c r="AP380" s="65">
        <f>IF(EXACT($AK379, "L1"), $W379, IF(EXACT($AK379, "L2"), $X379, IF(EXACT($AK379, "L3"), $Y379, AP379)))</f>
        <v>65000000000351</v>
      </c>
      <c r="AQ380" s="65">
        <f>IF(EXACT($AK379, "L1"), $W379, IF(EXACT($AK379, "L2"), $X379, IF(EXACT($AK379, "L3"), $Y379, IF(EXACT($AK379, "L4"), $Z379, AQ379))))</f>
        <v>65000000000368</v>
      </c>
      <c r="AS380" s="65">
        <f>IF(EXACT($AK380, "L1"), AM380, IF(EXACT($AK380, "L2"), AN380, IF(EXACT($AK380, "L3"), AO380, IF(EXACT($AK380, "L4"), AP380, IF(EXACT($AK380, "L5"), AQ380, "")))))</f>
        <v>65000000000351</v>
      </c>
      <c r="AU380" s="60" t="str">
        <f t="shared" si="144"/>
        <v>PERFORM * FROM "SchData-OLTP-Accounting"."Func_TblChartOfAccount_SET"(varSystemLoginSession, null, null, null, varInstitutionBranchID, 62000000000001::bigint,'6-1010', 'Meal Allowance', 62000000000001::bigint, '2016-01-01 00:00:00'::timestamp, null::timestamp, 65000000000351::bigint, 66000000000001::bigint);</v>
      </c>
      <c r="AV380" s="66">
        <f t="shared" si="145"/>
        <v>65000000000370</v>
      </c>
      <c r="AW380" s="66">
        <f t="shared" si="146"/>
        <v>65000000000351</v>
      </c>
      <c r="AY380" s="66">
        <f t="shared" si="137"/>
        <v>65000000000147</v>
      </c>
    </row>
    <row r="381" spans="2:51" x14ac:dyDescent="0.2">
      <c r="B381" s="42"/>
      <c r="C381" s="43"/>
      <c r="D381" s="44"/>
      <c r="E381" s="43"/>
      <c r="F381" s="44"/>
      <c r="G381" s="43"/>
      <c r="H381" s="52"/>
      <c r="I381" s="19"/>
      <c r="J381" s="52" t="s">
        <v>1657</v>
      </c>
      <c r="K381" s="19" t="s">
        <v>1367</v>
      </c>
      <c r="L381" s="52"/>
      <c r="M381" s="19"/>
      <c r="O381" s="59" t="str">
        <f t="shared" si="125"/>
        <v>6-0000</v>
      </c>
      <c r="P381" s="59" t="str">
        <f t="shared" si="126"/>
        <v>6-1000</v>
      </c>
      <c r="Q381" s="59" t="str">
        <f t="shared" si="127"/>
        <v>2-1200</v>
      </c>
      <c r="R381" s="59" t="str">
        <f t="shared" si="128"/>
        <v>6-1010</v>
      </c>
      <c r="S381" s="59" t="str">
        <f t="shared" si="129"/>
        <v>6-1010.01</v>
      </c>
      <c r="T381" s="59" t="str">
        <f t="shared" si="130"/>
        <v xml:space="preserve"> </v>
      </c>
      <c r="V381" s="82">
        <f t="shared" si="131"/>
        <v>65000000000371</v>
      </c>
      <c r="W381" s="61">
        <f t="shared" si="132"/>
        <v>65000000000350</v>
      </c>
      <c r="X381" s="61">
        <f t="shared" si="133"/>
        <v>65000000000351</v>
      </c>
      <c r="Y381" s="61">
        <f t="shared" si="134"/>
        <v>65000000000147</v>
      </c>
      <c r="Z381" s="61">
        <f t="shared" si="135"/>
        <v>65000000000370</v>
      </c>
      <c r="AA381" s="61">
        <f t="shared" si="124"/>
        <v>65000000000371</v>
      </c>
      <c r="AB381" s="61">
        <f t="shared" si="136"/>
        <v>65000000000000</v>
      </c>
      <c r="AD381" s="61">
        <f t="shared" si="138"/>
        <v>6</v>
      </c>
      <c r="AE381" s="61">
        <f t="shared" si="139"/>
        <v>2</v>
      </c>
      <c r="AF381" s="61">
        <f t="shared" si="140"/>
        <v>1</v>
      </c>
      <c r="AG381" s="61">
        <f t="shared" si="141"/>
        <v>100</v>
      </c>
      <c r="AH381" s="61">
        <f t="shared" si="142"/>
        <v>2</v>
      </c>
      <c r="AI381" s="61">
        <f t="shared" si="143"/>
        <v>1</v>
      </c>
      <c r="AK381" s="77" t="str">
        <f xml:space="preserve">
IF(AA381&lt;&gt;AA380,
     "L5",
     IF(Z381&lt;&gt;Z380,
          "L4",
          IF(Y381&lt;&gt;Y380,
               "L3",
               IF(X381&lt;&gt;X380,
                    "L2",
                     IF(W381&lt;&gt;W380,
                         "L1",
                         "L1"
                         )
                    )
               )
          )
     )</f>
        <v>L5</v>
      </c>
      <c r="AM381" s="65" t="s">
        <v>1756</v>
      </c>
      <c r="AN381" s="65">
        <f>IF(EXACT($AK380, "L1"), $W380, AN380)</f>
        <v>65000000000350</v>
      </c>
      <c r="AO381" s="65">
        <f>IF(EXACT($AK380, "L1"), $W380, IF(EXACT($AK380, "L2"), $X380, AO380))</f>
        <v>65000000000351</v>
      </c>
      <c r="AP381" s="65">
        <f>IF(EXACT($AK380, "L1"), $W380, IF(EXACT($AK380, "L2"), $X380, IF(EXACT($AK380, "L3"), $Y380, AP380)))</f>
        <v>65000000000351</v>
      </c>
      <c r="AQ381" s="65">
        <f>IF(EXACT($AK380, "L1"), $W380, IF(EXACT($AK380, "L2"), $X380, IF(EXACT($AK380, "L3"), $Y380, IF(EXACT($AK380, "L4"), $Z380, AQ380))))</f>
        <v>65000000000370</v>
      </c>
      <c r="AS381" s="65">
        <f>IF(EXACT($AK381, "L1"), AM381, IF(EXACT($AK381, "L2"), AN381, IF(EXACT($AK381, "L3"), AO381, IF(EXACT($AK381, "L4"), AP381, IF(EXACT($AK381, "L5"), AQ381, "")))))</f>
        <v>65000000000370</v>
      </c>
      <c r="AU381" s="60" t="str">
        <f t="shared" si="144"/>
        <v>PERFORM * FROM "SchData-OLTP-Accounting"."Func_TblChartOfAccount_SET"(varSystemLoginSession, null, null, null, varInstitutionBranchID, 62000000000001::bigint,'6-1010.01', 'Meal Allowance (IDR)', 62000000000001::bigint, '2016-01-01 00:00:00'::timestamp, null::timestamp, 65000000000370::bigint, 66000000000001::bigint);</v>
      </c>
      <c r="AV381" s="66">
        <f t="shared" si="145"/>
        <v>65000000000371</v>
      </c>
      <c r="AW381" s="66">
        <f t="shared" si="146"/>
        <v>65000000000370</v>
      </c>
      <c r="AY381" s="66">
        <f t="shared" si="137"/>
        <v>65000000000370</v>
      </c>
    </row>
    <row r="382" spans="2:51" x14ac:dyDescent="0.2">
      <c r="B382" s="42"/>
      <c r="C382" s="43"/>
      <c r="D382" s="44"/>
      <c r="E382" s="43"/>
      <c r="F382" s="44"/>
      <c r="G382" s="43"/>
      <c r="H382" s="52" t="s">
        <v>1658</v>
      </c>
      <c r="I382" s="19" t="s">
        <v>529</v>
      </c>
      <c r="J382" s="52"/>
      <c r="K382" s="19"/>
      <c r="L382" s="52"/>
      <c r="M382" s="19"/>
      <c r="O382" s="59" t="str">
        <f t="shared" si="125"/>
        <v>6-0000</v>
      </c>
      <c r="P382" s="59" t="str">
        <f t="shared" si="126"/>
        <v>6-1000</v>
      </c>
      <c r="Q382" s="59" t="str">
        <f t="shared" si="127"/>
        <v>2-1200</v>
      </c>
      <c r="R382" s="59" t="str">
        <f t="shared" si="128"/>
        <v>6-1011</v>
      </c>
      <c r="S382" s="59" t="str">
        <f t="shared" si="129"/>
        <v>6-1010.01</v>
      </c>
      <c r="T382" s="59" t="str">
        <f t="shared" si="130"/>
        <v xml:space="preserve"> </v>
      </c>
      <c r="V382" s="82">
        <f t="shared" si="131"/>
        <v>65000000000372</v>
      </c>
      <c r="W382" s="61">
        <f t="shared" si="132"/>
        <v>65000000000350</v>
      </c>
      <c r="X382" s="61">
        <f t="shared" si="133"/>
        <v>65000000000351</v>
      </c>
      <c r="Y382" s="61">
        <f t="shared" si="134"/>
        <v>65000000000147</v>
      </c>
      <c r="Z382" s="61">
        <f t="shared" si="135"/>
        <v>65000000000372</v>
      </c>
      <c r="AA382" s="61">
        <f t="shared" si="124"/>
        <v>65000000000371</v>
      </c>
      <c r="AB382" s="61">
        <f t="shared" si="136"/>
        <v>65000000000000</v>
      </c>
      <c r="AD382" s="61">
        <f t="shared" si="138"/>
        <v>6</v>
      </c>
      <c r="AE382" s="61">
        <f t="shared" si="139"/>
        <v>2</v>
      </c>
      <c r="AF382" s="61">
        <f t="shared" si="140"/>
        <v>1</v>
      </c>
      <c r="AG382" s="61">
        <f t="shared" si="141"/>
        <v>101</v>
      </c>
      <c r="AH382" s="61">
        <f t="shared" si="142"/>
        <v>1</v>
      </c>
      <c r="AI382" s="61">
        <f t="shared" si="143"/>
        <v>1</v>
      </c>
      <c r="AK382" s="77" t="str">
        <f xml:space="preserve">
IF(AA382&lt;&gt;AA381,
     "L5",
     IF(Z382&lt;&gt;Z381,
          "L4",
          IF(Y382&lt;&gt;Y381,
               "L3",
               IF(X382&lt;&gt;X381,
                    "L2",
                     IF(W382&lt;&gt;W381,
                         "L1",
                         "L1"
                         )
                    )
               )
          )
     )</f>
        <v>L4</v>
      </c>
      <c r="AM382" s="65" t="s">
        <v>1756</v>
      </c>
      <c r="AN382" s="65">
        <f>IF(EXACT($AK381, "L1"), $W381, AN381)</f>
        <v>65000000000350</v>
      </c>
      <c r="AO382" s="65">
        <f>IF(EXACT($AK381, "L1"), $W381, IF(EXACT($AK381, "L2"), $X381, AO381))</f>
        <v>65000000000351</v>
      </c>
      <c r="AP382" s="65">
        <f>IF(EXACT($AK381, "L1"), $W381, IF(EXACT($AK381, "L2"), $X381, IF(EXACT($AK381, "L3"), $Y381, AP381)))</f>
        <v>65000000000351</v>
      </c>
      <c r="AQ382" s="65">
        <f>IF(EXACT($AK381, "L1"), $W381, IF(EXACT($AK381, "L2"), $X381, IF(EXACT($AK381, "L3"), $Y381, IF(EXACT($AK381, "L4"), $Z381, AQ381))))</f>
        <v>65000000000370</v>
      </c>
      <c r="AS382" s="65">
        <f>IF(EXACT($AK382, "L1"), AM382, IF(EXACT($AK382, "L2"), AN382, IF(EXACT($AK382, "L3"), AO382, IF(EXACT($AK382, "L4"), AP382, IF(EXACT($AK382, "L5"), AQ382, "")))))</f>
        <v>65000000000351</v>
      </c>
      <c r="AU382" s="60" t="str">
        <f t="shared" si="144"/>
        <v>PERFORM * FROM "SchData-OLTP-Accounting"."Func_TblChartOfAccount_SET"(varSystemLoginSession, null, null, null, varInstitutionBranchID, 62000000000001::bigint,'6-1011', 'Staff Welfare', 62000000000001::bigint, '2016-01-01 00:00:00'::timestamp, null::timestamp, 65000000000351::bigint, 66000000000001::bigint);</v>
      </c>
      <c r="AV382" s="66">
        <f t="shared" si="145"/>
        <v>65000000000372</v>
      </c>
      <c r="AW382" s="66">
        <f t="shared" si="146"/>
        <v>65000000000351</v>
      </c>
      <c r="AY382" s="66">
        <f t="shared" si="137"/>
        <v>65000000000147</v>
      </c>
    </row>
    <row r="383" spans="2:51" x14ac:dyDescent="0.2">
      <c r="B383" s="42"/>
      <c r="C383" s="43"/>
      <c r="D383" s="44"/>
      <c r="E383" s="43"/>
      <c r="F383" s="44"/>
      <c r="G383" s="43"/>
      <c r="H383" s="52"/>
      <c r="I383" s="19"/>
      <c r="J383" s="52" t="s">
        <v>1659</v>
      </c>
      <c r="K383" s="19" t="s">
        <v>1368</v>
      </c>
      <c r="L383" s="52"/>
      <c r="M383" s="19"/>
      <c r="O383" s="59" t="str">
        <f t="shared" si="125"/>
        <v>6-0000</v>
      </c>
      <c r="P383" s="59" t="str">
        <f t="shared" si="126"/>
        <v>6-1000</v>
      </c>
      <c r="Q383" s="59" t="str">
        <f t="shared" si="127"/>
        <v>2-1200</v>
      </c>
      <c r="R383" s="59" t="str">
        <f t="shared" si="128"/>
        <v>6-1011</v>
      </c>
      <c r="S383" s="59" t="str">
        <f t="shared" si="129"/>
        <v>6-1011.01</v>
      </c>
      <c r="T383" s="59" t="str">
        <f t="shared" si="130"/>
        <v xml:space="preserve"> </v>
      </c>
      <c r="V383" s="82">
        <f t="shared" si="131"/>
        <v>65000000000373</v>
      </c>
      <c r="W383" s="61">
        <f t="shared" si="132"/>
        <v>65000000000350</v>
      </c>
      <c r="X383" s="61">
        <f t="shared" si="133"/>
        <v>65000000000351</v>
      </c>
      <c r="Y383" s="61">
        <f t="shared" si="134"/>
        <v>65000000000147</v>
      </c>
      <c r="Z383" s="61">
        <f t="shared" si="135"/>
        <v>65000000000372</v>
      </c>
      <c r="AA383" s="61">
        <f t="shared" si="124"/>
        <v>65000000000373</v>
      </c>
      <c r="AB383" s="61">
        <f t="shared" si="136"/>
        <v>65000000000000</v>
      </c>
      <c r="AD383" s="61">
        <f t="shared" si="138"/>
        <v>6</v>
      </c>
      <c r="AE383" s="61">
        <f t="shared" si="139"/>
        <v>2</v>
      </c>
      <c r="AF383" s="61">
        <f t="shared" si="140"/>
        <v>1</v>
      </c>
      <c r="AG383" s="61">
        <f t="shared" si="141"/>
        <v>101</v>
      </c>
      <c r="AH383" s="61">
        <f t="shared" si="142"/>
        <v>2</v>
      </c>
      <c r="AI383" s="61">
        <f t="shared" si="143"/>
        <v>1</v>
      </c>
      <c r="AK383" s="77" t="str">
        <f xml:space="preserve">
IF(AA383&lt;&gt;AA382,
     "L5",
     IF(Z383&lt;&gt;Z382,
          "L4",
          IF(Y383&lt;&gt;Y382,
               "L3",
               IF(X383&lt;&gt;X382,
                    "L2",
                     IF(W383&lt;&gt;W382,
                         "L1",
                         "L1"
                         )
                    )
               )
          )
     )</f>
        <v>L5</v>
      </c>
      <c r="AM383" s="65" t="s">
        <v>1756</v>
      </c>
      <c r="AN383" s="65">
        <f>IF(EXACT($AK382, "L1"), $W382, AN382)</f>
        <v>65000000000350</v>
      </c>
      <c r="AO383" s="65">
        <f>IF(EXACT($AK382, "L1"), $W382, IF(EXACT($AK382, "L2"), $X382, AO382))</f>
        <v>65000000000351</v>
      </c>
      <c r="AP383" s="65">
        <f>IF(EXACT($AK382, "L1"), $W382, IF(EXACT($AK382, "L2"), $X382, IF(EXACT($AK382, "L3"), $Y382, AP382)))</f>
        <v>65000000000351</v>
      </c>
      <c r="AQ383" s="65">
        <f>IF(EXACT($AK382, "L1"), $W382, IF(EXACT($AK382, "L2"), $X382, IF(EXACT($AK382, "L3"), $Y382, IF(EXACT($AK382, "L4"), $Z382, AQ382))))</f>
        <v>65000000000372</v>
      </c>
      <c r="AS383" s="65">
        <f>IF(EXACT($AK383, "L1"), AM383, IF(EXACT($AK383, "L2"), AN383, IF(EXACT($AK383, "L3"), AO383, IF(EXACT($AK383, "L4"), AP383, IF(EXACT($AK383, "L5"), AQ383, "")))))</f>
        <v>65000000000372</v>
      </c>
      <c r="AU383" s="60" t="str">
        <f t="shared" si="144"/>
        <v>PERFORM * FROM "SchData-OLTP-Accounting"."Func_TblChartOfAccount_SET"(varSystemLoginSession, null, null, null, varInstitutionBranchID, 62000000000001::bigint,'6-1011.01', 'Staff Welfare (IDR)', 62000000000001::bigint, '2016-01-01 00:00:00'::timestamp, null::timestamp, 65000000000372::bigint, 66000000000001::bigint);</v>
      </c>
      <c r="AV383" s="66">
        <f t="shared" si="145"/>
        <v>65000000000373</v>
      </c>
      <c r="AW383" s="66">
        <f t="shared" si="146"/>
        <v>65000000000372</v>
      </c>
      <c r="AY383" s="66">
        <f t="shared" si="137"/>
        <v>65000000000372</v>
      </c>
    </row>
    <row r="384" spans="2:51" x14ac:dyDescent="0.2">
      <c r="B384" s="42"/>
      <c r="C384" s="43"/>
      <c r="D384" s="44"/>
      <c r="E384" s="43"/>
      <c r="F384" s="44"/>
      <c r="G384" s="43"/>
      <c r="H384" s="52" t="s">
        <v>1660</v>
      </c>
      <c r="I384" s="19" t="s">
        <v>531</v>
      </c>
      <c r="J384" s="52"/>
      <c r="K384" s="19"/>
      <c r="L384" s="52"/>
      <c r="M384" s="19"/>
      <c r="O384" s="59" t="str">
        <f t="shared" si="125"/>
        <v>6-0000</v>
      </c>
      <c r="P384" s="59" t="str">
        <f t="shared" si="126"/>
        <v>6-1000</v>
      </c>
      <c r="Q384" s="59" t="str">
        <f t="shared" si="127"/>
        <v>2-1200</v>
      </c>
      <c r="R384" s="59" t="str">
        <f t="shared" si="128"/>
        <v>6-1012</v>
      </c>
      <c r="S384" s="59" t="str">
        <f t="shared" si="129"/>
        <v>6-1011.01</v>
      </c>
      <c r="T384" s="59" t="str">
        <f t="shared" si="130"/>
        <v xml:space="preserve"> </v>
      </c>
      <c r="V384" s="82">
        <f t="shared" si="131"/>
        <v>65000000000374</v>
      </c>
      <c r="W384" s="61">
        <f t="shared" si="132"/>
        <v>65000000000350</v>
      </c>
      <c r="X384" s="61">
        <f t="shared" si="133"/>
        <v>65000000000351</v>
      </c>
      <c r="Y384" s="61">
        <f t="shared" si="134"/>
        <v>65000000000147</v>
      </c>
      <c r="Z384" s="61">
        <f t="shared" si="135"/>
        <v>65000000000374</v>
      </c>
      <c r="AA384" s="61">
        <f t="shared" si="124"/>
        <v>65000000000373</v>
      </c>
      <c r="AB384" s="61">
        <f t="shared" si="136"/>
        <v>65000000000000</v>
      </c>
      <c r="AD384" s="61">
        <f t="shared" si="138"/>
        <v>6</v>
      </c>
      <c r="AE384" s="61">
        <f t="shared" si="139"/>
        <v>2</v>
      </c>
      <c r="AF384" s="61">
        <f t="shared" si="140"/>
        <v>1</v>
      </c>
      <c r="AG384" s="61">
        <f t="shared" si="141"/>
        <v>102</v>
      </c>
      <c r="AH384" s="61">
        <f t="shared" si="142"/>
        <v>1</v>
      </c>
      <c r="AI384" s="61">
        <f t="shared" si="143"/>
        <v>1</v>
      </c>
      <c r="AK384" s="77" t="str">
        <f xml:space="preserve">
IF(AA384&lt;&gt;AA383,
     "L5",
     IF(Z384&lt;&gt;Z383,
          "L4",
          IF(Y384&lt;&gt;Y383,
               "L3",
               IF(X384&lt;&gt;X383,
                    "L2",
                     IF(W384&lt;&gt;W383,
                         "L1",
                         "L1"
                         )
                    )
               )
          )
     )</f>
        <v>L4</v>
      </c>
      <c r="AM384" s="65" t="s">
        <v>1756</v>
      </c>
      <c r="AN384" s="65">
        <f>IF(EXACT($AK383, "L1"), $W383, AN383)</f>
        <v>65000000000350</v>
      </c>
      <c r="AO384" s="65">
        <f>IF(EXACT($AK383, "L1"), $W383, IF(EXACT($AK383, "L2"), $X383, AO383))</f>
        <v>65000000000351</v>
      </c>
      <c r="AP384" s="65">
        <f>IF(EXACT($AK383, "L1"), $W383, IF(EXACT($AK383, "L2"), $X383, IF(EXACT($AK383, "L3"), $Y383, AP383)))</f>
        <v>65000000000351</v>
      </c>
      <c r="AQ384" s="65">
        <f>IF(EXACT($AK383, "L1"), $W383, IF(EXACT($AK383, "L2"), $X383, IF(EXACT($AK383, "L3"), $Y383, IF(EXACT($AK383, "L4"), $Z383, AQ383))))</f>
        <v>65000000000372</v>
      </c>
      <c r="AS384" s="65">
        <f>IF(EXACT($AK384, "L1"), AM384, IF(EXACT($AK384, "L2"), AN384, IF(EXACT($AK384, "L3"), AO384, IF(EXACT($AK384, "L4"), AP384, IF(EXACT($AK384, "L5"), AQ384, "")))))</f>
        <v>65000000000351</v>
      </c>
      <c r="AU384" s="60" t="str">
        <f t="shared" si="144"/>
        <v>PERFORM * FROM "SchData-OLTP-Accounting"."Func_TblChartOfAccount_SET"(varSystemLoginSession, null, null, null, varInstitutionBranchID, 62000000000001::bigint,'6-1012', 'Housing Allowance', 62000000000001::bigint, '2016-01-01 00:00:00'::timestamp, null::timestamp, 65000000000351::bigint, 66000000000001::bigint);</v>
      </c>
      <c r="AV384" s="66">
        <f t="shared" si="145"/>
        <v>65000000000374</v>
      </c>
      <c r="AW384" s="66">
        <f t="shared" si="146"/>
        <v>65000000000351</v>
      </c>
      <c r="AY384" s="66">
        <f t="shared" si="137"/>
        <v>65000000000147</v>
      </c>
    </row>
    <row r="385" spans="2:51" x14ac:dyDescent="0.2">
      <c r="B385" s="42"/>
      <c r="C385" s="43"/>
      <c r="D385" s="44"/>
      <c r="E385" s="43"/>
      <c r="F385" s="44"/>
      <c r="G385" s="43"/>
      <c r="H385" s="52"/>
      <c r="I385" s="19"/>
      <c r="J385" s="52" t="s">
        <v>1661</v>
      </c>
      <c r="K385" s="19" t="s">
        <v>1369</v>
      </c>
      <c r="L385" s="52"/>
      <c r="M385" s="19"/>
      <c r="O385" s="59" t="str">
        <f t="shared" si="125"/>
        <v>6-0000</v>
      </c>
      <c r="P385" s="59" t="str">
        <f t="shared" si="126"/>
        <v>6-1000</v>
      </c>
      <c r="Q385" s="59" t="str">
        <f t="shared" si="127"/>
        <v>2-1200</v>
      </c>
      <c r="R385" s="59" t="str">
        <f t="shared" si="128"/>
        <v>6-1012</v>
      </c>
      <c r="S385" s="59" t="str">
        <f t="shared" si="129"/>
        <v>6-1012.01</v>
      </c>
      <c r="T385" s="59" t="str">
        <f t="shared" si="130"/>
        <v xml:space="preserve"> </v>
      </c>
      <c r="V385" s="82">
        <f t="shared" si="131"/>
        <v>65000000000375</v>
      </c>
      <c r="W385" s="61">
        <f t="shared" si="132"/>
        <v>65000000000350</v>
      </c>
      <c r="X385" s="61">
        <f t="shared" si="133"/>
        <v>65000000000351</v>
      </c>
      <c r="Y385" s="61">
        <f t="shared" si="134"/>
        <v>65000000000147</v>
      </c>
      <c r="Z385" s="61">
        <f t="shared" si="135"/>
        <v>65000000000374</v>
      </c>
      <c r="AA385" s="61">
        <f t="shared" si="124"/>
        <v>65000000000375</v>
      </c>
      <c r="AB385" s="61">
        <f t="shared" si="136"/>
        <v>65000000000000</v>
      </c>
      <c r="AD385" s="61">
        <f t="shared" si="138"/>
        <v>6</v>
      </c>
      <c r="AE385" s="61">
        <f t="shared" si="139"/>
        <v>2</v>
      </c>
      <c r="AF385" s="61">
        <f t="shared" si="140"/>
        <v>1</v>
      </c>
      <c r="AG385" s="61">
        <f t="shared" si="141"/>
        <v>102</v>
      </c>
      <c r="AH385" s="61">
        <f t="shared" si="142"/>
        <v>2</v>
      </c>
      <c r="AI385" s="61">
        <f t="shared" si="143"/>
        <v>1</v>
      </c>
      <c r="AK385" s="77" t="str">
        <f xml:space="preserve">
IF(AA385&lt;&gt;AA384,
     "L5",
     IF(Z385&lt;&gt;Z384,
          "L4",
          IF(Y385&lt;&gt;Y384,
               "L3",
               IF(X385&lt;&gt;X384,
                    "L2",
                     IF(W385&lt;&gt;W384,
                         "L1",
                         "L1"
                         )
                    )
               )
          )
     )</f>
        <v>L5</v>
      </c>
      <c r="AM385" s="65" t="s">
        <v>1756</v>
      </c>
      <c r="AN385" s="65">
        <f>IF(EXACT($AK384, "L1"), $W384, AN384)</f>
        <v>65000000000350</v>
      </c>
      <c r="AO385" s="65">
        <f>IF(EXACT($AK384, "L1"), $W384, IF(EXACT($AK384, "L2"), $X384, AO384))</f>
        <v>65000000000351</v>
      </c>
      <c r="AP385" s="65">
        <f>IF(EXACT($AK384, "L1"), $W384, IF(EXACT($AK384, "L2"), $X384, IF(EXACT($AK384, "L3"), $Y384, AP384)))</f>
        <v>65000000000351</v>
      </c>
      <c r="AQ385" s="65">
        <f>IF(EXACT($AK384, "L1"), $W384, IF(EXACT($AK384, "L2"), $X384, IF(EXACT($AK384, "L3"), $Y384, IF(EXACT($AK384, "L4"), $Z384, AQ384))))</f>
        <v>65000000000374</v>
      </c>
      <c r="AS385" s="65">
        <f>IF(EXACT($AK385, "L1"), AM385, IF(EXACT($AK385, "L2"), AN385, IF(EXACT($AK385, "L3"), AO385, IF(EXACT($AK385, "L4"), AP385, IF(EXACT($AK385, "L5"), AQ385, "")))))</f>
        <v>65000000000374</v>
      </c>
      <c r="AU385" s="60" t="str">
        <f t="shared" si="144"/>
        <v>PERFORM * FROM "SchData-OLTP-Accounting"."Func_TblChartOfAccount_SET"(varSystemLoginSession, null, null, null, varInstitutionBranchID, 62000000000001::bigint,'6-1012.01', 'Housing Allowance (IDR)', 62000000000001::bigint, '2016-01-01 00:00:00'::timestamp, null::timestamp, 65000000000374::bigint, 66000000000001::bigint);</v>
      </c>
      <c r="AV385" s="66">
        <f t="shared" si="145"/>
        <v>65000000000375</v>
      </c>
      <c r="AW385" s="66">
        <f t="shared" si="146"/>
        <v>65000000000374</v>
      </c>
      <c r="AY385" s="66">
        <f t="shared" si="137"/>
        <v>65000000000374</v>
      </c>
    </row>
    <row r="386" spans="2:51" x14ac:dyDescent="0.2">
      <c r="B386" s="42"/>
      <c r="C386" s="43"/>
      <c r="D386" s="44"/>
      <c r="E386" s="43"/>
      <c r="F386" s="44"/>
      <c r="G386" s="43"/>
      <c r="H386" s="52" t="s">
        <v>1662</v>
      </c>
      <c r="I386" s="19" t="s">
        <v>533</v>
      </c>
      <c r="J386" s="52"/>
      <c r="K386" s="19"/>
      <c r="L386" s="52"/>
      <c r="M386" s="19"/>
      <c r="O386" s="59" t="str">
        <f t="shared" si="125"/>
        <v>6-0000</v>
      </c>
      <c r="P386" s="59" t="str">
        <f t="shared" si="126"/>
        <v>6-1000</v>
      </c>
      <c r="Q386" s="59" t="str">
        <f t="shared" si="127"/>
        <v>2-1200</v>
      </c>
      <c r="R386" s="59" t="str">
        <f t="shared" si="128"/>
        <v>6-1013</v>
      </c>
      <c r="S386" s="59" t="str">
        <f t="shared" si="129"/>
        <v>6-1012.01</v>
      </c>
      <c r="T386" s="59" t="str">
        <f t="shared" si="130"/>
        <v xml:space="preserve"> </v>
      </c>
      <c r="V386" s="82">
        <f t="shared" si="131"/>
        <v>65000000000376</v>
      </c>
      <c r="W386" s="61">
        <f t="shared" si="132"/>
        <v>65000000000350</v>
      </c>
      <c r="X386" s="61">
        <f t="shared" si="133"/>
        <v>65000000000351</v>
      </c>
      <c r="Y386" s="61">
        <f t="shared" si="134"/>
        <v>65000000000147</v>
      </c>
      <c r="Z386" s="61">
        <f t="shared" si="135"/>
        <v>65000000000376</v>
      </c>
      <c r="AA386" s="61">
        <f t="shared" si="124"/>
        <v>65000000000375</v>
      </c>
      <c r="AB386" s="61">
        <f t="shared" si="136"/>
        <v>65000000000000</v>
      </c>
      <c r="AD386" s="61">
        <f t="shared" si="138"/>
        <v>6</v>
      </c>
      <c r="AE386" s="61">
        <f t="shared" si="139"/>
        <v>2</v>
      </c>
      <c r="AF386" s="61">
        <f t="shared" si="140"/>
        <v>1</v>
      </c>
      <c r="AG386" s="61">
        <f t="shared" si="141"/>
        <v>103</v>
      </c>
      <c r="AH386" s="61">
        <f t="shared" si="142"/>
        <v>1</v>
      </c>
      <c r="AI386" s="61">
        <f t="shared" si="143"/>
        <v>1</v>
      </c>
      <c r="AK386" s="77" t="str">
        <f xml:space="preserve">
IF(AA386&lt;&gt;AA385,
     "L5",
     IF(Z386&lt;&gt;Z385,
          "L4",
          IF(Y386&lt;&gt;Y385,
               "L3",
               IF(X386&lt;&gt;X385,
                    "L2",
                     IF(W386&lt;&gt;W385,
                         "L1",
                         "L1"
                         )
                    )
               )
          )
     )</f>
        <v>L4</v>
      </c>
      <c r="AM386" s="65" t="s">
        <v>1756</v>
      </c>
      <c r="AN386" s="65">
        <f>IF(EXACT($AK385, "L1"), $W385, AN385)</f>
        <v>65000000000350</v>
      </c>
      <c r="AO386" s="65">
        <f>IF(EXACT($AK385, "L1"), $W385, IF(EXACT($AK385, "L2"), $X385, AO385))</f>
        <v>65000000000351</v>
      </c>
      <c r="AP386" s="65">
        <f>IF(EXACT($AK385, "L1"), $W385, IF(EXACT($AK385, "L2"), $X385, IF(EXACT($AK385, "L3"), $Y385, AP385)))</f>
        <v>65000000000351</v>
      </c>
      <c r="AQ386" s="65">
        <f>IF(EXACT($AK385, "L1"), $W385, IF(EXACT($AK385, "L2"), $X385, IF(EXACT($AK385, "L3"), $Y385, IF(EXACT($AK385, "L4"), $Z385, AQ385))))</f>
        <v>65000000000374</v>
      </c>
      <c r="AS386" s="65">
        <f>IF(EXACT($AK386, "L1"), AM386, IF(EXACT($AK386, "L2"), AN386, IF(EXACT($AK386, "L3"), AO386, IF(EXACT($AK386, "L4"), AP386, IF(EXACT($AK386, "L5"), AQ386, "")))))</f>
        <v>65000000000351</v>
      </c>
      <c r="AU386" s="60" t="str">
        <f t="shared" si="144"/>
        <v>PERFORM * FROM "SchData-OLTP-Accounting"."Func_TblChartOfAccount_SET"(varSystemLoginSession, null, null, null, varInstitutionBranchID, 62000000000001::bigint,'6-1013', 'Uniform', 62000000000001::bigint, '2016-01-01 00:00:00'::timestamp, null::timestamp, 65000000000351::bigint, 66000000000001::bigint);</v>
      </c>
      <c r="AV386" s="66">
        <f t="shared" si="145"/>
        <v>65000000000376</v>
      </c>
      <c r="AW386" s="66">
        <f t="shared" si="146"/>
        <v>65000000000351</v>
      </c>
      <c r="AY386" s="66">
        <f t="shared" si="137"/>
        <v>65000000000147</v>
      </c>
    </row>
    <row r="387" spans="2:51" x14ac:dyDescent="0.2">
      <c r="B387" s="42"/>
      <c r="C387" s="43"/>
      <c r="D387" s="44"/>
      <c r="E387" s="43"/>
      <c r="F387" s="44"/>
      <c r="G387" s="43"/>
      <c r="H387" s="52"/>
      <c r="I387" s="19"/>
      <c r="J387" s="52" t="s">
        <v>1663</v>
      </c>
      <c r="K387" s="19" t="s">
        <v>1370</v>
      </c>
      <c r="L387" s="52"/>
      <c r="M387" s="19"/>
      <c r="O387" s="59" t="str">
        <f t="shared" si="125"/>
        <v>6-0000</v>
      </c>
      <c r="P387" s="59" t="str">
        <f t="shared" si="126"/>
        <v>6-1000</v>
      </c>
      <c r="Q387" s="59" t="str">
        <f t="shared" si="127"/>
        <v>2-1200</v>
      </c>
      <c r="R387" s="59" t="str">
        <f t="shared" si="128"/>
        <v>6-1013</v>
      </c>
      <c r="S387" s="59" t="str">
        <f t="shared" si="129"/>
        <v>6-1013.01</v>
      </c>
      <c r="T387" s="59" t="str">
        <f t="shared" si="130"/>
        <v xml:space="preserve"> </v>
      </c>
      <c r="V387" s="82">
        <f t="shared" si="131"/>
        <v>65000000000377</v>
      </c>
      <c r="W387" s="61">
        <f t="shared" si="132"/>
        <v>65000000000350</v>
      </c>
      <c r="X387" s="61">
        <f t="shared" si="133"/>
        <v>65000000000351</v>
      </c>
      <c r="Y387" s="61">
        <f t="shared" si="134"/>
        <v>65000000000147</v>
      </c>
      <c r="Z387" s="61">
        <f t="shared" si="135"/>
        <v>65000000000376</v>
      </c>
      <c r="AA387" s="61">
        <f t="shared" si="124"/>
        <v>65000000000377</v>
      </c>
      <c r="AB387" s="61">
        <f t="shared" si="136"/>
        <v>65000000000000</v>
      </c>
      <c r="AD387" s="61">
        <f t="shared" si="138"/>
        <v>6</v>
      </c>
      <c r="AE387" s="61">
        <f t="shared" si="139"/>
        <v>2</v>
      </c>
      <c r="AF387" s="61">
        <f t="shared" si="140"/>
        <v>1</v>
      </c>
      <c r="AG387" s="61">
        <f t="shared" si="141"/>
        <v>103</v>
      </c>
      <c r="AH387" s="61">
        <f t="shared" si="142"/>
        <v>2</v>
      </c>
      <c r="AI387" s="61">
        <f t="shared" si="143"/>
        <v>1</v>
      </c>
      <c r="AK387" s="77" t="str">
        <f xml:space="preserve">
IF(AA387&lt;&gt;AA386,
     "L5",
     IF(Z387&lt;&gt;Z386,
          "L4",
          IF(Y387&lt;&gt;Y386,
               "L3",
               IF(X387&lt;&gt;X386,
                    "L2",
                     IF(W387&lt;&gt;W386,
                         "L1",
                         "L1"
                         )
                    )
               )
          )
     )</f>
        <v>L5</v>
      </c>
      <c r="AM387" s="65" t="s">
        <v>1756</v>
      </c>
      <c r="AN387" s="65">
        <f>IF(EXACT($AK386, "L1"), $W386, AN386)</f>
        <v>65000000000350</v>
      </c>
      <c r="AO387" s="65">
        <f>IF(EXACT($AK386, "L1"), $W386, IF(EXACT($AK386, "L2"), $X386, AO386))</f>
        <v>65000000000351</v>
      </c>
      <c r="AP387" s="65">
        <f>IF(EXACT($AK386, "L1"), $W386, IF(EXACT($AK386, "L2"), $X386, IF(EXACT($AK386, "L3"), $Y386, AP386)))</f>
        <v>65000000000351</v>
      </c>
      <c r="AQ387" s="65">
        <f>IF(EXACT($AK386, "L1"), $W386, IF(EXACT($AK386, "L2"), $X386, IF(EXACT($AK386, "L3"), $Y386, IF(EXACT($AK386, "L4"), $Z386, AQ386))))</f>
        <v>65000000000376</v>
      </c>
      <c r="AS387" s="65">
        <f>IF(EXACT($AK387, "L1"), AM387, IF(EXACT($AK387, "L2"), AN387, IF(EXACT($AK387, "L3"), AO387, IF(EXACT($AK387, "L4"), AP387, IF(EXACT($AK387, "L5"), AQ387, "")))))</f>
        <v>65000000000376</v>
      </c>
      <c r="AU387" s="60" t="str">
        <f t="shared" si="144"/>
        <v>PERFORM * FROM "SchData-OLTP-Accounting"."Func_TblChartOfAccount_SET"(varSystemLoginSession, null, null, null, varInstitutionBranchID, 62000000000001::bigint,'6-1013.01', 'Uniform (IDR)', 62000000000001::bigint, '2016-01-01 00:00:00'::timestamp, null::timestamp, 65000000000376::bigint, 66000000000001::bigint);</v>
      </c>
      <c r="AV387" s="66">
        <f t="shared" si="145"/>
        <v>65000000000377</v>
      </c>
      <c r="AW387" s="66">
        <f t="shared" si="146"/>
        <v>65000000000376</v>
      </c>
      <c r="AY387" s="66">
        <f t="shared" si="137"/>
        <v>65000000000376</v>
      </c>
    </row>
    <row r="388" spans="2:51" x14ac:dyDescent="0.2">
      <c r="B388" s="42"/>
      <c r="C388" s="43"/>
      <c r="D388" s="44"/>
      <c r="E388" s="43"/>
      <c r="F388" s="44"/>
      <c r="G388" s="43"/>
      <c r="H388" s="52" t="s">
        <v>1664</v>
      </c>
      <c r="I388" s="19" t="s">
        <v>535</v>
      </c>
      <c r="J388" s="52"/>
      <c r="K388" s="19"/>
      <c r="L388" s="52"/>
      <c r="M388" s="19"/>
      <c r="O388" s="59" t="str">
        <f t="shared" si="125"/>
        <v>6-0000</v>
      </c>
      <c r="P388" s="59" t="str">
        <f t="shared" si="126"/>
        <v>6-1000</v>
      </c>
      <c r="Q388" s="59" t="str">
        <f t="shared" si="127"/>
        <v>2-1200</v>
      </c>
      <c r="R388" s="59" t="str">
        <f t="shared" si="128"/>
        <v>6-1014</v>
      </c>
      <c r="S388" s="59" t="str">
        <f t="shared" si="129"/>
        <v>6-1013.01</v>
      </c>
      <c r="T388" s="59" t="str">
        <f t="shared" si="130"/>
        <v xml:space="preserve"> </v>
      </c>
      <c r="V388" s="82">
        <f t="shared" si="131"/>
        <v>65000000000378</v>
      </c>
      <c r="W388" s="61">
        <f t="shared" si="132"/>
        <v>65000000000350</v>
      </c>
      <c r="X388" s="61">
        <f t="shared" si="133"/>
        <v>65000000000351</v>
      </c>
      <c r="Y388" s="61">
        <f t="shared" si="134"/>
        <v>65000000000147</v>
      </c>
      <c r="Z388" s="61">
        <f t="shared" si="135"/>
        <v>65000000000378</v>
      </c>
      <c r="AA388" s="61">
        <f t="shared" si="124"/>
        <v>65000000000377</v>
      </c>
      <c r="AB388" s="61">
        <f t="shared" si="136"/>
        <v>65000000000000</v>
      </c>
      <c r="AD388" s="61">
        <f t="shared" si="138"/>
        <v>6</v>
      </c>
      <c r="AE388" s="61">
        <f t="shared" si="139"/>
        <v>2</v>
      </c>
      <c r="AF388" s="61">
        <f t="shared" si="140"/>
        <v>1</v>
      </c>
      <c r="AG388" s="61">
        <f t="shared" si="141"/>
        <v>104</v>
      </c>
      <c r="AH388" s="61">
        <f t="shared" si="142"/>
        <v>1</v>
      </c>
      <c r="AI388" s="61">
        <f t="shared" si="143"/>
        <v>1</v>
      </c>
      <c r="AK388" s="77" t="str">
        <f xml:space="preserve">
IF(AA388&lt;&gt;AA387,
     "L5",
     IF(Z388&lt;&gt;Z387,
          "L4",
          IF(Y388&lt;&gt;Y387,
               "L3",
               IF(X388&lt;&gt;X387,
                    "L2",
                     IF(W388&lt;&gt;W387,
                         "L1",
                         "L1"
                         )
                    )
               )
          )
     )</f>
        <v>L4</v>
      </c>
      <c r="AM388" s="65" t="s">
        <v>1756</v>
      </c>
      <c r="AN388" s="65">
        <f>IF(EXACT($AK387, "L1"), $W387, AN387)</f>
        <v>65000000000350</v>
      </c>
      <c r="AO388" s="65">
        <f>IF(EXACT($AK387, "L1"), $W387, IF(EXACT($AK387, "L2"), $X387, AO387))</f>
        <v>65000000000351</v>
      </c>
      <c r="AP388" s="65">
        <f>IF(EXACT($AK387, "L1"), $W387, IF(EXACT($AK387, "L2"), $X387, IF(EXACT($AK387, "L3"), $Y387, AP387)))</f>
        <v>65000000000351</v>
      </c>
      <c r="AQ388" s="65">
        <f>IF(EXACT($AK387, "L1"), $W387, IF(EXACT($AK387, "L2"), $X387, IF(EXACT($AK387, "L3"), $Y387, IF(EXACT($AK387, "L4"), $Z387, AQ387))))</f>
        <v>65000000000376</v>
      </c>
      <c r="AS388" s="65">
        <f>IF(EXACT($AK388, "L1"), AM388, IF(EXACT($AK388, "L2"), AN388, IF(EXACT($AK388, "L3"), AO388, IF(EXACT($AK388, "L4"), AP388, IF(EXACT($AK388, "L5"), AQ388, "")))))</f>
        <v>65000000000351</v>
      </c>
      <c r="AU388" s="60" t="str">
        <f t="shared" si="144"/>
        <v>PERFORM * FROM "SchData-OLTP-Accounting"."Func_TblChartOfAccount_SET"(varSystemLoginSession, null, null, null, varInstitutionBranchID, 62000000000001::bigint,'6-1014', 'Recruitment expense', 62000000000001::bigint, '2016-01-01 00:00:00'::timestamp, null::timestamp, 65000000000351::bigint, 66000000000001::bigint);</v>
      </c>
      <c r="AV388" s="66">
        <f t="shared" si="145"/>
        <v>65000000000378</v>
      </c>
      <c r="AW388" s="66">
        <f t="shared" si="146"/>
        <v>65000000000351</v>
      </c>
      <c r="AY388" s="66">
        <f t="shared" si="137"/>
        <v>65000000000147</v>
      </c>
    </row>
    <row r="389" spans="2:51" x14ac:dyDescent="0.2">
      <c r="B389" s="42"/>
      <c r="C389" s="43"/>
      <c r="D389" s="44"/>
      <c r="E389" s="43"/>
      <c r="F389" s="44"/>
      <c r="G389" s="43"/>
      <c r="H389" s="52"/>
      <c r="I389" s="19"/>
      <c r="J389" s="52" t="s">
        <v>1665</v>
      </c>
      <c r="K389" s="19" t="s">
        <v>1371</v>
      </c>
      <c r="L389" s="52"/>
      <c r="M389" s="19"/>
      <c r="O389" s="59" t="str">
        <f t="shared" si="125"/>
        <v>6-0000</v>
      </c>
      <c r="P389" s="59" t="str">
        <f t="shared" si="126"/>
        <v>6-1000</v>
      </c>
      <c r="Q389" s="59" t="str">
        <f t="shared" si="127"/>
        <v>2-1200</v>
      </c>
      <c r="R389" s="59" t="str">
        <f t="shared" si="128"/>
        <v>6-1014</v>
      </c>
      <c r="S389" s="59" t="str">
        <f t="shared" si="129"/>
        <v>6-1014.01</v>
      </c>
      <c r="T389" s="59" t="str">
        <f t="shared" si="130"/>
        <v xml:space="preserve"> </v>
      </c>
      <c r="V389" s="82">
        <f t="shared" si="131"/>
        <v>65000000000379</v>
      </c>
      <c r="W389" s="61">
        <f t="shared" si="132"/>
        <v>65000000000350</v>
      </c>
      <c r="X389" s="61">
        <f t="shared" si="133"/>
        <v>65000000000351</v>
      </c>
      <c r="Y389" s="61">
        <f t="shared" si="134"/>
        <v>65000000000147</v>
      </c>
      <c r="Z389" s="61">
        <f t="shared" si="135"/>
        <v>65000000000378</v>
      </c>
      <c r="AA389" s="61">
        <f t="shared" ref="AA389:AA452" si="147">IF(EXACT($J389, ""), $AA388, $V389)</f>
        <v>65000000000379</v>
      </c>
      <c r="AB389" s="61">
        <f t="shared" si="136"/>
        <v>65000000000000</v>
      </c>
      <c r="AD389" s="61">
        <f t="shared" si="138"/>
        <v>6</v>
      </c>
      <c r="AE389" s="61">
        <f t="shared" si="139"/>
        <v>2</v>
      </c>
      <c r="AF389" s="61">
        <f t="shared" si="140"/>
        <v>1</v>
      </c>
      <c r="AG389" s="61">
        <f t="shared" si="141"/>
        <v>104</v>
      </c>
      <c r="AH389" s="61">
        <f t="shared" si="142"/>
        <v>2</v>
      </c>
      <c r="AI389" s="61">
        <f t="shared" si="143"/>
        <v>1</v>
      </c>
      <c r="AK389" s="77" t="str">
        <f xml:space="preserve">
IF(AA389&lt;&gt;AA388,
     "L5",
     IF(Z389&lt;&gt;Z388,
          "L4",
          IF(Y389&lt;&gt;Y388,
               "L3",
               IF(X389&lt;&gt;X388,
                    "L2",
                     IF(W389&lt;&gt;W388,
                         "L1",
                         "L1"
                         )
                    )
               )
          )
     )</f>
        <v>L5</v>
      </c>
      <c r="AM389" s="65" t="s">
        <v>1756</v>
      </c>
      <c r="AN389" s="65">
        <f>IF(EXACT($AK388, "L1"), $W388, AN388)</f>
        <v>65000000000350</v>
      </c>
      <c r="AO389" s="65">
        <f>IF(EXACT($AK388, "L1"), $W388, IF(EXACT($AK388, "L2"), $X388, AO388))</f>
        <v>65000000000351</v>
      </c>
      <c r="AP389" s="65">
        <f>IF(EXACT($AK388, "L1"), $W388, IF(EXACT($AK388, "L2"), $X388, IF(EXACT($AK388, "L3"), $Y388, AP388)))</f>
        <v>65000000000351</v>
      </c>
      <c r="AQ389" s="65">
        <f>IF(EXACT($AK388, "L1"), $W388, IF(EXACT($AK388, "L2"), $X388, IF(EXACT($AK388, "L3"), $Y388, IF(EXACT($AK388, "L4"), $Z388, AQ388))))</f>
        <v>65000000000378</v>
      </c>
      <c r="AS389" s="65">
        <f>IF(EXACT($AK389, "L1"), AM389, IF(EXACT($AK389, "L2"), AN389, IF(EXACT($AK389, "L3"), AO389, IF(EXACT($AK389, "L4"), AP389, IF(EXACT($AK389, "L5"), AQ389, "")))))</f>
        <v>65000000000378</v>
      </c>
      <c r="AU389" s="60" t="str">
        <f t="shared" si="144"/>
        <v>PERFORM * FROM "SchData-OLTP-Accounting"."Func_TblChartOfAccount_SET"(varSystemLoginSession, null, null, null, varInstitutionBranchID, 62000000000001::bigint,'6-1014.01', 'Recruitment expense (IDR)', 62000000000001::bigint, '2016-01-01 00:00:00'::timestamp, null::timestamp, 65000000000378::bigint, 66000000000001::bigint);</v>
      </c>
      <c r="AV389" s="66">
        <f t="shared" si="145"/>
        <v>65000000000379</v>
      </c>
      <c r="AW389" s="66">
        <f t="shared" si="146"/>
        <v>65000000000378</v>
      </c>
      <c r="AY389" s="66">
        <f t="shared" si="137"/>
        <v>65000000000378</v>
      </c>
    </row>
    <row r="390" spans="2:51" ht="25.5" x14ac:dyDescent="0.2">
      <c r="B390" s="42"/>
      <c r="C390" s="43"/>
      <c r="D390" s="44"/>
      <c r="E390" s="43"/>
      <c r="F390" s="44"/>
      <c r="G390" s="43"/>
      <c r="H390" s="52" t="s">
        <v>1666</v>
      </c>
      <c r="I390" s="19" t="s">
        <v>537</v>
      </c>
      <c r="J390" s="52"/>
      <c r="K390" s="19"/>
      <c r="L390" s="52"/>
      <c r="M390" s="19"/>
      <c r="O390" s="59" t="str">
        <f t="shared" ref="O390:O453" si="148">IF(EXACT($B390, ""), $O389, $B390)</f>
        <v>6-0000</v>
      </c>
      <c r="P390" s="59" t="str">
        <f t="shared" ref="P390:P453" si="149">IF(EXACT($D390, ""), $P389, $D390)</f>
        <v>6-1000</v>
      </c>
      <c r="Q390" s="59" t="str">
        <f t="shared" ref="Q390:Q453" si="150">IF(EXACT($F390, ""), $Q389, $F390)</f>
        <v>2-1200</v>
      </c>
      <c r="R390" s="59" t="str">
        <f t="shared" ref="R390:R453" si="151">IF(EXACT($H390, ""), $R389, $H390)</f>
        <v>6-1015</v>
      </c>
      <c r="S390" s="59" t="str">
        <f t="shared" ref="S390:S453" si="152">IF(EXACT($J390, ""), $S389, $J390)</f>
        <v>6-1014.01</v>
      </c>
      <c r="T390" s="59" t="str">
        <f t="shared" ref="T390:T453" si="153">IF(EXACT($L390, ""), $T389, $L390)</f>
        <v xml:space="preserve"> </v>
      </c>
      <c r="V390" s="82">
        <f t="shared" ref="V390:V453" si="154">V389+IF(AND(EXACT(B390, ""), EXACT(D390, ""), EXACT(F390, ""), EXACT(H390, ""), EXACT(J390, ""), EXACT(L390, "")), 0, 1)</f>
        <v>65000000000380</v>
      </c>
      <c r="W390" s="61">
        <f t="shared" ref="W390:W453" si="155">IF(EXACT($B390, ""), $W389, $V390)</f>
        <v>65000000000350</v>
      </c>
      <c r="X390" s="61">
        <f t="shared" ref="X390:X453" si="156">IF(EXACT($D390, ""), $X389, $V390)</f>
        <v>65000000000351</v>
      </c>
      <c r="Y390" s="61">
        <f t="shared" ref="Y390:Y453" si="157">IF(EXACT($F390, ""), $Y389, $V390)</f>
        <v>65000000000147</v>
      </c>
      <c r="Z390" s="61">
        <f t="shared" ref="Z390:Z453" si="158">IF(EXACT($H390, ""), $Z389, $V390)</f>
        <v>65000000000380</v>
      </c>
      <c r="AA390" s="61">
        <f t="shared" si="147"/>
        <v>65000000000379</v>
      </c>
      <c r="AB390" s="61">
        <f t="shared" ref="AB390:AB453" si="159">IF(EXACT($L390, ""), $AB389, $V390)</f>
        <v>65000000000000</v>
      </c>
      <c r="AD390" s="61">
        <f t="shared" si="138"/>
        <v>6</v>
      </c>
      <c r="AE390" s="61">
        <f t="shared" si="139"/>
        <v>2</v>
      </c>
      <c r="AF390" s="61">
        <f t="shared" si="140"/>
        <v>1</v>
      </c>
      <c r="AG390" s="61">
        <f t="shared" si="141"/>
        <v>105</v>
      </c>
      <c r="AH390" s="61">
        <f t="shared" si="142"/>
        <v>1</v>
      </c>
      <c r="AI390" s="61">
        <f t="shared" si="143"/>
        <v>1</v>
      </c>
      <c r="AK390" s="77" t="str">
        <f xml:space="preserve">
IF(AA390&lt;&gt;AA389,
     "L5",
     IF(Z390&lt;&gt;Z389,
          "L4",
          IF(Y390&lt;&gt;Y389,
               "L3",
               IF(X390&lt;&gt;X389,
                    "L2",
                     IF(W390&lt;&gt;W389,
                         "L1",
                         "L1"
                         )
                    )
               )
          )
     )</f>
        <v>L4</v>
      </c>
      <c r="AM390" s="65" t="s">
        <v>1756</v>
      </c>
      <c r="AN390" s="65">
        <f>IF(EXACT($AK389, "L1"), $W389, AN389)</f>
        <v>65000000000350</v>
      </c>
      <c r="AO390" s="65">
        <f>IF(EXACT($AK389, "L1"), $W389, IF(EXACT($AK389, "L2"), $X389, AO389))</f>
        <v>65000000000351</v>
      </c>
      <c r="AP390" s="65">
        <f>IF(EXACT($AK389, "L1"), $W389, IF(EXACT($AK389, "L2"), $X389, IF(EXACT($AK389, "L3"), $Y389, AP389)))</f>
        <v>65000000000351</v>
      </c>
      <c r="AQ390" s="65">
        <f>IF(EXACT($AK389, "L1"), $W389, IF(EXACT($AK389, "L2"), $X389, IF(EXACT($AK389, "L3"), $Y389, IF(EXACT($AK389, "L4"), $Z389, AQ389))))</f>
        <v>65000000000378</v>
      </c>
      <c r="AS390" s="65">
        <f>IF(EXACT($AK390, "L1"), AM390, IF(EXACT($AK390, "L2"), AN390, IF(EXACT($AK390, "L3"), AO390, IF(EXACT($AK390, "L4"), AP390, IF(EXACT($AK390, "L5"), AQ390, "")))))</f>
        <v>65000000000351</v>
      </c>
      <c r="AU390" s="60" t="str">
        <f t="shared" si="144"/>
        <v>PERFORM * FROM "SchData-OLTP-Accounting"."Func_TblChartOfAccount_SET"(varSystemLoginSession, null, null, null, varInstitutionBranchID, 62000000000001::bigint,'6-1015', 'Seminar, Confrences, Meeting', 62000000000001::bigint, '2016-01-01 00:00:00'::timestamp, null::timestamp, 65000000000351::bigint, 66000000000001::bigint);</v>
      </c>
      <c r="AV390" s="66">
        <f t="shared" si="145"/>
        <v>65000000000380</v>
      </c>
      <c r="AW390" s="66">
        <f t="shared" si="146"/>
        <v>65000000000351</v>
      </c>
      <c r="AY390" s="66">
        <f t="shared" ref="AW390:AY453" si="160">IF(AND(EXACT($B390, ""), EXACT($D390, ""), EXACT($F390, ""), EXACT($H390, ""), EXACT($J390, ""), EXACT($L390, "")), "",
IF(NOT(EXACT($B390, "")), "null",
IF(NOT(EXACT($D390, "")), IF($W389&lt;&gt;$W388, $W389, $W390),
IF(NOT(EXACT($F390, "")), IF($X389&lt;&gt;$X388, $X389, IF($W389&lt;&gt;$W388, $W389, $X390)),
IF(NOT(EXACT($H390, "")), IF($Y389&lt;&gt;$Y388, $Y389, IF($X389&lt;&gt;$X388, $X389, IF($W389&lt;&gt;$W388, $W389, $Y390))),
IF(NOT(EXACT($J390, "")), IF($Z389&lt;&gt;$Z388, $Z389, IF($Y389&lt;&gt;$Y388, $Y389, IF($X389&lt;&gt;$X388, $X389, IF($W389&lt;&gt;$W388, $W389, $Z390)))),
IF(NOT(EXACT($L390, "")), IF($AA389&lt;&gt;$AA388, $AA389, IF($Z389&lt;&gt;$Z388, $Z389, IF($Y389&lt;&gt;$Y388, $Y389, IF($X389&lt;&gt;$X388, $X389, IF($W389&lt;&gt;$W388, $W389, $AA390))))),
"others")))))))</f>
        <v>65000000000147</v>
      </c>
    </row>
    <row r="391" spans="2:51" ht="25.5" x14ac:dyDescent="0.2">
      <c r="B391" s="42"/>
      <c r="C391" s="43"/>
      <c r="D391" s="44"/>
      <c r="E391" s="43"/>
      <c r="F391" s="44"/>
      <c r="G391" s="43"/>
      <c r="H391" s="52"/>
      <c r="I391" s="19"/>
      <c r="J391" s="52" t="s">
        <v>1667</v>
      </c>
      <c r="K391" s="19" t="s">
        <v>1372</v>
      </c>
      <c r="L391" s="52"/>
      <c r="M391" s="19"/>
      <c r="O391" s="59" t="str">
        <f t="shared" si="148"/>
        <v>6-0000</v>
      </c>
      <c r="P391" s="59" t="str">
        <f t="shared" si="149"/>
        <v>6-1000</v>
      </c>
      <c r="Q391" s="59" t="str">
        <f t="shared" si="150"/>
        <v>2-1200</v>
      </c>
      <c r="R391" s="59" t="str">
        <f t="shared" si="151"/>
        <v>6-1015</v>
      </c>
      <c r="S391" s="59" t="str">
        <f t="shared" si="152"/>
        <v>6-1015.01</v>
      </c>
      <c r="T391" s="59" t="str">
        <f t="shared" si="153"/>
        <v xml:space="preserve"> </v>
      </c>
      <c r="V391" s="82">
        <f t="shared" si="154"/>
        <v>65000000000381</v>
      </c>
      <c r="W391" s="61">
        <f t="shared" si="155"/>
        <v>65000000000350</v>
      </c>
      <c r="X391" s="61">
        <f t="shared" si="156"/>
        <v>65000000000351</v>
      </c>
      <c r="Y391" s="61">
        <f t="shared" si="157"/>
        <v>65000000000147</v>
      </c>
      <c r="Z391" s="61">
        <f t="shared" si="158"/>
        <v>65000000000380</v>
      </c>
      <c r="AA391" s="61">
        <f t="shared" si="147"/>
        <v>65000000000381</v>
      </c>
      <c r="AB391" s="61">
        <f t="shared" si="159"/>
        <v>65000000000000</v>
      </c>
      <c r="AD391" s="61">
        <f t="shared" ref="AD391:AD454" si="161">AD390 + IF(W391&lt;&gt;W390, 1, 0)</f>
        <v>6</v>
      </c>
      <c r="AE391" s="61">
        <f t="shared" ref="AE391:AE454" si="162">IF(AD390&lt;&gt;AD391, 1, AE390) + IF(X391&lt;&gt;X390, 1, 0)</f>
        <v>2</v>
      </c>
      <c r="AF391" s="61">
        <f t="shared" ref="AF391:AF454" si="163">IF(AE390&lt;&gt;AE391, 1, AF390) + IF(Y391&lt;&gt;Y390, 1, 0)</f>
        <v>1</v>
      </c>
      <c r="AG391" s="61">
        <f t="shared" ref="AG391:AG454" si="164">IF(AF390&lt;&gt;AF391, 1, AG390) + IF(Z391&lt;&gt;Z390, 1, 0)</f>
        <v>105</v>
      </c>
      <c r="AH391" s="61">
        <f t="shared" ref="AH391:AH454" si="165">IF(AG390&lt;&gt;AG391, 1, AH390) + IF(AA391&lt;&gt;AA390, 1, 0)</f>
        <v>2</v>
      </c>
      <c r="AI391" s="61">
        <f t="shared" ref="AI391:AI454" si="166">IF(AH390&lt;&gt;AH391, 1, AI390) + IF(AB391&lt;&gt;AB390, 1, 0)</f>
        <v>1</v>
      </c>
      <c r="AK391" s="77" t="str">
        <f xml:space="preserve">
IF(AA391&lt;&gt;AA390,
     "L5",
     IF(Z391&lt;&gt;Z390,
          "L4",
          IF(Y391&lt;&gt;Y390,
               "L3",
               IF(X391&lt;&gt;X390,
                    "L2",
                     IF(W391&lt;&gt;W390,
                         "L1",
                         "L1"
                         )
                    )
               )
          )
     )</f>
        <v>L5</v>
      </c>
      <c r="AM391" s="65" t="s">
        <v>1756</v>
      </c>
      <c r="AN391" s="65">
        <f>IF(EXACT($AK390, "L1"), $W390, AN390)</f>
        <v>65000000000350</v>
      </c>
      <c r="AO391" s="65">
        <f>IF(EXACT($AK390, "L1"), $W390, IF(EXACT($AK390, "L2"), $X390, AO390))</f>
        <v>65000000000351</v>
      </c>
      <c r="AP391" s="65">
        <f>IF(EXACT($AK390, "L1"), $W390, IF(EXACT($AK390, "L2"), $X390, IF(EXACT($AK390, "L3"), $Y390, AP390)))</f>
        <v>65000000000351</v>
      </c>
      <c r="AQ391" s="65">
        <f>IF(EXACT($AK390, "L1"), $W390, IF(EXACT($AK390, "L2"), $X390, IF(EXACT($AK390, "L3"), $Y390, IF(EXACT($AK390, "L4"), $Z390, AQ390))))</f>
        <v>65000000000380</v>
      </c>
      <c r="AS391" s="65">
        <f>IF(EXACT($AK391, "L1"), AM391, IF(EXACT($AK391, "L2"), AN391, IF(EXACT($AK391, "L3"), AO391, IF(EXACT($AK391, "L4"), AP391, IF(EXACT($AK391, "L5"), AQ391, "")))))</f>
        <v>65000000000380</v>
      </c>
      <c r="AU391" s="60" t="str">
        <f t="shared" ref="AU391:AU454" si="167">IF(AND(EXACT(B391, ""), EXACT(D391, ""), EXACT(F391, ""), EXACT(H391, ""), EXACT(J391, ""), EXACT(L391, "")), "", CONCATENATE(
"PERFORM * FROM ""SchData-OLTP-Accounting"".""Func_TblChartOfAccount_SET""(varSystemLoginSession, null, null, null, varInstitutionBranchID, 62000000000001::bigint,'",
IF(EXACT(B391, ""), IF(EXACT(D391, ""), IF(EXACT(F391, ""), IF(EXACT(H391, ""), IF(EXACT(J391, ""), IF(EXACT(L391, ""), "", L391), J391), H391), F391), D391), B391),
"', '",
IF(EXACT(B391, ""), IF(EXACT(D391, ""), IF(EXACT(F391, ""), IF(EXACT(H391, ""), IF(EXACT(J391, ""), IF(EXACT(L391, ""), "", M391), K391), I391), G391), E391), C391),
"', ",
IF(EXACT(J391, ""), "62000000000001::bigint", IF((RIGHT(J391, 2)*1 = 1), "62000000000001::bigint", IF((RIGHT(J391, 2)*1 = 2), "62000000000002::bigint", "null"))),
", '2016-01-01 00:00:00'::timestamp, null::timestamp, ", AW391, "::bigint, 66000000000001::bigint);"))</f>
        <v>PERFORM * FROM "SchData-OLTP-Accounting"."Func_TblChartOfAccount_SET"(varSystemLoginSession, null, null, null, varInstitutionBranchID, 62000000000001::bigint,'6-1015.01', 'Seminar, Confrences, Meeting (IDR)', 62000000000001::bigint, '2016-01-01 00:00:00'::timestamp, null::timestamp, 65000000000380::bigint, 66000000000001::bigint);</v>
      </c>
      <c r="AV391" s="66">
        <f t="shared" ref="AV391:AV454" si="168">IF(AND(EXACT($B391, ""), EXACT($D391, ""), EXACT($F391, ""), EXACT($H391, ""), EXACT($J391, ""), EXACT($L391, "")), "", V391)</f>
        <v>65000000000381</v>
      </c>
      <c r="AW391" s="66">
        <f t="shared" ref="AW391:AW454" si="169">AS391</f>
        <v>65000000000380</v>
      </c>
      <c r="AY391" s="66">
        <f t="shared" si="160"/>
        <v>65000000000380</v>
      </c>
    </row>
    <row r="392" spans="2:51" x14ac:dyDescent="0.2">
      <c r="B392" s="42"/>
      <c r="C392" s="43"/>
      <c r="D392" s="44"/>
      <c r="E392" s="43"/>
      <c r="F392" s="44"/>
      <c r="G392" s="43"/>
      <c r="H392" s="52" t="s">
        <v>1668</v>
      </c>
      <c r="I392" s="19" t="s">
        <v>539</v>
      </c>
      <c r="J392" s="52"/>
      <c r="K392" s="19"/>
      <c r="L392" s="52"/>
      <c r="M392" s="19"/>
      <c r="O392" s="59" t="str">
        <f t="shared" si="148"/>
        <v>6-0000</v>
      </c>
      <c r="P392" s="59" t="str">
        <f t="shared" si="149"/>
        <v>6-1000</v>
      </c>
      <c r="Q392" s="59" t="str">
        <f t="shared" si="150"/>
        <v>2-1200</v>
      </c>
      <c r="R392" s="59" t="str">
        <f t="shared" si="151"/>
        <v>6-1016</v>
      </c>
      <c r="S392" s="59" t="str">
        <f t="shared" si="152"/>
        <v>6-1015.01</v>
      </c>
      <c r="T392" s="59" t="str">
        <f t="shared" si="153"/>
        <v xml:space="preserve"> </v>
      </c>
      <c r="V392" s="82">
        <f t="shared" si="154"/>
        <v>65000000000382</v>
      </c>
      <c r="W392" s="61">
        <f t="shared" si="155"/>
        <v>65000000000350</v>
      </c>
      <c r="X392" s="61">
        <f t="shared" si="156"/>
        <v>65000000000351</v>
      </c>
      <c r="Y392" s="61">
        <f t="shared" si="157"/>
        <v>65000000000147</v>
      </c>
      <c r="Z392" s="61">
        <f t="shared" si="158"/>
        <v>65000000000382</v>
      </c>
      <c r="AA392" s="61">
        <f t="shared" si="147"/>
        <v>65000000000381</v>
      </c>
      <c r="AB392" s="61">
        <f t="shared" si="159"/>
        <v>65000000000000</v>
      </c>
      <c r="AD392" s="61">
        <f t="shared" si="161"/>
        <v>6</v>
      </c>
      <c r="AE392" s="61">
        <f t="shared" si="162"/>
        <v>2</v>
      </c>
      <c r="AF392" s="61">
        <f t="shared" si="163"/>
        <v>1</v>
      </c>
      <c r="AG392" s="61">
        <f t="shared" si="164"/>
        <v>106</v>
      </c>
      <c r="AH392" s="61">
        <f t="shared" si="165"/>
        <v>1</v>
      </c>
      <c r="AI392" s="61">
        <f t="shared" si="166"/>
        <v>1</v>
      </c>
      <c r="AK392" s="77" t="str">
        <f xml:space="preserve">
IF(AA392&lt;&gt;AA391,
     "L5",
     IF(Z392&lt;&gt;Z391,
          "L4",
          IF(Y392&lt;&gt;Y391,
               "L3",
               IF(X392&lt;&gt;X391,
                    "L2",
                     IF(W392&lt;&gt;W391,
                         "L1",
                         "L1"
                         )
                    )
               )
          )
     )</f>
        <v>L4</v>
      </c>
      <c r="AM392" s="65" t="s">
        <v>1756</v>
      </c>
      <c r="AN392" s="65">
        <f>IF(EXACT($AK391, "L1"), $W391, AN391)</f>
        <v>65000000000350</v>
      </c>
      <c r="AO392" s="65">
        <f>IF(EXACT($AK391, "L1"), $W391, IF(EXACT($AK391, "L2"), $X391, AO391))</f>
        <v>65000000000351</v>
      </c>
      <c r="AP392" s="65">
        <f>IF(EXACT($AK391, "L1"), $W391, IF(EXACT($AK391, "L2"), $X391, IF(EXACT($AK391, "L3"), $Y391, AP391)))</f>
        <v>65000000000351</v>
      </c>
      <c r="AQ392" s="65">
        <f>IF(EXACT($AK391, "L1"), $W391, IF(EXACT($AK391, "L2"), $X391, IF(EXACT($AK391, "L3"), $Y391, IF(EXACT($AK391, "L4"), $Z391, AQ391))))</f>
        <v>65000000000380</v>
      </c>
      <c r="AS392" s="65">
        <f>IF(EXACT($AK392, "L1"), AM392, IF(EXACT($AK392, "L2"), AN392, IF(EXACT($AK392, "L3"), AO392, IF(EXACT($AK392, "L4"), AP392, IF(EXACT($AK392, "L5"), AQ392, "")))))</f>
        <v>65000000000351</v>
      </c>
      <c r="AU392" s="60" t="str">
        <f t="shared" si="167"/>
        <v>PERFORM * FROM "SchData-OLTP-Accounting"."Func_TblChartOfAccount_SET"(varSystemLoginSession, null, null, null, varInstitutionBranchID, 62000000000001::bigint,'6-1016', 'Skill Development Expense', 62000000000001::bigint, '2016-01-01 00:00:00'::timestamp, null::timestamp, 65000000000351::bigint, 66000000000001::bigint);</v>
      </c>
      <c r="AV392" s="66">
        <f t="shared" si="168"/>
        <v>65000000000382</v>
      </c>
      <c r="AW392" s="66">
        <f t="shared" si="169"/>
        <v>65000000000351</v>
      </c>
      <c r="AY392" s="66">
        <f t="shared" si="160"/>
        <v>65000000000147</v>
      </c>
    </row>
    <row r="393" spans="2:51" x14ac:dyDescent="0.2">
      <c r="B393" s="42"/>
      <c r="C393" s="43"/>
      <c r="D393" s="44"/>
      <c r="E393" s="43"/>
      <c r="F393" s="44"/>
      <c r="G393" s="43"/>
      <c r="H393" s="52"/>
      <c r="I393" s="19"/>
      <c r="J393" s="52" t="s">
        <v>1669</v>
      </c>
      <c r="K393" s="19" t="s">
        <v>1373</v>
      </c>
      <c r="L393" s="52"/>
      <c r="M393" s="19"/>
      <c r="O393" s="59" t="str">
        <f t="shared" si="148"/>
        <v>6-0000</v>
      </c>
      <c r="P393" s="59" t="str">
        <f t="shared" si="149"/>
        <v>6-1000</v>
      </c>
      <c r="Q393" s="59" t="str">
        <f t="shared" si="150"/>
        <v>2-1200</v>
      </c>
      <c r="R393" s="59" t="str">
        <f t="shared" si="151"/>
        <v>6-1016</v>
      </c>
      <c r="S393" s="59" t="str">
        <f t="shared" si="152"/>
        <v>6-1016.01</v>
      </c>
      <c r="T393" s="59" t="str">
        <f t="shared" si="153"/>
        <v xml:space="preserve"> </v>
      </c>
      <c r="V393" s="82">
        <f t="shared" si="154"/>
        <v>65000000000383</v>
      </c>
      <c r="W393" s="61">
        <f t="shared" si="155"/>
        <v>65000000000350</v>
      </c>
      <c r="X393" s="61">
        <f t="shared" si="156"/>
        <v>65000000000351</v>
      </c>
      <c r="Y393" s="61">
        <f t="shared" si="157"/>
        <v>65000000000147</v>
      </c>
      <c r="Z393" s="61">
        <f t="shared" si="158"/>
        <v>65000000000382</v>
      </c>
      <c r="AA393" s="61">
        <f t="shared" si="147"/>
        <v>65000000000383</v>
      </c>
      <c r="AB393" s="61">
        <f t="shared" si="159"/>
        <v>65000000000000</v>
      </c>
      <c r="AD393" s="61">
        <f t="shared" si="161"/>
        <v>6</v>
      </c>
      <c r="AE393" s="61">
        <f t="shared" si="162"/>
        <v>2</v>
      </c>
      <c r="AF393" s="61">
        <f t="shared" si="163"/>
        <v>1</v>
      </c>
      <c r="AG393" s="61">
        <f t="shared" si="164"/>
        <v>106</v>
      </c>
      <c r="AH393" s="61">
        <f t="shared" si="165"/>
        <v>2</v>
      </c>
      <c r="AI393" s="61">
        <f t="shared" si="166"/>
        <v>1</v>
      </c>
      <c r="AK393" s="77" t="str">
        <f xml:space="preserve">
IF(AA393&lt;&gt;AA392,
     "L5",
     IF(Z393&lt;&gt;Z392,
          "L4",
          IF(Y393&lt;&gt;Y392,
               "L3",
               IF(X393&lt;&gt;X392,
                    "L2",
                     IF(W393&lt;&gt;W392,
                         "L1",
                         "L1"
                         )
                    )
               )
          )
     )</f>
        <v>L5</v>
      </c>
      <c r="AM393" s="65" t="s">
        <v>1756</v>
      </c>
      <c r="AN393" s="65">
        <f>IF(EXACT($AK392, "L1"), $W392, AN392)</f>
        <v>65000000000350</v>
      </c>
      <c r="AO393" s="65">
        <f>IF(EXACT($AK392, "L1"), $W392, IF(EXACT($AK392, "L2"), $X392, AO392))</f>
        <v>65000000000351</v>
      </c>
      <c r="AP393" s="65">
        <f>IF(EXACT($AK392, "L1"), $W392, IF(EXACT($AK392, "L2"), $X392, IF(EXACT($AK392, "L3"), $Y392, AP392)))</f>
        <v>65000000000351</v>
      </c>
      <c r="AQ393" s="65">
        <f>IF(EXACT($AK392, "L1"), $W392, IF(EXACT($AK392, "L2"), $X392, IF(EXACT($AK392, "L3"), $Y392, IF(EXACT($AK392, "L4"), $Z392, AQ392))))</f>
        <v>65000000000382</v>
      </c>
      <c r="AS393" s="65">
        <f>IF(EXACT($AK393, "L1"), AM393, IF(EXACT($AK393, "L2"), AN393, IF(EXACT($AK393, "L3"), AO393, IF(EXACT($AK393, "L4"), AP393, IF(EXACT($AK393, "L5"), AQ393, "")))))</f>
        <v>65000000000382</v>
      </c>
      <c r="AU393" s="60" t="str">
        <f t="shared" si="167"/>
        <v>PERFORM * FROM "SchData-OLTP-Accounting"."Func_TblChartOfAccount_SET"(varSystemLoginSession, null, null, null, varInstitutionBranchID, 62000000000001::bigint,'6-1016.01', 'Skill Development Expense (IDR)', 62000000000001::bigint, '2016-01-01 00:00:00'::timestamp, null::timestamp, 65000000000382::bigint, 66000000000001::bigint);</v>
      </c>
      <c r="AV393" s="66">
        <f t="shared" si="168"/>
        <v>65000000000383</v>
      </c>
      <c r="AW393" s="66">
        <f t="shared" si="169"/>
        <v>65000000000382</v>
      </c>
      <c r="AY393" s="66">
        <f t="shared" si="160"/>
        <v>65000000000382</v>
      </c>
    </row>
    <row r="394" spans="2:51" x14ac:dyDescent="0.2">
      <c r="B394" s="42"/>
      <c r="C394" s="43"/>
      <c r="D394" s="44"/>
      <c r="E394" s="43"/>
      <c r="F394" s="44"/>
      <c r="G394" s="43"/>
      <c r="H394" s="52" t="s">
        <v>1670</v>
      </c>
      <c r="I394" s="19" t="s">
        <v>541</v>
      </c>
      <c r="J394" s="52"/>
      <c r="K394" s="19"/>
      <c r="L394" s="52"/>
      <c r="M394" s="19"/>
      <c r="O394" s="59" t="str">
        <f t="shared" si="148"/>
        <v>6-0000</v>
      </c>
      <c r="P394" s="59" t="str">
        <f t="shared" si="149"/>
        <v>6-1000</v>
      </c>
      <c r="Q394" s="59" t="str">
        <f t="shared" si="150"/>
        <v>2-1200</v>
      </c>
      <c r="R394" s="59" t="str">
        <f t="shared" si="151"/>
        <v>6-1017</v>
      </c>
      <c r="S394" s="59" t="str">
        <f t="shared" si="152"/>
        <v>6-1016.01</v>
      </c>
      <c r="T394" s="59" t="str">
        <f t="shared" si="153"/>
        <v xml:space="preserve"> </v>
      </c>
      <c r="V394" s="82">
        <f t="shared" si="154"/>
        <v>65000000000384</v>
      </c>
      <c r="W394" s="61">
        <f t="shared" si="155"/>
        <v>65000000000350</v>
      </c>
      <c r="X394" s="61">
        <f t="shared" si="156"/>
        <v>65000000000351</v>
      </c>
      <c r="Y394" s="61">
        <f t="shared" si="157"/>
        <v>65000000000147</v>
      </c>
      <c r="Z394" s="61">
        <f t="shared" si="158"/>
        <v>65000000000384</v>
      </c>
      <c r="AA394" s="61">
        <f t="shared" si="147"/>
        <v>65000000000383</v>
      </c>
      <c r="AB394" s="61">
        <f t="shared" si="159"/>
        <v>65000000000000</v>
      </c>
      <c r="AD394" s="61">
        <f t="shared" si="161"/>
        <v>6</v>
      </c>
      <c r="AE394" s="61">
        <f t="shared" si="162"/>
        <v>2</v>
      </c>
      <c r="AF394" s="61">
        <f t="shared" si="163"/>
        <v>1</v>
      </c>
      <c r="AG394" s="61">
        <f t="shared" si="164"/>
        <v>107</v>
      </c>
      <c r="AH394" s="61">
        <f t="shared" si="165"/>
        <v>1</v>
      </c>
      <c r="AI394" s="61">
        <f t="shared" si="166"/>
        <v>1</v>
      </c>
      <c r="AK394" s="77" t="str">
        <f xml:space="preserve">
IF(AA394&lt;&gt;AA393,
     "L5",
     IF(Z394&lt;&gt;Z393,
          "L4",
          IF(Y394&lt;&gt;Y393,
               "L3",
               IF(X394&lt;&gt;X393,
                    "L2",
                     IF(W394&lt;&gt;W393,
                         "L1",
                         "L1"
                         )
                    )
               )
          )
     )</f>
        <v>L4</v>
      </c>
      <c r="AM394" s="65" t="s">
        <v>1756</v>
      </c>
      <c r="AN394" s="65">
        <f>IF(EXACT($AK393, "L1"), $W393, AN393)</f>
        <v>65000000000350</v>
      </c>
      <c r="AO394" s="65">
        <f>IF(EXACT($AK393, "L1"), $W393, IF(EXACT($AK393, "L2"), $X393, AO393))</f>
        <v>65000000000351</v>
      </c>
      <c r="AP394" s="65">
        <f>IF(EXACT($AK393, "L1"), $W393, IF(EXACT($AK393, "L2"), $X393, IF(EXACT($AK393, "L3"), $Y393, AP393)))</f>
        <v>65000000000351</v>
      </c>
      <c r="AQ394" s="65">
        <f>IF(EXACT($AK393, "L1"), $W393, IF(EXACT($AK393, "L2"), $X393, IF(EXACT($AK393, "L3"), $Y393, IF(EXACT($AK393, "L4"), $Z393, AQ393))))</f>
        <v>65000000000382</v>
      </c>
      <c r="AS394" s="65">
        <f>IF(EXACT($AK394, "L1"), AM394, IF(EXACT($AK394, "L2"), AN394, IF(EXACT($AK394, "L3"), AO394, IF(EXACT($AK394, "L4"), AP394, IF(EXACT($AK394, "L5"), AQ394, "")))))</f>
        <v>65000000000351</v>
      </c>
      <c r="AU394" s="60" t="str">
        <f t="shared" si="167"/>
        <v>PERFORM * FROM "SchData-OLTP-Accounting"."Func_TblChartOfAccount_SET"(varSystemLoginSession, null, null, null, varInstitutionBranchID, 62000000000001::bigint,'6-1017', 'Severance Pay - Admin', 62000000000001::bigint, '2016-01-01 00:00:00'::timestamp, null::timestamp, 65000000000351::bigint, 66000000000001::bigint);</v>
      </c>
      <c r="AV394" s="66">
        <f t="shared" si="168"/>
        <v>65000000000384</v>
      </c>
      <c r="AW394" s="66">
        <f t="shared" si="169"/>
        <v>65000000000351</v>
      </c>
      <c r="AY394" s="66">
        <f t="shared" si="160"/>
        <v>65000000000147</v>
      </c>
    </row>
    <row r="395" spans="2:51" x14ac:dyDescent="0.2">
      <c r="B395" s="42"/>
      <c r="C395" s="43"/>
      <c r="D395" s="44"/>
      <c r="E395" s="43"/>
      <c r="F395" s="44"/>
      <c r="G395" s="43"/>
      <c r="H395" s="52"/>
      <c r="I395" s="19"/>
      <c r="J395" s="52" t="s">
        <v>1671</v>
      </c>
      <c r="K395" s="19" t="s">
        <v>1374</v>
      </c>
      <c r="L395" s="52"/>
      <c r="M395" s="19"/>
      <c r="O395" s="59" t="str">
        <f t="shared" si="148"/>
        <v>6-0000</v>
      </c>
      <c r="P395" s="59" t="str">
        <f t="shared" si="149"/>
        <v>6-1000</v>
      </c>
      <c r="Q395" s="59" t="str">
        <f t="shared" si="150"/>
        <v>2-1200</v>
      </c>
      <c r="R395" s="59" t="str">
        <f t="shared" si="151"/>
        <v>6-1017</v>
      </c>
      <c r="S395" s="59" t="str">
        <f t="shared" si="152"/>
        <v>6-1017.01</v>
      </c>
      <c r="T395" s="59" t="str">
        <f t="shared" si="153"/>
        <v xml:space="preserve"> </v>
      </c>
      <c r="V395" s="82">
        <f t="shared" si="154"/>
        <v>65000000000385</v>
      </c>
      <c r="W395" s="61">
        <f t="shared" si="155"/>
        <v>65000000000350</v>
      </c>
      <c r="X395" s="61">
        <f t="shared" si="156"/>
        <v>65000000000351</v>
      </c>
      <c r="Y395" s="61">
        <f t="shared" si="157"/>
        <v>65000000000147</v>
      </c>
      <c r="Z395" s="61">
        <f t="shared" si="158"/>
        <v>65000000000384</v>
      </c>
      <c r="AA395" s="61">
        <f t="shared" si="147"/>
        <v>65000000000385</v>
      </c>
      <c r="AB395" s="61">
        <f t="shared" si="159"/>
        <v>65000000000000</v>
      </c>
      <c r="AD395" s="61">
        <f t="shared" si="161"/>
        <v>6</v>
      </c>
      <c r="AE395" s="61">
        <f t="shared" si="162"/>
        <v>2</v>
      </c>
      <c r="AF395" s="61">
        <f t="shared" si="163"/>
        <v>1</v>
      </c>
      <c r="AG395" s="61">
        <f t="shared" si="164"/>
        <v>107</v>
      </c>
      <c r="AH395" s="61">
        <f t="shared" si="165"/>
        <v>2</v>
      </c>
      <c r="AI395" s="61">
        <f t="shared" si="166"/>
        <v>1</v>
      </c>
      <c r="AK395" s="77" t="str">
        <f xml:space="preserve">
IF(AA395&lt;&gt;AA394,
     "L5",
     IF(Z395&lt;&gt;Z394,
          "L4",
          IF(Y395&lt;&gt;Y394,
               "L3",
               IF(X395&lt;&gt;X394,
                    "L2",
                     IF(W395&lt;&gt;W394,
                         "L1",
                         "L1"
                         )
                    )
               )
          )
     )</f>
        <v>L5</v>
      </c>
      <c r="AM395" s="65" t="s">
        <v>1756</v>
      </c>
      <c r="AN395" s="65">
        <f>IF(EXACT($AK394, "L1"), $W394, AN394)</f>
        <v>65000000000350</v>
      </c>
      <c r="AO395" s="65">
        <f>IF(EXACT($AK394, "L1"), $W394, IF(EXACT($AK394, "L2"), $X394, AO394))</f>
        <v>65000000000351</v>
      </c>
      <c r="AP395" s="65">
        <f>IF(EXACT($AK394, "L1"), $W394, IF(EXACT($AK394, "L2"), $X394, IF(EXACT($AK394, "L3"), $Y394, AP394)))</f>
        <v>65000000000351</v>
      </c>
      <c r="AQ395" s="65">
        <f>IF(EXACT($AK394, "L1"), $W394, IF(EXACT($AK394, "L2"), $X394, IF(EXACT($AK394, "L3"), $Y394, IF(EXACT($AK394, "L4"), $Z394, AQ394))))</f>
        <v>65000000000384</v>
      </c>
      <c r="AS395" s="65">
        <f>IF(EXACT($AK395, "L1"), AM395, IF(EXACT($AK395, "L2"), AN395, IF(EXACT($AK395, "L3"), AO395, IF(EXACT($AK395, "L4"), AP395, IF(EXACT($AK395, "L5"), AQ395, "")))))</f>
        <v>65000000000384</v>
      </c>
      <c r="AU395" s="60" t="str">
        <f t="shared" si="167"/>
        <v>PERFORM * FROM "SchData-OLTP-Accounting"."Func_TblChartOfAccount_SET"(varSystemLoginSession, null, null, null, varInstitutionBranchID, 62000000000001::bigint,'6-1017.01', 'Severance Pay - Admin (IDR)', 62000000000001::bigint, '2016-01-01 00:00:00'::timestamp, null::timestamp, 65000000000384::bigint, 66000000000001::bigint);</v>
      </c>
      <c r="AV395" s="66">
        <f t="shared" si="168"/>
        <v>65000000000385</v>
      </c>
      <c r="AW395" s="66">
        <f t="shared" si="169"/>
        <v>65000000000384</v>
      </c>
      <c r="AY395" s="66">
        <f t="shared" si="160"/>
        <v>65000000000384</v>
      </c>
    </row>
    <row r="396" spans="2:51" x14ac:dyDescent="0.2">
      <c r="B396" s="42"/>
      <c r="C396" s="43"/>
      <c r="D396" s="44"/>
      <c r="E396" s="43"/>
      <c r="F396" s="44"/>
      <c r="G396" s="43"/>
      <c r="H396" s="52" t="s">
        <v>1672</v>
      </c>
      <c r="I396" s="19" t="s">
        <v>1181</v>
      </c>
      <c r="J396" s="52"/>
      <c r="K396" s="19"/>
      <c r="L396" s="52"/>
      <c r="M396" s="19"/>
      <c r="O396" s="59" t="str">
        <f t="shared" si="148"/>
        <v>6-0000</v>
      </c>
      <c r="P396" s="59" t="str">
        <f t="shared" si="149"/>
        <v>6-1000</v>
      </c>
      <c r="Q396" s="59" t="str">
        <f t="shared" si="150"/>
        <v>2-1200</v>
      </c>
      <c r="R396" s="59" t="str">
        <f t="shared" si="151"/>
        <v>6-1099</v>
      </c>
      <c r="S396" s="59" t="str">
        <f t="shared" si="152"/>
        <v>6-1017.01</v>
      </c>
      <c r="T396" s="59" t="str">
        <f t="shared" si="153"/>
        <v xml:space="preserve"> </v>
      </c>
      <c r="V396" s="82">
        <f t="shared" si="154"/>
        <v>65000000000386</v>
      </c>
      <c r="W396" s="61">
        <f t="shared" si="155"/>
        <v>65000000000350</v>
      </c>
      <c r="X396" s="61">
        <f t="shared" si="156"/>
        <v>65000000000351</v>
      </c>
      <c r="Y396" s="61">
        <f t="shared" si="157"/>
        <v>65000000000147</v>
      </c>
      <c r="Z396" s="61">
        <f t="shared" si="158"/>
        <v>65000000000386</v>
      </c>
      <c r="AA396" s="61">
        <f t="shared" si="147"/>
        <v>65000000000385</v>
      </c>
      <c r="AB396" s="61">
        <f t="shared" si="159"/>
        <v>65000000000000</v>
      </c>
      <c r="AD396" s="61">
        <f t="shared" si="161"/>
        <v>6</v>
      </c>
      <c r="AE396" s="61">
        <f t="shared" si="162"/>
        <v>2</v>
      </c>
      <c r="AF396" s="61">
        <f t="shared" si="163"/>
        <v>1</v>
      </c>
      <c r="AG396" s="61">
        <f t="shared" si="164"/>
        <v>108</v>
      </c>
      <c r="AH396" s="61">
        <f t="shared" si="165"/>
        <v>1</v>
      </c>
      <c r="AI396" s="61">
        <f t="shared" si="166"/>
        <v>1</v>
      </c>
      <c r="AK396" s="77" t="str">
        <f xml:space="preserve">
IF(AA396&lt;&gt;AA395,
     "L5",
     IF(Z396&lt;&gt;Z395,
          "L4",
          IF(Y396&lt;&gt;Y395,
               "L3",
               IF(X396&lt;&gt;X395,
                    "L2",
                     IF(W396&lt;&gt;W395,
                         "L1",
                         "L1"
                         )
                    )
               )
          )
     )</f>
        <v>L4</v>
      </c>
      <c r="AM396" s="65" t="s">
        <v>1756</v>
      </c>
      <c r="AN396" s="65">
        <f>IF(EXACT($AK395, "L1"), $W395, AN395)</f>
        <v>65000000000350</v>
      </c>
      <c r="AO396" s="65">
        <f>IF(EXACT($AK395, "L1"), $W395, IF(EXACT($AK395, "L2"), $X395, AO395))</f>
        <v>65000000000351</v>
      </c>
      <c r="AP396" s="65">
        <f>IF(EXACT($AK395, "L1"), $W395, IF(EXACT($AK395, "L2"), $X395, IF(EXACT($AK395, "L3"), $Y395, AP395)))</f>
        <v>65000000000351</v>
      </c>
      <c r="AQ396" s="65">
        <f>IF(EXACT($AK395, "L1"), $W395, IF(EXACT($AK395, "L2"), $X395, IF(EXACT($AK395, "L3"), $Y395, IF(EXACT($AK395, "L4"), $Z395, AQ395))))</f>
        <v>65000000000384</v>
      </c>
      <c r="AS396" s="65">
        <f>IF(EXACT($AK396, "L1"), AM396, IF(EXACT($AK396, "L2"), AN396, IF(EXACT($AK396, "L3"), AO396, IF(EXACT($AK396, "L4"), AP396, IF(EXACT($AK396, "L5"), AQ396, "")))))</f>
        <v>65000000000351</v>
      </c>
      <c r="AU396" s="60" t="str">
        <f t="shared" si="167"/>
        <v>PERFORM * FROM "SchData-OLTP-Accounting"."Func_TblChartOfAccount_SET"(varSystemLoginSession, null, null, null, varInstitutionBranchID, 62000000000001::bigint,'6-1099', 'Biaya Pegawai Lainnya', 62000000000001::bigint, '2016-01-01 00:00:00'::timestamp, null::timestamp, 65000000000351::bigint, 66000000000001::bigint);</v>
      </c>
      <c r="AV396" s="66">
        <f t="shared" si="168"/>
        <v>65000000000386</v>
      </c>
      <c r="AW396" s="66">
        <f t="shared" si="169"/>
        <v>65000000000351</v>
      </c>
      <c r="AY396" s="66">
        <f t="shared" si="160"/>
        <v>65000000000147</v>
      </c>
    </row>
    <row r="397" spans="2:51" x14ac:dyDescent="0.2">
      <c r="B397" s="42"/>
      <c r="C397" s="43"/>
      <c r="D397" s="44"/>
      <c r="E397" s="43"/>
      <c r="F397" s="44"/>
      <c r="G397" s="43"/>
      <c r="H397" s="52"/>
      <c r="I397" s="19"/>
      <c r="J397" s="52" t="s">
        <v>1673</v>
      </c>
      <c r="K397" s="19" t="s">
        <v>1375</v>
      </c>
      <c r="L397" s="52"/>
      <c r="M397" s="19"/>
      <c r="O397" s="59" t="str">
        <f t="shared" si="148"/>
        <v>6-0000</v>
      </c>
      <c r="P397" s="59" t="str">
        <f t="shared" si="149"/>
        <v>6-1000</v>
      </c>
      <c r="Q397" s="59" t="str">
        <f t="shared" si="150"/>
        <v>2-1200</v>
      </c>
      <c r="R397" s="59" t="str">
        <f t="shared" si="151"/>
        <v>6-1099</v>
      </c>
      <c r="S397" s="59" t="str">
        <f t="shared" si="152"/>
        <v>6-1099.01</v>
      </c>
      <c r="T397" s="59" t="str">
        <f t="shared" si="153"/>
        <v xml:space="preserve"> </v>
      </c>
      <c r="V397" s="82">
        <f t="shared" si="154"/>
        <v>65000000000387</v>
      </c>
      <c r="W397" s="61">
        <f t="shared" si="155"/>
        <v>65000000000350</v>
      </c>
      <c r="X397" s="61">
        <f t="shared" si="156"/>
        <v>65000000000351</v>
      </c>
      <c r="Y397" s="61">
        <f t="shared" si="157"/>
        <v>65000000000147</v>
      </c>
      <c r="Z397" s="61">
        <f t="shared" si="158"/>
        <v>65000000000386</v>
      </c>
      <c r="AA397" s="61">
        <f t="shared" si="147"/>
        <v>65000000000387</v>
      </c>
      <c r="AB397" s="61">
        <f t="shared" si="159"/>
        <v>65000000000000</v>
      </c>
      <c r="AD397" s="61">
        <f t="shared" si="161"/>
        <v>6</v>
      </c>
      <c r="AE397" s="61">
        <f t="shared" si="162"/>
        <v>2</v>
      </c>
      <c r="AF397" s="61">
        <f t="shared" si="163"/>
        <v>1</v>
      </c>
      <c r="AG397" s="61">
        <f t="shared" si="164"/>
        <v>108</v>
      </c>
      <c r="AH397" s="61">
        <f t="shared" si="165"/>
        <v>2</v>
      </c>
      <c r="AI397" s="61">
        <f t="shared" si="166"/>
        <v>1</v>
      </c>
      <c r="AK397" s="77" t="str">
        <f xml:space="preserve">
IF(AA397&lt;&gt;AA396,
     "L5",
     IF(Z397&lt;&gt;Z396,
          "L4",
          IF(Y397&lt;&gt;Y396,
               "L3",
               IF(X397&lt;&gt;X396,
                    "L2",
                     IF(W397&lt;&gt;W396,
                         "L1",
                         "L1"
                         )
                    )
               )
          )
     )</f>
        <v>L5</v>
      </c>
      <c r="AM397" s="65" t="s">
        <v>1756</v>
      </c>
      <c r="AN397" s="65">
        <f>IF(EXACT($AK396, "L1"), $W396, AN396)</f>
        <v>65000000000350</v>
      </c>
      <c r="AO397" s="65">
        <f>IF(EXACT($AK396, "L1"), $W396, IF(EXACT($AK396, "L2"), $X396, AO396))</f>
        <v>65000000000351</v>
      </c>
      <c r="AP397" s="65">
        <f>IF(EXACT($AK396, "L1"), $W396, IF(EXACT($AK396, "L2"), $X396, IF(EXACT($AK396, "L3"), $Y396, AP396)))</f>
        <v>65000000000351</v>
      </c>
      <c r="AQ397" s="65">
        <f>IF(EXACT($AK396, "L1"), $W396, IF(EXACT($AK396, "L2"), $X396, IF(EXACT($AK396, "L3"), $Y396, IF(EXACT($AK396, "L4"), $Z396, AQ396))))</f>
        <v>65000000000386</v>
      </c>
      <c r="AS397" s="65">
        <f>IF(EXACT($AK397, "L1"), AM397, IF(EXACT($AK397, "L2"), AN397, IF(EXACT($AK397, "L3"), AO397, IF(EXACT($AK397, "L4"), AP397, IF(EXACT($AK397, "L5"), AQ397, "")))))</f>
        <v>65000000000386</v>
      </c>
      <c r="AU397" s="60" t="str">
        <f t="shared" si="167"/>
        <v>PERFORM * FROM "SchData-OLTP-Accounting"."Func_TblChartOfAccount_SET"(varSystemLoginSession, null, null, null, varInstitutionBranchID, 62000000000001::bigint,'6-1099.01', 'Biaya Pegawai Lainnya (IDR)', 62000000000001::bigint, '2016-01-01 00:00:00'::timestamp, null::timestamp, 65000000000386::bigint, 66000000000001::bigint);</v>
      </c>
      <c r="AV397" s="66">
        <f t="shared" si="168"/>
        <v>65000000000387</v>
      </c>
      <c r="AW397" s="66">
        <f t="shared" si="169"/>
        <v>65000000000386</v>
      </c>
      <c r="AY397" s="66">
        <f t="shared" si="160"/>
        <v>65000000000386</v>
      </c>
    </row>
    <row r="398" spans="2:51" x14ac:dyDescent="0.2">
      <c r="B398" s="42"/>
      <c r="C398" s="43"/>
      <c r="D398" s="44" t="s">
        <v>1527</v>
      </c>
      <c r="E398" s="43" t="s">
        <v>1175</v>
      </c>
      <c r="F398" s="44"/>
      <c r="G398" s="43"/>
      <c r="H398" s="52"/>
      <c r="I398" s="19"/>
      <c r="J398" s="52"/>
      <c r="K398" s="19"/>
      <c r="L398" s="52"/>
      <c r="M398" s="19"/>
      <c r="O398" s="59" t="str">
        <f t="shared" si="148"/>
        <v>6-0000</v>
      </c>
      <c r="P398" s="59" t="str">
        <f t="shared" si="149"/>
        <v>6-2000</v>
      </c>
      <c r="Q398" s="59" t="str">
        <f t="shared" si="150"/>
        <v>2-1200</v>
      </c>
      <c r="R398" s="59" t="str">
        <f t="shared" si="151"/>
        <v>6-1099</v>
      </c>
      <c r="S398" s="59" t="str">
        <f t="shared" si="152"/>
        <v>6-1099.01</v>
      </c>
      <c r="T398" s="59" t="str">
        <f t="shared" si="153"/>
        <v xml:space="preserve"> </v>
      </c>
      <c r="V398" s="82">
        <f t="shared" si="154"/>
        <v>65000000000388</v>
      </c>
      <c r="W398" s="61">
        <f t="shared" si="155"/>
        <v>65000000000350</v>
      </c>
      <c r="X398" s="61">
        <f t="shared" si="156"/>
        <v>65000000000388</v>
      </c>
      <c r="Y398" s="61">
        <f t="shared" si="157"/>
        <v>65000000000147</v>
      </c>
      <c r="Z398" s="61">
        <f t="shared" si="158"/>
        <v>65000000000386</v>
      </c>
      <c r="AA398" s="61">
        <f t="shared" si="147"/>
        <v>65000000000387</v>
      </c>
      <c r="AB398" s="61">
        <f t="shared" si="159"/>
        <v>65000000000000</v>
      </c>
      <c r="AD398" s="61">
        <f t="shared" si="161"/>
        <v>6</v>
      </c>
      <c r="AE398" s="61">
        <f t="shared" si="162"/>
        <v>3</v>
      </c>
      <c r="AF398" s="61">
        <f t="shared" si="163"/>
        <v>1</v>
      </c>
      <c r="AG398" s="61">
        <f t="shared" si="164"/>
        <v>108</v>
      </c>
      <c r="AH398" s="61">
        <f t="shared" si="165"/>
        <v>2</v>
      </c>
      <c r="AI398" s="61">
        <f t="shared" si="166"/>
        <v>1</v>
      </c>
      <c r="AK398" s="77" t="str">
        <f xml:space="preserve">
IF(AA398&lt;&gt;AA397,
     "L5",
     IF(Z398&lt;&gt;Z397,
          "L4",
          IF(Y398&lt;&gt;Y397,
               "L3",
               IF(X398&lt;&gt;X397,
                    "L2",
                     IF(W398&lt;&gt;W397,
                         "L1",
                         "L1"
                         )
                    )
               )
          )
     )</f>
        <v>L2</v>
      </c>
      <c r="AM398" s="65" t="s">
        <v>1756</v>
      </c>
      <c r="AN398" s="65">
        <f>IF(EXACT($AK397, "L1"), $W397, AN397)</f>
        <v>65000000000350</v>
      </c>
      <c r="AO398" s="65">
        <f>IF(EXACT($AK397, "L1"), $W397, IF(EXACT($AK397, "L2"), $X397, AO397))</f>
        <v>65000000000351</v>
      </c>
      <c r="AP398" s="65">
        <f>IF(EXACT($AK397, "L1"), $W397, IF(EXACT($AK397, "L2"), $X397, IF(EXACT($AK397, "L3"), $Y397, AP397)))</f>
        <v>65000000000351</v>
      </c>
      <c r="AQ398" s="65">
        <f>IF(EXACT($AK397, "L1"), $W397, IF(EXACT($AK397, "L2"), $X397, IF(EXACT($AK397, "L3"), $Y397, IF(EXACT($AK397, "L4"), $Z397, AQ397))))</f>
        <v>65000000000386</v>
      </c>
      <c r="AS398" s="65">
        <f>IF(EXACT($AK398, "L1"), AM398, IF(EXACT($AK398, "L2"), AN398, IF(EXACT($AK398, "L3"), AO398, IF(EXACT($AK398, "L4"), AP398, IF(EXACT($AK398, "L5"), AQ398, "")))))</f>
        <v>65000000000350</v>
      </c>
      <c r="AU398" s="60" t="str">
        <f t="shared" si="167"/>
        <v>PERFORM * FROM "SchData-OLTP-Accounting"."Func_TblChartOfAccount_SET"(varSystemLoginSession, null, null, null, varInstitutionBranchID, 62000000000001::bigint,'6-2000', 'Biaya Kantor', 62000000000001::bigint, '2016-01-01 00:00:00'::timestamp, null::timestamp, 65000000000350::bigint, 66000000000001::bigint);</v>
      </c>
      <c r="AV398" s="66">
        <f t="shared" si="168"/>
        <v>65000000000388</v>
      </c>
      <c r="AW398" s="66">
        <f t="shared" si="169"/>
        <v>65000000000350</v>
      </c>
      <c r="AY398" s="66">
        <f t="shared" si="160"/>
        <v>65000000000350</v>
      </c>
    </row>
    <row r="399" spans="2:51" x14ac:dyDescent="0.2">
      <c r="B399" s="42"/>
      <c r="C399" s="43"/>
      <c r="D399" s="44"/>
      <c r="E399" s="43"/>
      <c r="F399" s="44"/>
      <c r="G399" s="43"/>
      <c r="H399" s="52" t="s">
        <v>1583</v>
      </c>
      <c r="I399" s="19" t="s">
        <v>418</v>
      </c>
      <c r="J399" s="52"/>
      <c r="K399" s="19"/>
      <c r="L399" s="52"/>
      <c r="M399" s="19"/>
      <c r="O399" s="59" t="str">
        <f t="shared" si="148"/>
        <v>6-0000</v>
      </c>
      <c r="P399" s="59" t="str">
        <f t="shared" si="149"/>
        <v>6-2000</v>
      </c>
      <c r="Q399" s="59" t="str">
        <f t="shared" si="150"/>
        <v>2-1200</v>
      </c>
      <c r="R399" s="59" t="str">
        <f t="shared" si="151"/>
        <v>6-2001</v>
      </c>
      <c r="S399" s="59" t="str">
        <f t="shared" si="152"/>
        <v>6-1099.01</v>
      </c>
      <c r="T399" s="59" t="str">
        <f t="shared" si="153"/>
        <v xml:space="preserve"> </v>
      </c>
      <c r="V399" s="82">
        <f t="shared" si="154"/>
        <v>65000000000389</v>
      </c>
      <c r="W399" s="61">
        <f t="shared" si="155"/>
        <v>65000000000350</v>
      </c>
      <c r="X399" s="61">
        <f t="shared" si="156"/>
        <v>65000000000388</v>
      </c>
      <c r="Y399" s="61">
        <f t="shared" si="157"/>
        <v>65000000000147</v>
      </c>
      <c r="Z399" s="61">
        <f t="shared" si="158"/>
        <v>65000000000389</v>
      </c>
      <c r="AA399" s="61">
        <f t="shared" si="147"/>
        <v>65000000000387</v>
      </c>
      <c r="AB399" s="61">
        <f t="shared" si="159"/>
        <v>65000000000000</v>
      </c>
      <c r="AD399" s="61">
        <f t="shared" si="161"/>
        <v>6</v>
      </c>
      <c r="AE399" s="61">
        <f t="shared" si="162"/>
        <v>3</v>
      </c>
      <c r="AF399" s="61">
        <f t="shared" si="163"/>
        <v>1</v>
      </c>
      <c r="AG399" s="61">
        <f t="shared" si="164"/>
        <v>109</v>
      </c>
      <c r="AH399" s="61">
        <f t="shared" si="165"/>
        <v>1</v>
      </c>
      <c r="AI399" s="61">
        <f t="shared" si="166"/>
        <v>1</v>
      </c>
      <c r="AK399" s="77" t="str">
        <f xml:space="preserve">
IF(AA399&lt;&gt;AA398,
     "L5",
     IF(Z399&lt;&gt;Z398,
          "L4",
          IF(Y399&lt;&gt;Y398,
               "L3",
               IF(X399&lt;&gt;X398,
                    "L2",
                     IF(W399&lt;&gt;W398,
                         "L1",
                         "L1"
                         )
                    )
               )
          )
     )</f>
        <v>L4</v>
      </c>
      <c r="AM399" s="65" t="s">
        <v>1756</v>
      </c>
      <c r="AN399" s="65">
        <f>IF(EXACT($AK398, "L1"), $W398, AN398)</f>
        <v>65000000000350</v>
      </c>
      <c r="AO399" s="65">
        <f>IF(EXACT($AK398, "L1"), $W398, IF(EXACT($AK398, "L2"), $X398, AO398))</f>
        <v>65000000000388</v>
      </c>
      <c r="AP399" s="65">
        <f>IF(EXACT($AK398, "L1"), $W398, IF(EXACT($AK398, "L2"), $X398, IF(EXACT($AK398, "L3"), $Y398, AP398)))</f>
        <v>65000000000388</v>
      </c>
      <c r="AQ399" s="65">
        <f>IF(EXACT($AK398, "L1"), $W398, IF(EXACT($AK398, "L2"), $X398, IF(EXACT($AK398, "L3"), $Y398, IF(EXACT($AK398, "L4"), $Z398, AQ398))))</f>
        <v>65000000000388</v>
      </c>
      <c r="AS399" s="65">
        <f>IF(EXACT($AK399, "L1"), AM399, IF(EXACT($AK399, "L2"), AN399, IF(EXACT($AK399, "L3"), AO399, IF(EXACT($AK399, "L4"), AP399, IF(EXACT($AK399, "L5"), AQ399, "")))))</f>
        <v>65000000000388</v>
      </c>
      <c r="AU399" s="60" t="str">
        <f t="shared" si="167"/>
        <v>PERFORM * FROM "SchData-OLTP-Accounting"."Func_TblChartOfAccount_SET"(varSystemLoginSession, null, null, null, varInstitutionBranchID, 62000000000001::bigint,'6-2001', 'Stationery &amp; Printing', 62000000000001::bigint, '2016-01-01 00:00:00'::timestamp, null::timestamp, 65000000000388::bigint, 66000000000001::bigint);</v>
      </c>
      <c r="AV399" s="66">
        <f t="shared" si="168"/>
        <v>65000000000389</v>
      </c>
      <c r="AW399" s="66">
        <f t="shared" si="169"/>
        <v>65000000000388</v>
      </c>
      <c r="AY399" s="66">
        <f t="shared" si="160"/>
        <v>65000000000388</v>
      </c>
    </row>
    <row r="400" spans="2:51" x14ac:dyDescent="0.2">
      <c r="B400" s="42"/>
      <c r="C400" s="43"/>
      <c r="D400" s="44"/>
      <c r="E400" s="43"/>
      <c r="F400" s="44"/>
      <c r="G400" s="43"/>
      <c r="H400" s="52"/>
      <c r="I400" s="19"/>
      <c r="J400" s="52" t="s">
        <v>1584</v>
      </c>
      <c r="K400" s="19" t="s">
        <v>1314</v>
      </c>
      <c r="L400" s="52"/>
      <c r="M400" s="19"/>
      <c r="O400" s="59" t="str">
        <f t="shared" si="148"/>
        <v>6-0000</v>
      </c>
      <c r="P400" s="59" t="str">
        <f t="shared" si="149"/>
        <v>6-2000</v>
      </c>
      <c r="Q400" s="59" t="str">
        <f t="shared" si="150"/>
        <v>2-1200</v>
      </c>
      <c r="R400" s="59" t="str">
        <f t="shared" si="151"/>
        <v>6-2001</v>
      </c>
      <c r="S400" s="59" t="str">
        <f t="shared" si="152"/>
        <v>6-2001.01</v>
      </c>
      <c r="T400" s="59" t="str">
        <f t="shared" si="153"/>
        <v xml:space="preserve"> </v>
      </c>
      <c r="V400" s="82">
        <f t="shared" si="154"/>
        <v>65000000000390</v>
      </c>
      <c r="W400" s="61">
        <f t="shared" si="155"/>
        <v>65000000000350</v>
      </c>
      <c r="X400" s="61">
        <f t="shared" si="156"/>
        <v>65000000000388</v>
      </c>
      <c r="Y400" s="61">
        <f t="shared" si="157"/>
        <v>65000000000147</v>
      </c>
      <c r="Z400" s="61">
        <f t="shared" si="158"/>
        <v>65000000000389</v>
      </c>
      <c r="AA400" s="61">
        <f t="shared" si="147"/>
        <v>65000000000390</v>
      </c>
      <c r="AB400" s="61">
        <f t="shared" si="159"/>
        <v>65000000000000</v>
      </c>
      <c r="AD400" s="61">
        <f t="shared" si="161"/>
        <v>6</v>
      </c>
      <c r="AE400" s="61">
        <f t="shared" si="162"/>
        <v>3</v>
      </c>
      <c r="AF400" s="61">
        <f t="shared" si="163"/>
        <v>1</v>
      </c>
      <c r="AG400" s="61">
        <f t="shared" si="164"/>
        <v>109</v>
      </c>
      <c r="AH400" s="61">
        <f t="shared" si="165"/>
        <v>2</v>
      </c>
      <c r="AI400" s="61">
        <f t="shared" si="166"/>
        <v>1</v>
      </c>
      <c r="AK400" s="77" t="str">
        <f xml:space="preserve">
IF(AA400&lt;&gt;AA399,
     "L5",
     IF(Z400&lt;&gt;Z399,
          "L4",
          IF(Y400&lt;&gt;Y399,
               "L3",
               IF(X400&lt;&gt;X399,
                    "L2",
                     IF(W400&lt;&gt;W399,
                         "L1",
                         "L1"
                         )
                    )
               )
          )
     )</f>
        <v>L5</v>
      </c>
      <c r="AM400" s="65" t="s">
        <v>1756</v>
      </c>
      <c r="AN400" s="65">
        <f>IF(EXACT($AK399, "L1"), $W399, AN399)</f>
        <v>65000000000350</v>
      </c>
      <c r="AO400" s="65">
        <f>IF(EXACT($AK399, "L1"), $W399, IF(EXACT($AK399, "L2"), $X399, AO399))</f>
        <v>65000000000388</v>
      </c>
      <c r="AP400" s="65">
        <f>IF(EXACT($AK399, "L1"), $W399, IF(EXACT($AK399, "L2"), $X399, IF(EXACT($AK399, "L3"), $Y399, AP399)))</f>
        <v>65000000000388</v>
      </c>
      <c r="AQ400" s="65">
        <f>IF(EXACT($AK399, "L1"), $W399, IF(EXACT($AK399, "L2"), $X399, IF(EXACT($AK399, "L3"), $Y399, IF(EXACT($AK399, "L4"), $Z399, AQ399))))</f>
        <v>65000000000389</v>
      </c>
      <c r="AS400" s="65">
        <f>IF(EXACT($AK400, "L1"), AM400, IF(EXACT($AK400, "L2"), AN400, IF(EXACT($AK400, "L3"), AO400, IF(EXACT($AK400, "L4"), AP400, IF(EXACT($AK400, "L5"), AQ400, "")))))</f>
        <v>65000000000389</v>
      </c>
      <c r="AU400" s="60" t="str">
        <f t="shared" si="167"/>
        <v>PERFORM * FROM "SchData-OLTP-Accounting"."Func_TblChartOfAccount_SET"(varSystemLoginSession, null, null, null, varInstitutionBranchID, 62000000000001::bigint,'6-2001.01', 'Stationery &amp; Printing (IDR)', 62000000000001::bigint, '2016-01-01 00:00:00'::timestamp, null::timestamp, 65000000000389::bigint, 66000000000001::bigint);</v>
      </c>
      <c r="AV400" s="66">
        <f t="shared" si="168"/>
        <v>65000000000390</v>
      </c>
      <c r="AW400" s="66">
        <f t="shared" si="169"/>
        <v>65000000000389</v>
      </c>
      <c r="AY400" s="66">
        <f t="shared" si="160"/>
        <v>65000000000389</v>
      </c>
    </row>
    <row r="401" spans="2:51" x14ac:dyDescent="0.2">
      <c r="B401" s="42"/>
      <c r="C401" s="43"/>
      <c r="D401" s="44"/>
      <c r="E401" s="43"/>
      <c r="F401" s="44"/>
      <c r="G401" s="43"/>
      <c r="H401" s="52" t="s">
        <v>1585</v>
      </c>
      <c r="I401" s="19" t="s">
        <v>544</v>
      </c>
      <c r="J401" s="52"/>
      <c r="K401" s="19"/>
      <c r="L401" s="52"/>
      <c r="M401" s="19"/>
      <c r="O401" s="59" t="str">
        <f t="shared" si="148"/>
        <v>6-0000</v>
      </c>
      <c r="P401" s="59" t="str">
        <f t="shared" si="149"/>
        <v>6-2000</v>
      </c>
      <c r="Q401" s="59" t="str">
        <f t="shared" si="150"/>
        <v>2-1200</v>
      </c>
      <c r="R401" s="59" t="str">
        <f t="shared" si="151"/>
        <v>6-2002</v>
      </c>
      <c r="S401" s="59" t="str">
        <f t="shared" si="152"/>
        <v>6-2001.01</v>
      </c>
      <c r="T401" s="59" t="str">
        <f t="shared" si="153"/>
        <v xml:space="preserve"> </v>
      </c>
      <c r="V401" s="82">
        <f t="shared" si="154"/>
        <v>65000000000391</v>
      </c>
      <c r="W401" s="61">
        <f t="shared" si="155"/>
        <v>65000000000350</v>
      </c>
      <c r="X401" s="61">
        <f t="shared" si="156"/>
        <v>65000000000388</v>
      </c>
      <c r="Y401" s="61">
        <f t="shared" si="157"/>
        <v>65000000000147</v>
      </c>
      <c r="Z401" s="61">
        <f t="shared" si="158"/>
        <v>65000000000391</v>
      </c>
      <c r="AA401" s="61">
        <f t="shared" si="147"/>
        <v>65000000000390</v>
      </c>
      <c r="AB401" s="61">
        <f t="shared" si="159"/>
        <v>65000000000000</v>
      </c>
      <c r="AD401" s="61">
        <f t="shared" si="161"/>
        <v>6</v>
      </c>
      <c r="AE401" s="61">
        <f t="shared" si="162"/>
        <v>3</v>
      </c>
      <c r="AF401" s="61">
        <f t="shared" si="163"/>
        <v>1</v>
      </c>
      <c r="AG401" s="61">
        <f t="shared" si="164"/>
        <v>110</v>
      </c>
      <c r="AH401" s="61">
        <f t="shared" si="165"/>
        <v>1</v>
      </c>
      <c r="AI401" s="61">
        <f t="shared" si="166"/>
        <v>1</v>
      </c>
      <c r="AK401" s="77" t="str">
        <f xml:space="preserve">
IF(AA401&lt;&gt;AA400,
     "L5",
     IF(Z401&lt;&gt;Z400,
          "L4",
          IF(Y401&lt;&gt;Y400,
               "L3",
               IF(X401&lt;&gt;X400,
                    "L2",
                     IF(W401&lt;&gt;W400,
                         "L1",
                         "L1"
                         )
                    )
               )
          )
     )</f>
        <v>L4</v>
      </c>
      <c r="AM401" s="65" t="s">
        <v>1756</v>
      </c>
      <c r="AN401" s="65">
        <f>IF(EXACT($AK400, "L1"), $W400, AN400)</f>
        <v>65000000000350</v>
      </c>
      <c r="AO401" s="65">
        <f>IF(EXACT($AK400, "L1"), $W400, IF(EXACT($AK400, "L2"), $X400, AO400))</f>
        <v>65000000000388</v>
      </c>
      <c r="AP401" s="65">
        <f>IF(EXACT($AK400, "L1"), $W400, IF(EXACT($AK400, "L2"), $X400, IF(EXACT($AK400, "L3"), $Y400, AP400)))</f>
        <v>65000000000388</v>
      </c>
      <c r="AQ401" s="65">
        <f>IF(EXACT($AK400, "L1"), $W400, IF(EXACT($AK400, "L2"), $X400, IF(EXACT($AK400, "L3"), $Y400, IF(EXACT($AK400, "L4"), $Z400, AQ400))))</f>
        <v>65000000000389</v>
      </c>
      <c r="AS401" s="65">
        <f>IF(EXACT($AK401, "L1"), AM401, IF(EXACT($AK401, "L2"), AN401, IF(EXACT($AK401, "L3"), AO401, IF(EXACT($AK401, "L4"), AP401, IF(EXACT($AK401, "L5"), AQ401, "")))))</f>
        <v>65000000000388</v>
      </c>
      <c r="AU401" s="60" t="str">
        <f t="shared" si="167"/>
        <v>PERFORM * FROM "SchData-OLTP-Accounting"."Func_TblChartOfAccount_SET"(varSystemLoginSession, null, null, null, varInstitutionBranchID, 62000000000001::bigint,'6-2002', 'Stamp Duty', 62000000000001::bigint, '2016-01-01 00:00:00'::timestamp, null::timestamp, 65000000000388::bigint, 66000000000001::bigint);</v>
      </c>
      <c r="AV401" s="66">
        <f t="shared" si="168"/>
        <v>65000000000391</v>
      </c>
      <c r="AW401" s="66">
        <f t="shared" si="169"/>
        <v>65000000000388</v>
      </c>
      <c r="AY401" s="66">
        <f t="shared" si="160"/>
        <v>65000000000147</v>
      </c>
    </row>
    <row r="402" spans="2:51" x14ac:dyDescent="0.2">
      <c r="B402" s="42"/>
      <c r="C402" s="43"/>
      <c r="D402" s="44"/>
      <c r="E402" s="43"/>
      <c r="F402" s="44"/>
      <c r="G402" s="43"/>
      <c r="H402" s="52"/>
      <c r="I402" s="19"/>
      <c r="J402" s="52" t="s">
        <v>1586</v>
      </c>
      <c r="K402" s="19" t="s">
        <v>1376</v>
      </c>
      <c r="L402" s="52"/>
      <c r="M402" s="19"/>
      <c r="O402" s="59" t="str">
        <f t="shared" si="148"/>
        <v>6-0000</v>
      </c>
      <c r="P402" s="59" t="str">
        <f t="shared" si="149"/>
        <v>6-2000</v>
      </c>
      <c r="Q402" s="59" t="str">
        <f t="shared" si="150"/>
        <v>2-1200</v>
      </c>
      <c r="R402" s="59" t="str">
        <f t="shared" si="151"/>
        <v>6-2002</v>
      </c>
      <c r="S402" s="59" t="str">
        <f t="shared" si="152"/>
        <v>6-2002.01</v>
      </c>
      <c r="T402" s="59" t="str">
        <f t="shared" si="153"/>
        <v xml:space="preserve"> </v>
      </c>
      <c r="V402" s="82">
        <f t="shared" si="154"/>
        <v>65000000000392</v>
      </c>
      <c r="W402" s="61">
        <f t="shared" si="155"/>
        <v>65000000000350</v>
      </c>
      <c r="X402" s="61">
        <f t="shared" si="156"/>
        <v>65000000000388</v>
      </c>
      <c r="Y402" s="61">
        <f t="shared" si="157"/>
        <v>65000000000147</v>
      </c>
      <c r="Z402" s="61">
        <f t="shared" si="158"/>
        <v>65000000000391</v>
      </c>
      <c r="AA402" s="61">
        <f t="shared" si="147"/>
        <v>65000000000392</v>
      </c>
      <c r="AB402" s="61">
        <f t="shared" si="159"/>
        <v>65000000000000</v>
      </c>
      <c r="AD402" s="61">
        <f t="shared" si="161"/>
        <v>6</v>
      </c>
      <c r="AE402" s="61">
        <f t="shared" si="162"/>
        <v>3</v>
      </c>
      <c r="AF402" s="61">
        <f t="shared" si="163"/>
        <v>1</v>
      </c>
      <c r="AG402" s="61">
        <f t="shared" si="164"/>
        <v>110</v>
      </c>
      <c r="AH402" s="61">
        <f t="shared" si="165"/>
        <v>2</v>
      </c>
      <c r="AI402" s="61">
        <f t="shared" si="166"/>
        <v>1</v>
      </c>
      <c r="AK402" s="77" t="str">
        <f xml:space="preserve">
IF(AA402&lt;&gt;AA401,
     "L5",
     IF(Z402&lt;&gt;Z401,
          "L4",
          IF(Y402&lt;&gt;Y401,
               "L3",
               IF(X402&lt;&gt;X401,
                    "L2",
                     IF(W402&lt;&gt;W401,
                         "L1",
                         "L1"
                         )
                    )
               )
          )
     )</f>
        <v>L5</v>
      </c>
      <c r="AM402" s="65" t="s">
        <v>1756</v>
      </c>
      <c r="AN402" s="65">
        <f>IF(EXACT($AK401, "L1"), $W401, AN401)</f>
        <v>65000000000350</v>
      </c>
      <c r="AO402" s="65">
        <f>IF(EXACT($AK401, "L1"), $W401, IF(EXACT($AK401, "L2"), $X401, AO401))</f>
        <v>65000000000388</v>
      </c>
      <c r="AP402" s="65">
        <f>IF(EXACT($AK401, "L1"), $W401, IF(EXACT($AK401, "L2"), $X401, IF(EXACT($AK401, "L3"), $Y401, AP401)))</f>
        <v>65000000000388</v>
      </c>
      <c r="AQ402" s="65">
        <f>IF(EXACT($AK401, "L1"), $W401, IF(EXACT($AK401, "L2"), $X401, IF(EXACT($AK401, "L3"), $Y401, IF(EXACT($AK401, "L4"), $Z401, AQ401))))</f>
        <v>65000000000391</v>
      </c>
      <c r="AS402" s="65">
        <f>IF(EXACT($AK402, "L1"), AM402, IF(EXACT($AK402, "L2"), AN402, IF(EXACT($AK402, "L3"), AO402, IF(EXACT($AK402, "L4"), AP402, IF(EXACT($AK402, "L5"), AQ402, "")))))</f>
        <v>65000000000391</v>
      </c>
      <c r="AU402" s="60" t="str">
        <f t="shared" si="167"/>
        <v>PERFORM * FROM "SchData-OLTP-Accounting"."Func_TblChartOfAccount_SET"(varSystemLoginSession, null, null, null, varInstitutionBranchID, 62000000000001::bigint,'6-2002.01', 'Stamp Duty (IDR)', 62000000000001::bigint, '2016-01-01 00:00:00'::timestamp, null::timestamp, 65000000000391::bigint, 66000000000001::bigint);</v>
      </c>
      <c r="AV402" s="66">
        <f t="shared" si="168"/>
        <v>65000000000392</v>
      </c>
      <c r="AW402" s="66">
        <f t="shared" si="169"/>
        <v>65000000000391</v>
      </c>
      <c r="AY402" s="66">
        <f t="shared" si="160"/>
        <v>65000000000391</v>
      </c>
    </row>
    <row r="403" spans="2:51" x14ac:dyDescent="0.2">
      <c r="B403" s="42"/>
      <c r="C403" s="43"/>
      <c r="D403" s="44"/>
      <c r="E403" s="43"/>
      <c r="F403" s="44"/>
      <c r="G403" s="43"/>
      <c r="H403" s="52" t="s">
        <v>1587</v>
      </c>
      <c r="I403" s="19" t="s">
        <v>546</v>
      </c>
      <c r="J403" s="52"/>
      <c r="K403" s="19"/>
      <c r="L403" s="52"/>
      <c r="M403" s="19"/>
      <c r="O403" s="59" t="str">
        <f t="shared" si="148"/>
        <v>6-0000</v>
      </c>
      <c r="P403" s="59" t="str">
        <f t="shared" si="149"/>
        <v>6-2000</v>
      </c>
      <c r="Q403" s="59" t="str">
        <f t="shared" si="150"/>
        <v>2-1200</v>
      </c>
      <c r="R403" s="59" t="str">
        <f t="shared" si="151"/>
        <v>6-2003</v>
      </c>
      <c r="S403" s="59" t="str">
        <f t="shared" si="152"/>
        <v>6-2002.01</v>
      </c>
      <c r="T403" s="59" t="str">
        <f t="shared" si="153"/>
        <v xml:space="preserve"> </v>
      </c>
      <c r="V403" s="82">
        <f t="shared" si="154"/>
        <v>65000000000393</v>
      </c>
      <c r="W403" s="61">
        <f t="shared" si="155"/>
        <v>65000000000350</v>
      </c>
      <c r="X403" s="61">
        <f t="shared" si="156"/>
        <v>65000000000388</v>
      </c>
      <c r="Y403" s="61">
        <f t="shared" si="157"/>
        <v>65000000000147</v>
      </c>
      <c r="Z403" s="61">
        <f t="shared" si="158"/>
        <v>65000000000393</v>
      </c>
      <c r="AA403" s="61">
        <f t="shared" si="147"/>
        <v>65000000000392</v>
      </c>
      <c r="AB403" s="61">
        <f t="shared" si="159"/>
        <v>65000000000000</v>
      </c>
      <c r="AD403" s="61">
        <f t="shared" si="161"/>
        <v>6</v>
      </c>
      <c r="AE403" s="61">
        <f t="shared" si="162"/>
        <v>3</v>
      </c>
      <c r="AF403" s="61">
        <f t="shared" si="163"/>
        <v>1</v>
      </c>
      <c r="AG403" s="61">
        <f t="shared" si="164"/>
        <v>111</v>
      </c>
      <c r="AH403" s="61">
        <f t="shared" si="165"/>
        <v>1</v>
      </c>
      <c r="AI403" s="61">
        <f t="shared" si="166"/>
        <v>1</v>
      </c>
      <c r="AK403" s="77" t="str">
        <f xml:space="preserve">
IF(AA403&lt;&gt;AA402,
     "L5",
     IF(Z403&lt;&gt;Z402,
          "L4",
          IF(Y403&lt;&gt;Y402,
               "L3",
               IF(X403&lt;&gt;X402,
                    "L2",
                     IF(W403&lt;&gt;W402,
                         "L1",
                         "L1"
                         )
                    )
               )
          )
     )</f>
        <v>L4</v>
      </c>
      <c r="AM403" s="65" t="s">
        <v>1756</v>
      </c>
      <c r="AN403" s="65">
        <f>IF(EXACT($AK402, "L1"), $W402, AN402)</f>
        <v>65000000000350</v>
      </c>
      <c r="AO403" s="65">
        <f>IF(EXACT($AK402, "L1"), $W402, IF(EXACT($AK402, "L2"), $X402, AO402))</f>
        <v>65000000000388</v>
      </c>
      <c r="AP403" s="65">
        <f>IF(EXACT($AK402, "L1"), $W402, IF(EXACT($AK402, "L2"), $X402, IF(EXACT($AK402, "L3"), $Y402, AP402)))</f>
        <v>65000000000388</v>
      </c>
      <c r="AQ403" s="65">
        <f>IF(EXACT($AK402, "L1"), $W402, IF(EXACT($AK402, "L2"), $X402, IF(EXACT($AK402, "L3"), $Y402, IF(EXACT($AK402, "L4"), $Z402, AQ402))))</f>
        <v>65000000000391</v>
      </c>
      <c r="AS403" s="65">
        <f>IF(EXACT($AK403, "L1"), AM403, IF(EXACT($AK403, "L2"), AN403, IF(EXACT($AK403, "L3"), AO403, IF(EXACT($AK403, "L4"), AP403, IF(EXACT($AK403, "L5"), AQ403, "")))))</f>
        <v>65000000000388</v>
      </c>
      <c r="AU403" s="60" t="str">
        <f t="shared" si="167"/>
        <v>PERFORM * FROM "SchData-OLTP-Accounting"."Func_TblChartOfAccount_SET"(varSystemLoginSession, null, null, null, varInstitutionBranchID, 62000000000001::bigint,'6-2003', 'Postage &amp; Courier', 62000000000001::bigint, '2016-01-01 00:00:00'::timestamp, null::timestamp, 65000000000388::bigint, 66000000000001::bigint);</v>
      </c>
      <c r="AV403" s="66">
        <f t="shared" si="168"/>
        <v>65000000000393</v>
      </c>
      <c r="AW403" s="66">
        <f t="shared" si="169"/>
        <v>65000000000388</v>
      </c>
      <c r="AY403" s="66">
        <f t="shared" si="160"/>
        <v>65000000000147</v>
      </c>
    </row>
    <row r="404" spans="2:51" x14ac:dyDescent="0.2">
      <c r="B404" s="42"/>
      <c r="C404" s="43"/>
      <c r="D404" s="44"/>
      <c r="E404" s="43"/>
      <c r="F404" s="44"/>
      <c r="G404" s="43"/>
      <c r="H404" s="52"/>
      <c r="I404" s="19"/>
      <c r="J404" s="52" t="s">
        <v>1588</v>
      </c>
      <c r="K404" s="19" t="s">
        <v>1377</v>
      </c>
      <c r="L404" s="52"/>
      <c r="M404" s="19"/>
      <c r="O404" s="59" t="str">
        <f t="shared" si="148"/>
        <v>6-0000</v>
      </c>
      <c r="P404" s="59" t="str">
        <f t="shared" si="149"/>
        <v>6-2000</v>
      </c>
      <c r="Q404" s="59" t="str">
        <f t="shared" si="150"/>
        <v>2-1200</v>
      </c>
      <c r="R404" s="59" t="str">
        <f t="shared" si="151"/>
        <v>6-2003</v>
      </c>
      <c r="S404" s="59" t="str">
        <f t="shared" si="152"/>
        <v>6-2003.01</v>
      </c>
      <c r="T404" s="59" t="str">
        <f t="shared" si="153"/>
        <v xml:space="preserve"> </v>
      </c>
      <c r="V404" s="82">
        <f t="shared" si="154"/>
        <v>65000000000394</v>
      </c>
      <c r="W404" s="61">
        <f t="shared" si="155"/>
        <v>65000000000350</v>
      </c>
      <c r="X404" s="61">
        <f t="shared" si="156"/>
        <v>65000000000388</v>
      </c>
      <c r="Y404" s="61">
        <f t="shared" si="157"/>
        <v>65000000000147</v>
      </c>
      <c r="Z404" s="61">
        <f t="shared" si="158"/>
        <v>65000000000393</v>
      </c>
      <c r="AA404" s="61">
        <f t="shared" si="147"/>
        <v>65000000000394</v>
      </c>
      <c r="AB404" s="61">
        <f t="shared" si="159"/>
        <v>65000000000000</v>
      </c>
      <c r="AD404" s="61">
        <f t="shared" si="161"/>
        <v>6</v>
      </c>
      <c r="AE404" s="61">
        <f t="shared" si="162"/>
        <v>3</v>
      </c>
      <c r="AF404" s="61">
        <f t="shared" si="163"/>
        <v>1</v>
      </c>
      <c r="AG404" s="61">
        <f t="shared" si="164"/>
        <v>111</v>
      </c>
      <c r="AH404" s="61">
        <f t="shared" si="165"/>
        <v>2</v>
      </c>
      <c r="AI404" s="61">
        <f t="shared" si="166"/>
        <v>1</v>
      </c>
      <c r="AK404" s="77" t="str">
        <f xml:space="preserve">
IF(AA404&lt;&gt;AA403,
     "L5",
     IF(Z404&lt;&gt;Z403,
          "L4",
          IF(Y404&lt;&gt;Y403,
               "L3",
               IF(X404&lt;&gt;X403,
                    "L2",
                     IF(W404&lt;&gt;W403,
                         "L1",
                         "L1"
                         )
                    )
               )
          )
     )</f>
        <v>L5</v>
      </c>
      <c r="AM404" s="65" t="s">
        <v>1756</v>
      </c>
      <c r="AN404" s="65">
        <f>IF(EXACT($AK403, "L1"), $W403, AN403)</f>
        <v>65000000000350</v>
      </c>
      <c r="AO404" s="65">
        <f>IF(EXACT($AK403, "L1"), $W403, IF(EXACT($AK403, "L2"), $X403, AO403))</f>
        <v>65000000000388</v>
      </c>
      <c r="AP404" s="65">
        <f>IF(EXACT($AK403, "L1"), $W403, IF(EXACT($AK403, "L2"), $X403, IF(EXACT($AK403, "L3"), $Y403, AP403)))</f>
        <v>65000000000388</v>
      </c>
      <c r="AQ404" s="65">
        <f>IF(EXACT($AK403, "L1"), $W403, IF(EXACT($AK403, "L2"), $X403, IF(EXACT($AK403, "L3"), $Y403, IF(EXACT($AK403, "L4"), $Z403, AQ403))))</f>
        <v>65000000000393</v>
      </c>
      <c r="AS404" s="65">
        <f>IF(EXACT($AK404, "L1"), AM404, IF(EXACT($AK404, "L2"), AN404, IF(EXACT($AK404, "L3"), AO404, IF(EXACT($AK404, "L4"), AP404, IF(EXACT($AK404, "L5"), AQ404, "")))))</f>
        <v>65000000000393</v>
      </c>
      <c r="AU404" s="60" t="str">
        <f t="shared" si="167"/>
        <v>PERFORM * FROM "SchData-OLTP-Accounting"."Func_TblChartOfAccount_SET"(varSystemLoginSession, null, null, null, varInstitutionBranchID, 62000000000001::bigint,'6-2003.01', 'Postage &amp; Courier (IDR)', 62000000000001::bigint, '2016-01-01 00:00:00'::timestamp, null::timestamp, 65000000000393::bigint, 66000000000001::bigint);</v>
      </c>
      <c r="AV404" s="66">
        <f t="shared" si="168"/>
        <v>65000000000394</v>
      </c>
      <c r="AW404" s="66">
        <f t="shared" si="169"/>
        <v>65000000000393</v>
      </c>
      <c r="AY404" s="66">
        <f t="shared" si="160"/>
        <v>65000000000393</v>
      </c>
    </row>
    <row r="405" spans="2:51" x14ac:dyDescent="0.2">
      <c r="B405" s="42"/>
      <c r="C405" s="43"/>
      <c r="D405" s="44"/>
      <c r="E405" s="43"/>
      <c r="F405" s="44"/>
      <c r="G405" s="43"/>
      <c r="H405" s="52" t="s">
        <v>1589</v>
      </c>
      <c r="I405" s="19" t="s">
        <v>548</v>
      </c>
      <c r="J405" s="52"/>
      <c r="K405" s="19"/>
      <c r="L405" s="52"/>
      <c r="M405" s="19"/>
      <c r="O405" s="59" t="str">
        <f t="shared" si="148"/>
        <v>6-0000</v>
      </c>
      <c r="P405" s="59" t="str">
        <f t="shared" si="149"/>
        <v>6-2000</v>
      </c>
      <c r="Q405" s="59" t="str">
        <f t="shared" si="150"/>
        <v>2-1200</v>
      </c>
      <c r="R405" s="59" t="str">
        <f t="shared" si="151"/>
        <v>6-2004</v>
      </c>
      <c r="S405" s="59" t="str">
        <f t="shared" si="152"/>
        <v>6-2003.01</v>
      </c>
      <c r="T405" s="59" t="str">
        <f t="shared" si="153"/>
        <v xml:space="preserve"> </v>
      </c>
      <c r="V405" s="82">
        <f t="shared" si="154"/>
        <v>65000000000395</v>
      </c>
      <c r="W405" s="61">
        <f t="shared" si="155"/>
        <v>65000000000350</v>
      </c>
      <c r="X405" s="61">
        <f t="shared" si="156"/>
        <v>65000000000388</v>
      </c>
      <c r="Y405" s="61">
        <f t="shared" si="157"/>
        <v>65000000000147</v>
      </c>
      <c r="Z405" s="61">
        <f t="shared" si="158"/>
        <v>65000000000395</v>
      </c>
      <c r="AA405" s="61">
        <f t="shared" si="147"/>
        <v>65000000000394</v>
      </c>
      <c r="AB405" s="61">
        <f t="shared" si="159"/>
        <v>65000000000000</v>
      </c>
      <c r="AD405" s="61">
        <f t="shared" si="161"/>
        <v>6</v>
      </c>
      <c r="AE405" s="61">
        <f t="shared" si="162"/>
        <v>3</v>
      </c>
      <c r="AF405" s="61">
        <f t="shared" si="163"/>
        <v>1</v>
      </c>
      <c r="AG405" s="61">
        <f t="shared" si="164"/>
        <v>112</v>
      </c>
      <c r="AH405" s="61">
        <f t="shared" si="165"/>
        <v>1</v>
      </c>
      <c r="AI405" s="61">
        <f t="shared" si="166"/>
        <v>1</v>
      </c>
      <c r="AK405" s="77" t="str">
        <f xml:space="preserve">
IF(AA405&lt;&gt;AA404,
     "L5",
     IF(Z405&lt;&gt;Z404,
          "L4",
          IF(Y405&lt;&gt;Y404,
               "L3",
               IF(X405&lt;&gt;X404,
                    "L2",
                     IF(W405&lt;&gt;W404,
                         "L1",
                         "L1"
                         )
                    )
               )
          )
     )</f>
        <v>L4</v>
      </c>
      <c r="AM405" s="65" t="s">
        <v>1756</v>
      </c>
      <c r="AN405" s="65">
        <f>IF(EXACT($AK404, "L1"), $W404, AN404)</f>
        <v>65000000000350</v>
      </c>
      <c r="AO405" s="65">
        <f>IF(EXACT($AK404, "L1"), $W404, IF(EXACT($AK404, "L2"), $X404, AO404))</f>
        <v>65000000000388</v>
      </c>
      <c r="AP405" s="65">
        <f>IF(EXACT($AK404, "L1"), $W404, IF(EXACT($AK404, "L2"), $X404, IF(EXACT($AK404, "L3"), $Y404, AP404)))</f>
        <v>65000000000388</v>
      </c>
      <c r="AQ405" s="65">
        <f>IF(EXACT($AK404, "L1"), $W404, IF(EXACT($AK404, "L2"), $X404, IF(EXACT($AK404, "L3"), $Y404, IF(EXACT($AK404, "L4"), $Z404, AQ404))))</f>
        <v>65000000000393</v>
      </c>
      <c r="AS405" s="65">
        <f>IF(EXACT($AK405, "L1"), AM405, IF(EXACT($AK405, "L2"), AN405, IF(EXACT($AK405, "L3"), AO405, IF(EXACT($AK405, "L4"), AP405, IF(EXACT($AK405, "L5"), AQ405, "")))))</f>
        <v>65000000000388</v>
      </c>
      <c r="AU405" s="60" t="str">
        <f t="shared" si="167"/>
        <v>PERFORM * FROM "SchData-OLTP-Accounting"."Func_TblChartOfAccount_SET"(varSystemLoginSession, null, null, null, varInstitutionBranchID, 62000000000001::bigint,'6-2004', 'Other Admin Expenses', 62000000000001::bigint, '2016-01-01 00:00:00'::timestamp, null::timestamp, 65000000000388::bigint, 66000000000001::bigint);</v>
      </c>
      <c r="AV405" s="66">
        <f t="shared" si="168"/>
        <v>65000000000395</v>
      </c>
      <c r="AW405" s="66">
        <f t="shared" si="169"/>
        <v>65000000000388</v>
      </c>
      <c r="AY405" s="66">
        <f t="shared" si="160"/>
        <v>65000000000147</v>
      </c>
    </row>
    <row r="406" spans="2:51" x14ac:dyDescent="0.2">
      <c r="B406" s="42"/>
      <c r="C406" s="43"/>
      <c r="D406" s="44"/>
      <c r="E406" s="43"/>
      <c r="F406" s="44"/>
      <c r="G406" s="43"/>
      <c r="H406" s="52"/>
      <c r="I406" s="19"/>
      <c r="J406" s="52" t="s">
        <v>1590</v>
      </c>
      <c r="K406" s="19" t="s">
        <v>1378</v>
      </c>
      <c r="L406" s="52"/>
      <c r="M406" s="19"/>
      <c r="O406" s="59" t="str">
        <f t="shared" si="148"/>
        <v>6-0000</v>
      </c>
      <c r="P406" s="59" t="str">
        <f t="shared" si="149"/>
        <v>6-2000</v>
      </c>
      <c r="Q406" s="59" t="str">
        <f t="shared" si="150"/>
        <v>2-1200</v>
      </c>
      <c r="R406" s="59" t="str">
        <f t="shared" si="151"/>
        <v>6-2004</v>
      </c>
      <c r="S406" s="59" t="str">
        <f t="shared" si="152"/>
        <v>6-2004.01</v>
      </c>
      <c r="T406" s="59" t="str">
        <f t="shared" si="153"/>
        <v xml:space="preserve"> </v>
      </c>
      <c r="V406" s="82">
        <f t="shared" si="154"/>
        <v>65000000000396</v>
      </c>
      <c r="W406" s="61">
        <f t="shared" si="155"/>
        <v>65000000000350</v>
      </c>
      <c r="X406" s="61">
        <f t="shared" si="156"/>
        <v>65000000000388</v>
      </c>
      <c r="Y406" s="61">
        <f t="shared" si="157"/>
        <v>65000000000147</v>
      </c>
      <c r="Z406" s="61">
        <f t="shared" si="158"/>
        <v>65000000000395</v>
      </c>
      <c r="AA406" s="61">
        <f t="shared" si="147"/>
        <v>65000000000396</v>
      </c>
      <c r="AB406" s="61">
        <f t="shared" si="159"/>
        <v>65000000000000</v>
      </c>
      <c r="AD406" s="61">
        <f t="shared" si="161"/>
        <v>6</v>
      </c>
      <c r="AE406" s="61">
        <f t="shared" si="162"/>
        <v>3</v>
      </c>
      <c r="AF406" s="61">
        <f t="shared" si="163"/>
        <v>1</v>
      </c>
      <c r="AG406" s="61">
        <f t="shared" si="164"/>
        <v>112</v>
      </c>
      <c r="AH406" s="61">
        <f t="shared" si="165"/>
        <v>2</v>
      </c>
      <c r="AI406" s="61">
        <f t="shared" si="166"/>
        <v>1</v>
      </c>
      <c r="AK406" s="77" t="str">
        <f xml:space="preserve">
IF(AA406&lt;&gt;AA405,
     "L5",
     IF(Z406&lt;&gt;Z405,
          "L4",
          IF(Y406&lt;&gt;Y405,
               "L3",
               IF(X406&lt;&gt;X405,
                    "L2",
                     IF(W406&lt;&gt;W405,
                         "L1",
                         "L1"
                         )
                    )
               )
          )
     )</f>
        <v>L5</v>
      </c>
      <c r="AM406" s="65" t="s">
        <v>1756</v>
      </c>
      <c r="AN406" s="65">
        <f>IF(EXACT($AK405, "L1"), $W405, AN405)</f>
        <v>65000000000350</v>
      </c>
      <c r="AO406" s="65">
        <f>IF(EXACT($AK405, "L1"), $W405, IF(EXACT($AK405, "L2"), $X405, AO405))</f>
        <v>65000000000388</v>
      </c>
      <c r="AP406" s="65">
        <f>IF(EXACT($AK405, "L1"), $W405, IF(EXACT($AK405, "L2"), $X405, IF(EXACT($AK405, "L3"), $Y405, AP405)))</f>
        <v>65000000000388</v>
      </c>
      <c r="AQ406" s="65">
        <f>IF(EXACT($AK405, "L1"), $W405, IF(EXACT($AK405, "L2"), $X405, IF(EXACT($AK405, "L3"), $Y405, IF(EXACT($AK405, "L4"), $Z405, AQ405))))</f>
        <v>65000000000395</v>
      </c>
      <c r="AS406" s="65">
        <f>IF(EXACT($AK406, "L1"), AM406, IF(EXACT($AK406, "L2"), AN406, IF(EXACT($AK406, "L3"), AO406, IF(EXACT($AK406, "L4"), AP406, IF(EXACT($AK406, "L5"), AQ406, "")))))</f>
        <v>65000000000395</v>
      </c>
      <c r="AU406" s="60" t="str">
        <f t="shared" si="167"/>
        <v>PERFORM * FROM "SchData-OLTP-Accounting"."Func_TblChartOfAccount_SET"(varSystemLoginSession, null, null, null, varInstitutionBranchID, 62000000000001::bigint,'6-2004.01', 'Other Admin Expenses (IDR)', 62000000000001::bigint, '2016-01-01 00:00:00'::timestamp, null::timestamp, 65000000000395::bigint, 66000000000001::bigint);</v>
      </c>
      <c r="AV406" s="66">
        <f t="shared" si="168"/>
        <v>65000000000396</v>
      </c>
      <c r="AW406" s="66">
        <f t="shared" si="169"/>
        <v>65000000000395</v>
      </c>
      <c r="AY406" s="66">
        <f t="shared" si="160"/>
        <v>65000000000395</v>
      </c>
    </row>
    <row r="407" spans="2:51" x14ac:dyDescent="0.2">
      <c r="B407" s="42"/>
      <c r="C407" s="43"/>
      <c r="D407" s="44"/>
      <c r="E407" s="43"/>
      <c r="F407" s="44"/>
      <c r="G407" s="43"/>
      <c r="H407" s="52" t="s">
        <v>1591</v>
      </c>
      <c r="I407" s="19" t="s">
        <v>550</v>
      </c>
      <c r="J407" s="52"/>
      <c r="K407" s="19"/>
      <c r="L407" s="52"/>
      <c r="M407" s="19"/>
      <c r="O407" s="59" t="str">
        <f t="shared" si="148"/>
        <v>6-0000</v>
      </c>
      <c r="P407" s="59" t="str">
        <f t="shared" si="149"/>
        <v>6-2000</v>
      </c>
      <c r="Q407" s="59" t="str">
        <f t="shared" si="150"/>
        <v>2-1200</v>
      </c>
      <c r="R407" s="59" t="str">
        <f t="shared" si="151"/>
        <v>6-2005</v>
      </c>
      <c r="S407" s="59" t="str">
        <f t="shared" si="152"/>
        <v>6-2004.01</v>
      </c>
      <c r="T407" s="59" t="str">
        <f t="shared" si="153"/>
        <v xml:space="preserve"> </v>
      </c>
      <c r="V407" s="82">
        <f t="shared" si="154"/>
        <v>65000000000397</v>
      </c>
      <c r="W407" s="61">
        <f t="shared" si="155"/>
        <v>65000000000350</v>
      </c>
      <c r="X407" s="61">
        <f t="shared" si="156"/>
        <v>65000000000388</v>
      </c>
      <c r="Y407" s="61">
        <f t="shared" si="157"/>
        <v>65000000000147</v>
      </c>
      <c r="Z407" s="61">
        <f t="shared" si="158"/>
        <v>65000000000397</v>
      </c>
      <c r="AA407" s="61">
        <f t="shared" si="147"/>
        <v>65000000000396</v>
      </c>
      <c r="AB407" s="61">
        <f t="shared" si="159"/>
        <v>65000000000000</v>
      </c>
      <c r="AD407" s="61">
        <f t="shared" si="161"/>
        <v>6</v>
      </c>
      <c r="AE407" s="61">
        <f t="shared" si="162"/>
        <v>3</v>
      </c>
      <c r="AF407" s="61">
        <f t="shared" si="163"/>
        <v>1</v>
      </c>
      <c r="AG407" s="61">
        <f t="shared" si="164"/>
        <v>113</v>
      </c>
      <c r="AH407" s="61">
        <f t="shared" si="165"/>
        <v>1</v>
      </c>
      <c r="AI407" s="61">
        <f t="shared" si="166"/>
        <v>1</v>
      </c>
      <c r="AK407" s="77" t="str">
        <f xml:space="preserve">
IF(AA407&lt;&gt;AA406,
     "L5",
     IF(Z407&lt;&gt;Z406,
          "L4",
          IF(Y407&lt;&gt;Y406,
               "L3",
               IF(X407&lt;&gt;X406,
                    "L2",
                     IF(W407&lt;&gt;W406,
                         "L1",
                         "L1"
                         )
                    )
               )
          )
     )</f>
        <v>L4</v>
      </c>
      <c r="AM407" s="65" t="s">
        <v>1756</v>
      </c>
      <c r="AN407" s="65">
        <f>IF(EXACT($AK406, "L1"), $W406, AN406)</f>
        <v>65000000000350</v>
      </c>
      <c r="AO407" s="65">
        <f>IF(EXACT($AK406, "L1"), $W406, IF(EXACT($AK406, "L2"), $X406, AO406))</f>
        <v>65000000000388</v>
      </c>
      <c r="AP407" s="65">
        <f>IF(EXACT($AK406, "L1"), $W406, IF(EXACT($AK406, "L2"), $X406, IF(EXACT($AK406, "L3"), $Y406, AP406)))</f>
        <v>65000000000388</v>
      </c>
      <c r="AQ407" s="65">
        <f>IF(EXACT($AK406, "L1"), $W406, IF(EXACT($AK406, "L2"), $X406, IF(EXACT($AK406, "L3"), $Y406, IF(EXACT($AK406, "L4"), $Z406, AQ406))))</f>
        <v>65000000000395</v>
      </c>
      <c r="AS407" s="65">
        <f>IF(EXACT($AK407, "L1"), AM407, IF(EXACT($AK407, "L2"), AN407, IF(EXACT($AK407, "L3"), AO407, IF(EXACT($AK407, "L4"), AP407, IF(EXACT($AK407, "L5"), AQ407, "")))))</f>
        <v>65000000000388</v>
      </c>
      <c r="AU407" s="60" t="str">
        <f t="shared" si="167"/>
        <v>PERFORM * FROM "SchData-OLTP-Accounting"."Func_TblChartOfAccount_SET"(varSystemLoginSession, null, null, null, varInstitutionBranchID, 62000000000001::bigint,'6-2005', 'Office Supplies', 62000000000001::bigint, '2016-01-01 00:00:00'::timestamp, null::timestamp, 65000000000388::bigint, 66000000000001::bigint);</v>
      </c>
      <c r="AV407" s="66">
        <f t="shared" si="168"/>
        <v>65000000000397</v>
      </c>
      <c r="AW407" s="66">
        <f t="shared" si="169"/>
        <v>65000000000388</v>
      </c>
      <c r="AY407" s="66">
        <f t="shared" si="160"/>
        <v>65000000000147</v>
      </c>
    </row>
    <row r="408" spans="2:51" x14ac:dyDescent="0.2">
      <c r="B408" s="42"/>
      <c r="C408" s="43"/>
      <c r="D408" s="44"/>
      <c r="E408" s="43"/>
      <c r="F408" s="44"/>
      <c r="G408" s="43"/>
      <c r="H408" s="52"/>
      <c r="I408" s="19"/>
      <c r="J408" s="52" t="s">
        <v>1592</v>
      </c>
      <c r="K408" s="19" t="s">
        <v>1379</v>
      </c>
      <c r="L408" s="52"/>
      <c r="M408" s="19"/>
      <c r="O408" s="59" t="str">
        <f t="shared" si="148"/>
        <v>6-0000</v>
      </c>
      <c r="P408" s="59" t="str">
        <f t="shared" si="149"/>
        <v>6-2000</v>
      </c>
      <c r="Q408" s="59" t="str">
        <f t="shared" si="150"/>
        <v>2-1200</v>
      </c>
      <c r="R408" s="59" t="str">
        <f t="shared" si="151"/>
        <v>6-2005</v>
      </c>
      <c r="S408" s="59" t="str">
        <f t="shared" si="152"/>
        <v>6-2005.01</v>
      </c>
      <c r="T408" s="59" t="str">
        <f t="shared" si="153"/>
        <v xml:space="preserve"> </v>
      </c>
      <c r="V408" s="82">
        <f t="shared" si="154"/>
        <v>65000000000398</v>
      </c>
      <c r="W408" s="61">
        <f t="shared" si="155"/>
        <v>65000000000350</v>
      </c>
      <c r="X408" s="61">
        <f t="shared" si="156"/>
        <v>65000000000388</v>
      </c>
      <c r="Y408" s="61">
        <f t="shared" si="157"/>
        <v>65000000000147</v>
      </c>
      <c r="Z408" s="61">
        <f t="shared" si="158"/>
        <v>65000000000397</v>
      </c>
      <c r="AA408" s="61">
        <f t="shared" si="147"/>
        <v>65000000000398</v>
      </c>
      <c r="AB408" s="61">
        <f t="shared" si="159"/>
        <v>65000000000000</v>
      </c>
      <c r="AD408" s="61">
        <f t="shared" si="161"/>
        <v>6</v>
      </c>
      <c r="AE408" s="61">
        <f t="shared" si="162"/>
        <v>3</v>
      </c>
      <c r="AF408" s="61">
        <f t="shared" si="163"/>
        <v>1</v>
      </c>
      <c r="AG408" s="61">
        <f t="shared" si="164"/>
        <v>113</v>
      </c>
      <c r="AH408" s="61">
        <f t="shared" si="165"/>
        <v>2</v>
      </c>
      <c r="AI408" s="61">
        <f t="shared" si="166"/>
        <v>1</v>
      </c>
      <c r="AK408" s="77" t="str">
        <f xml:space="preserve">
IF(AA408&lt;&gt;AA407,
     "L5",
     IF(Z408&lt;&gt;Z407,
          "L4",
          IF(Y408&lt;&gt;Y407,
               "L3",
               IF(X408&lt;&gt;X407,
                    "L2",
                     IF(W408&lt;&gt;W407,
                         "L1",
                         "L1"
                         )
                    )
               )
          )
     )</f>
        <v>L5</v>
      </c>
      <c r="AM408" s="65" t="s">
        <v>1756</v>
      </c>
      <c r="AN408" s="65">
        <f>IF(EXACT($AK407, "L1"), $W407, AN407)</f>
        <v>65000000000350</v>
      </c>
      <c r="AO408" s="65">
        <f>IF(EXACT($AK407, "L1"), $W407, IF(EXACT($AK407, "L2"), $X407, AO407))</f>
        <v>65000000000388</v>
      </c>
      <c r="AP408" s="65">
        <f>IF(EXACT($AK407, "L1"), $W407, IF(EXACT($AK407, "L2"), $X407, IF(EXACT($AK407, "L3"), $Y407, AP407)))</f>
        <v>65000000000388</v>
      </c>
      <c r="AQ408" s="65">
        <f>IF(EXACT($AK407, "L1"), $W407, IF(EXACT($AK407, "L2"), $X407, IF(EXACT($AK407, "L3"), $Y407, IF(EXACT($AK407, "L4"), $Z407, AQ407))))</f>
        <v>65000000000397</v>
      </c>
      <c r="AS408" s="65">
        <f>IF(EXACT($AK408, "L1"), AM408, IF(EXACT($AK408, "L2"), AN408, IF(EXACT($AK408, "L3"), AO408, IF(EXACT($AK408, "L4"), AP408, IF(EXACT($AK408, "L5"), AQ408, "")))))</f>
        <v>65000000000397</v>
      </c>
      <c r="AU408" s="60" t="str">
        <f t="shared" si="167"/>
        <v>PERFORM * FROM "SchData-OLTP-Accounting"."Func_TblChartOfAccount_SET"(varSystemLoginSession, null, null, null, varInstitutionBranchID, 62000000000001::bigint,'6-2005.01', 'Office Supplies (IDR)', 62000000000001::bigint, '2016-01-01 00:00:00'::timestamp, null::timestamp, 65000000000397::bigint, 66000000000001::bigint);</v>
      </c>
      <c r="AV408" s="66">
        <f t="shared" si="168"/>
        <v>65000000000398</v>
      </c>
      <c r="AW408" s="66">
        <f t="shared" si="169"/>
        <v>65000000000397</v>
      </c>
      <c r="AY408" s="66">
        <f t="shared" si="160"/>
        <v>65000000000397</v>
      </c>
    </row>
    <row r="409" spans="2:51" x14ac:dyDescent="0.2">
      <c r="B409" s="42"/>
      <c r="C409" s="43"/>
      <c r="D409" s="44"/>
      <c r="E409" s="43"/>
      <c r="F409" s="44"/>
      <c r="G409" s="43"/>
      <c r="H409" s="52" t="s">
        <v>1593</v>
      </c>
      <c r="I409" s="19" t="s">
        <v>552</v>
      </c>
      <c r="J409" s="52"/>
      <c r="K409" s="19"/>
      <c r="L409" s="52"/>
      <c r="M409" s="19"/>
      <c r="O409" s="59" t="str">
        <f t="shared" si="148"/>
        <v>6-0000</v>
      </c>
      <c r="P409" s="59" t="str">
        <f t="shared" si="149"/>
        <v>6-2000</v>
      </c>
      <c r="Q409" s="59" t="str">
        <f t="shared" si="150"/>
        <v>2-1200</v>
      </c>
      <c r="R409" s="59" t="str">
        <f t="shared" si="151"/>
        <v>6-2006</v>
      </c>
      <c r="S409" s="59" t="str">
        <f t="shared" si="152"/>
        <v>6-2005.01</v>
      </c>
      <c r="T409" s="59" t="str">
        <f t="shared" si="153"/>
        <v xml:space="preserve"> </v>
      </c>
      <c r="V409" s="82">
        <f t="shared" si="154"/>
        <v>65000000000399</v>
      </c>
      <c r="W409" s="61">
        <f t="shared" si="155"/>
        <v>65000000000350</v>
      </c>
      <c r="X409" s="61">
        <f t="shared" si="156"/>
        <v>65000000000388</v>
      </c>
      <c r="Y409" s="61">
        <f t="shared" si="157"/>
        <v>65000000000147</v>
      </c>
      <c r="Z409" s="61">
        <f t="shared" si="158"/>
        <v>65000000000399</v>
      </c>
      <c r="AA409" s="61">
        <f t="shared" si="147"/>
        <v>65000000000398</v>
      </c>
      <c r="AB409" s="61">
        <f t="shared" si="159"/>
        <v>65000000000000</v>
      </c>
      <c r="AD409" s="61">
        <f t="shared" si="161"/>
        <v>6</v>
      </c>
      <c r="AE409" s="61">
        <f t="shared" si="162"/>
        <v>3</v>
      </c>
      <c r="AF409" s="61">
        <f t="shared" si="163"/>
        <v>1</v>
      </c>
      <c r="AG409" s="61">
        <f t="shared" si="164"/>
        <v>114</v>
      </c>
      <c r="AH409" s="61">
        <f t="shared" si="165"/>
        <v>1</v>
      </c>
      <c r="AI409" s="61">
        <f t="shared" si="166"/>
        <v>1</v>
      </c>
      <c r="AK409" s="77" t="str">
        <f xml:space="preserve">
IF(AA409&lt;&gt;AA408,
     "L5",
     IF(Z409&lt;&gt;Z408,
          "L4",
          IF(Y409&lt;&gt;Y408,
               "L3",
               IF(X409&lt;&gt;X408,
                    "L2",
                     IF(W409&lt;&gt;W408,
                         "L1",
                         "L1"
                         )
                    )
               )
          )
     )</f>
        <v>L4</v>
      </c>
      <c r="AM409" s="65" t="s">
        <v>1756</v>
      </c>
      <c r="AN409" s="65">
        <f>IF(EXACT($AK408, "L1"), $W408, AN408)</f>
        <v>65000000000350</v>
      </c>
      <c r="AO409" s="65">
        <f>IF(EXACT($AK408, "L1"), $W408, IF(EXACT($AK408, "L2"), $X408, AO408))</f>
        <v>65000000000388</v>
      </c>
      <c r="AP409" s="65">
        <f>IF(EXACT($AK408, "L1"), $W408, IF(EXACT($AK408, "L2"), $X408, IF(EXACT($AK408, "L3"), $Y408, AP408)))</f>
        <v>65000000000388</v>
      </c>
      <c r="AQ409" s="65">
        <f>IF(EXACT($AK408, "L1"), $W408, IF(EXACT($AK408, "L2"), $X408, IF(EXACT($AK408, "L3"), $Y408, IF(EXACT($AK408, "L4"), $Z408, AQ408))))</f>
        <v>65000000000397</v>
      </c>
      <c r="AS409" s="65">
        <f>IF(EXACT($AK409, "L1"), AM409, IF(EXACT($AK409, "L2"), AN409, IF(EXACT($AK409, "L3"), AO409, IF(EXACT($AK409, "L4"), AP409, IF(EXACT($AK409, "L5"), AQ409, "")))))</f>
        <v>65000000000388</v>
      </c>
      <c r="AU409" s="60" t="str">
        <f t="shared" si="167"/>
        <v>PERFORM * FROM "SchData-OLTP-Accounting"."Func_TblChartOfAccount_SET"(varSystemLoginSession, null, null, null, varInstitutionBranchID, 62000000000001::bigint,'6-2006', 'Office Equipment &lt; $500', 62000000000001::bigint, '2016-01-01 00:00:00'::timestamp, null::timestamp, 65000000000388::bigint, 66000000000001::bigint);</v>
      </c>
      <c r="AV409" s="66">
        <f t="shared" si="168"/>
        <v>65000000000399</v>
      </c>
      <c r="AW409" s="66">
        <f t="shared" si="169"/>
        <v>65000000000388</v>
      </c>
      <c r="AY409" s="66">
        <f t="shared" si="160"/>
        <v>65000000000147</v>
      </c>
    </row>
    <row r="410" spans="2:51" x14ac:dyDescent="0.2">
      <c r="B410" s="42"/>
      <c r="C410" s="43"/>
      <c r="D410" s="44"/>
      <c r="E410" s="43"/>
      <c r="F410" s="44"/>
      <c r="G410" s="43"/>
      <c r="H410" s="52"/>
      <c r="I410" s="19"/>
      <c r="J410" s="52" t="s">
        <v>1594</v>
      </c>
      <c r="K410" s="19" t="s">
        <v>1380</v>
      </c>
      <c r="L410" s="52"/>
      <c r="M410" s="19"/>
      <c r="O410" s="59" t="str">
        <f t="shared" si="148"/>
        <v>6-0000</v>
      </c>
      <c r="P410" s="59" t="str">
        <f t="shared" si="149"/>
        <v>6-2000</v>
      </c>
      <c r="Q410" s="59" t="str">
        <f t="shared" si="150"/>
        <v>2-1200</v>
      </c>
      <c r="R410" s="59" t="str">
        <f t="shared" si="151"/>
        <v>6-2006</v>
      </c>
      <c r="S410" s="59" t="str">
        <f t="shared" si="152"/>
        <v>6-2006.01</v>
      </c>
      <c r="T410" s="59" t="str">
        <f t="shared" si="153"/>
        <v xml:space="preserve"> </v>
      </c>
      <c r="V410" s="82">
        <f t="shared" si="154"/>
        <v>65000000000400</v>
      </c>
      <c r="W410" s="61">
        <f t="shared" si="155"/>
        <v>65000000000350</v>
      </c>
      <c r="X410" s="61">
        <f t="shared" si="156"/>
        <v>65000000000388</v>
      </c>
      <c r="Y410" s="61">
        <f t="shared" si="157"/>
        <v>65000000000147</v>
      </c>
      <c r="Z410" s="61">
        <f t="shared" si="158"/>
        <v>65000000000399</v>
      </c>
      <c r="AA410" s="61">
        <f t="shared" si="147"/>
        <v>65000000000400</v>
      </c>
      <c r="AB410" s="61">
        <f t="shared" si="159"/>
        <v>65000000000000</v>
      </c>
      <c r="AD410" s="61">
        <f t="shared" si="161"/>
        <v>6</v>
      </c>
      <c r="AE410" s="61">
        <f t="shared" si="162"/>
        <v>3</v>
      </c>
      <c r="AF410" s="61">
        <f t="shared" si="163"/>
        <v>1</v>
      </c>
      <c r="AG410" s="61">
        <f t="shared" si="164"/>
        <v>114</v>
      </c>
      <c r="AH410" s="61">
        <f t="shared" si="165"/>
        <v>2</v>
      </c>
      <c r="AI410" s="61">
        <f t="shared" si="166"/>
        <v>1</v>
      </c>
      <c r="AK410" s="77" t="str">
        <f xml:space="preserve">
IF(AA410&lt;&gt;AA409,
     "L5",
     IF(Z410&lt;&gt;Z409,
          "L4",
          IF(Y410&lt;&gt;Y409,
               "L3",
               IF(X410&lt;&gt;X409,
                    "L2",
                     IF(W410&lt;&gt;W409,
                         "L1",
                         "L1"
                         )
                    )
               )
          )
     )</f>
        <v>L5</v>
      </c>
      <c r="AM410" s="65" t="s">
        <v>1756</v>
      </c>
      <c r="AN410" s="65">
        <f>IF(EXACT($AK409, "L1"), $W409, AN409)</f>
        <v>65000000000350</v>
      </c>
      <c r="AO410" s="65">
        <f>IF(EXACT($AK409, "L1"), $W409, IF(EXACT($AK409, "L2"), $X409, AO409))</f>
        <v>65000000000388</v>
      </c>
      <c r="AP410" s="65">
        <f>IF(EXACT($AK409, "L1"), $W409, IF(EXACT($AK409, "L2"), $X409, IF(EXACT($AK409, "L3"), $Y409, AP409)))</f>
        <v>65000000000388</v>
      </c>
      <c r="AQ410" s="65">
        <f>IF(EXACT($AK409, "L1"), $W409, IF(EXACT($AK409, "L2"), $X409, IF(EXACT($AK409, "L3"), $Y409, IF(EXACT($AK409, "L4"), $Z409, AQ409))))</f>
        <v>65000000000399</v>
      </c>
      <c r="AS410" s="65">
        <f>IF(EXACT($AK410, "L1"), AM410, IF(EXACT($AK410, "L2"), AN410, IF(EXACT($AK410, "L3"), AO410, IF(EXACT($AK410, "L4"), AP410, IF(EXACT($AK410, "L5"), AQ410, "")))))</f>
        <v>65000000000399</v>
      </c>
      <c r="AU410" s="60" t="str">
        <f t="shared" si="167"/>
        <v>PERFORM * FROM "SchData-OLTP-Accounting"."Func_TblChartOfAccount_SET"(varSystemLoginSession, null, null, null, varInstitutionBranchID, 62000000000001::bigint,'6-2006.01', 'Office Equipment &lt; $500 (IDR)', 62000000000001::bigint, '2016-01-01 00:00:00'::timestamp, null::timestamp, 65000000000399::bigint, 66000000000001::bigint);</v>
      </c>
      <c r="AV410" s="66">
        <f t="shared" si="168"/>
        <v>65000000000400</v>
      </c>
      <c r="AW410" s="66">
        <f t="shared" si="169"/>
        <v>65000000000399</v>
      </c>
      <c r="AY410" s="66">
        <f t="shared" si="160"/>
        <v>65000000000399</v>
      </c>
    </row>
    <row r="411" spans="2:51" x14ac:dyDescent="0.2">
      <c r="B411" s="42"/>
      <c r="C411" s="43"/>
      <c r="D411" s="44"/>
      <c r="E411" s="43"/>
      <c r="F411" s="44"/>
      <c r="G411" s="43"/>
      <c r="H411" s="52" t="s">
        <v>1595</v>
      </c>
      <c r="I411" s="19" t="s">
        <v>554</v>
      </c>
      <c r="J411" s="52"/>
      <c r="K411" s="19"/>
      <c r="L411" s="52"/>
      <c r="M411" s="19"/>
      <c r="O411" s="59" t="str">
        <f t="shared" si="148"/>
        <v>6-0000</v>
      </c>
      <c r="P411" s="59" t="str">
        <f t="shared" si="149"/>
        <v>6-2000</v>
      </c>
      <c r="Q411" s="59" t="str">
        <f t="shared" si="150"/>
        <v>2-1200</v>
      </c>
      <c r="R411" s="59" t="str">
        <f t="shared" si="151"/>
        <v>6-2007</v>
      </c>
      <c r="S411" s="59" t="str">
        <f t="shared" si="152"/>
        <v>6-2006.01</v>
      </c>
      <c r="T411" s="59" t="str">
        <f t="shared" si="153"/>
        <v xml:space="preserve"> </v>
      </c>
      <c r="V411" s="82">
        <f t="shared" si="154"/>
        <v>65000000000401</v>
      </c>
      <c r="W411" s="61">
        <f t="shared" si="155"/>
        <v>65000000000350</v>
      </c>
      <c r="X411" s="61">
        <f t="shared" si="156"/>
        <v>65000000000388</v>
      </c>
      <c r="Y411" s="61">
        <f t="shared" si="157"/>
        <v>65000000000147</v>
      </c>
      <c r="Z411" s="61">
        <f t="shared" si="158"/>
        <v>65000000000401</v>
      </c>
      <c r="AA411" s="61">
        <f t="shared" si="147"/>
        <v>65000000000400</v>
      </c>
      <c r="AB411" s="61">
        <f t="shared" si="159"/>
        <v>65000000000000</v>
      </c>
      <c r="AD411" s="61">
        <f t="shared" si="161"/>
        <v>6</v>
      </c>
      <c r="AE411" s="61">
        <f t="shared" si="162"/>
        <v>3</v>
      </c>
      <c r="AF411" s="61">
        <f t="shared" si="163"/>
        <v>1</v>
      </c>
      <c r="AG411" s="61">
        <f t="shared" si="164"/>
        <v>115</v>
      </c>
      <c r="AH411" s="61">
        <f t="shared" si="165"/>
        <v>1</v>
      </c>
      <c r="AI411" s="61">
        <f t="shared" si="166"/>
        <v>1</v>
      </c>
      <c r="AK411" s="77" t="str">
        <f xml:space="preserve">
IF(AA411&lt;&gt;AA410,
     "L5",
     IF(Z411&lt;&gt;Z410,
          "L4",
          IF(Y411&lt;&gt;Y410,
               "L3",
               IF(X411&lt;&gt;X410,
                    "L2",
                     IF(W411&lt;&gt;W410,
                         "L1",
                         "L1"
                         )
                    )
               )
          )
     )</f>
        <v>L4</v>
      </c>
      <c r="AM411" s="65" t="s">
        <v>1756</v>
      </c>
      <c r="AN411" s="65">
        <f>IF(EXACT($AK410, "L1"), $W410, AN410)</f>
        <v>65000000000350</v>
      </c>
      <c r="AO411" s="65">
        <f>IF(EXACT($AK410, "L1"), $W410, IF(EXACT($AK410, "L2"), $X410, AO410))</f>
        <v>65000000000388</v>
      </c>
      <c r="AP411" s="65">
        <f>IF(EXACT($AK410, "L1"), $W410, IF(EXACT($AK410, "L2"), $X410, IF(EXACT($AK410, "L3"), $Y410, AP410)))</f>
        <v>65000000000388</v>
      </c>
      <c r="AQ411" s="65">
        <f>IF(EXACT($AK410, "L1"), $W410, IF(EXACT($AK410, "L2"), $X410, IF(EXACT($AK410, "L3"), $Y410, IF(EXACT($AK410, "L4"), $Z410, AQ410))))</f>
        <v>65000000000399</v>
      </c>
      <c r="AS411" s="65">
        <f>IF(EXACT($AK411, "L1"), AM411, IF(EXACT($AK411, "L2"), AN411, IF(EXACT($AK411, "L3"), AO411, IF(EXACT($AK411, "L4"), AP411, IF(EXACT($AK411, "L5"), AQ411, "")))))</f>
        <v>65000000000388</v>
      </c>
      <c r="AU411" s="60" t="str">
        <f t="shared" si="167"/>
        <v>PERFORM * FROM "SchData-OLTP-Accounting"."Func_TblChartOfAccount_SET"(varSystemLoginSession, null, null, null, varInstitutionBranchID, 62000000000001::bigint,'6-2007', 'Furniture &amp; Fitting &lt; $500', 62000000000001::bigint, '2016-01-01 00:00:00'::timestamp, null::timestamp, 65000000000388::bigint, 66000000000001::bigint);</v>
      </c>
      <c r="AV411" s="66">
        <f t="shared" si="168"/>
        <v>65000000000401</v>
      </c>
      <c r="AW411" s="66">
        <f t="shared" si="169"/>
        <v>65000000000388</v>
      </c>
      <c r="AY411" s="66">
        <f t="shared" si="160"/>
        <v>65000000000147</v>
      </c>
    </row>
    <row r="412" spans="2:51" x14ac:dyDescent="0.2">
      <c r="B412" s="42"/>
      <c r="C412" s="43"/>
      <c r="D412" s="44"/>
      <c r="E412" s="43"/>
      <c r="F412" s="44"/>
      <c r="G412" s="43"/>
      <c r="H412" s="52"/>
      <c r="I412" s="19"/>
      <c r="J412" s="52" t="s">
        <v>1596</v>
      </c>
      <c r="K412" s="19" t="s">
        <v>1381</v>
      </c>
      <c r="L412" s="52"/>
      <c r="M412" s="19"/>
      <c r="O412" s="59" t="str">
        <f t="shared" si="148"/>
        <v>6-0000</v>
      </c>
      <c r="P412" s="59" t="str">
        <f t="shared" si="149"/>
        <v>6-2000</v>
      </c>
      <c r="Q412" s="59" t="str">
        <f t="shared" si="150"/>
        <v>2-1200</v>
      </c>
      <c r="R412" s="59" t="str">
        <f t="shared" si="151"/>
        <v>6-2007</v>
      </c>
      <c r="S412" s="59" t="str">
        <f t="shared" si="152"/>
        <v>6-2007.01</v>
      </c>
      <c r="T412" s="59" t="str">
        <f t="shared" si="153"/>
        <v xml:space="preserve"> </v>
      </c>
      <c r="V412" s="82">
        <f t="shared" si="154"/>
        <v>65000000000402</v>
      </c>
      <c r="W412" s="61">
        <f t="shared" si="155"/>
        <v>65000000000350</v>
      </c>
      <c r="X412" s="61">
        <f t="shared" si="156"/>
        <v>65000000000388</v>
      </c>
      <c r="Y412" s="61">
        <f t="shared" si="157"/>
        <v>65000000000147</v>
      </c>
      <c r="Z412" s="61">
        <f t="shared" si="158"/>
        <v>65000000000401</v>
      </c>
      <c r="AA412" s="61">
        <f t="shared" si="147"/>
        <v>65000000000402</v>
      </c>
      <c r="AB412" s="61">
        <f t="shared" si="159"/>
        <v>65000000000000</v>
      </c>
      <c r="AD412" s="61">
        <f t="shared" si="161"/>
        <v>6</v>
      </c>
      <c r="AE412" s="61">
        <f t="shared" si="162"/>
        <v>3</v>
      </c>
      <c r="AF412" s="61">
        <f t="shared" si="163"/>
        <v>1</v>
      </c>
      <c r="AG412" s="61">
        <f t="shared" si="164"/>
        <v>115</v>
      </c>
      <c r="AH412" s="61">
        <f t="shared" si="165"/>
        <v>2</v>
      </c>
      <c r="AI412" s="61">
        <f t="shared" si="166"/>
        <v>1</v>
      </c>
      <c r="AK412" s="77" t="str">
        <f xml:space="preserve">
IF(AA412&lt;&gt;AA411,
     "L5",
     IF(Z412&lt;&gt;Z411,
          "L4",
          IF(Y412&lt;&gt;Y411,
               "L3",
               IF(X412&lt;&gt;X411,
                    "L2",
                     IF(W412&lt;&gt;W411,
                         "L1",
                         "L1"
                         )
                    )
               )
          )
     )</f>
        <v>L5</v>
      </c>
      <c r="AM412" s="65" t="s">
        <v>1756</v>
      </c>
      <c r="AN412" s="65">
        <f>IF(EXACT($AK411, "L1"), $W411, AN411)</f>
        <v>65000000000350</v>
      </c>
      <c r="AO412" s="65">
        <f>IF(EXACT($AK411, "L1"), $W411, IF(EXACT($AK411, "L2"), $X411, AO411))</f>
        <v>65000000000388</v>
      </c>
      <c r="AP412" s="65">
        <f>IF(EXACT($AK411, "L1"), $W411, IF(EXACT($AK411, "L2"), $X411, IF(EXACT($AK411, "L3"), $Y411, AP411)))</f>
        <v>65000000000388</v>
      </c>
      <c r="AQ412" s="65">
        <f>IF(EXACT($AK411, "L1"), $W411, IF(EXACT($AK411, "L2"), $X411, IF(EXACT($AK411, "L3"), $Y411, IF(EXACT($AK411, "L4"), $Z411, AQ411))))</f>
        <v>65000000000401</v>
      </c>
      <c r="AS412" s="65">
        <f>IF(EXACT($AK412, "L1"), AM412, IF(EXACT($AK412, "L2"), AN412, IF(EXACT($AK412, "L3"), AO412, IF(EXACT($AK412, "L4"), AP412, IF(EXACT($AK412, "L5"), AQ412, "")))))</f>
        <v>65000000000401</v>
      </c>
      <c r="AU412" s="60" t="str">
        <f t="shared" si="167"/>
        <v>PERFORM * FROM "SchData-OLTP-Accounting"."Func_TblChartOfAccount_SET"(varSystemLoginSession, null, null, null, varInstitutionBranchID, 62000000000001::bigint,'6-2007.01', 'Furniture &amp; Fitting &lt; $500 (IDR)', 62000000000001::bigint, '2016-01-01 00:00:00'::timestamp, null::timestamp, 65000000000401::bigint, 66000000000001::bigint);</v>
      </c>
      <c r="AV412" s="66">
        <f t="shared" si="168"/>
        <v>65000000000402</v>
      </c>
      <c r="AW412" s="66">
        <f t="shared" si="169"/>
        <v>65000000000401</v>
      </c>
      <c r="AY412" s="66">
        <f t="shared" si="160"/>
        <v>65000000000401</v>
      </c>
    </row>
    <row r="413" spans="2:51" x14ac:dyDescent="0.2">
      <c r="B413" s="42"/>
      <c r="C413" s="43"/>
      <c r="D413" s="44"/>
      <c r="E413" s="43"/>
      <c r="F413" s="44"/>
      <c r="G413" s="43"/>
      <c r="H413" s="52" t="s">
        <v>1597</v>
      </c>
      <c r="I413" s="19" t="s">
        <v>556</v>
      </c>
      <c r="J413" s="52"/>
      <c r="K413" s="19"/>
      <c r="L413" s="52"/>
      <c r="M413" s="19"/>
      <c r="O413" s="59" t="str">
        <f t="shared" si="148"/>
        <v>6-0000</v>
      </c>
      <c r="P413" s="59" t="str">
        <f t="shared" si="149"/>
        <v>6-2000</v>
      </c>
      <c r="Q413" s="59" t="str">
        <f t="shared" si="150"/>
        <v>2-1200</v>
      </c>
      <c r="R413" s="59" t="str">
        <f t="shared" si="151"/>
        <v>6-2008</v>
      </c>
      <c r="S413" s="59" t="str">
        <f t="shared" si="152"/>
        <v>6-2007.01</v>
      </c>
      <c r="T413" s="59" t="str">
        <f t="shared" si="153"/>
        <v xml:space="preserve"> </v>
      </c>
      <c r="V413" s="82">
        <f t="shared" si="154"/>
        <v>65000000000403</v>
      </c>
      <c r="W413" s="61">
        <f t="shared" si="155"/>
        <v>65000000000350</v>
      </c>
      <c r="X413" s="61">
        <f t="shared" si="156"/>
        <v>65000000000388</v>
      </c>
      <c r="Y413" s="61">
        <f t="shared" si="157"/>
        <v>65000000000147</v>
      </c>
      <c r="Z413" s="61">
        <f t="shared" si="158"/>
        <v>65000000000403</v>
      </c>
      <c r="AA413" s="61">
        <f t="shared" si="147"/>
        <v>65000000000402</v>
      </c>
      <c r="AB413" s="61">
        <f t="shared" si="159"/>
        <v>65000000000000</v>
      </c>
      <c r="AD413" s="61">
        <f t="shared" si="161"/>
        <v>6</v>
      </c>
      <c r="AE413" s="61">
        <f t="shared" si="162"/>
        <v>3</v>
      </c>
      <c r="AF413" s="61">
        <f t="shared" si="163"/>
        <v>1</v>
      </c>
      <c r="AG413" s="61">
        <f t="shared" si="164"/>
        <v>116</v>
      </c>
      <c r="AH413" s="61">
        <f t="shared" si="165"/>
        <v>1</v>
      </c>
      <c r="AI413" s="61">
        <f t="shared" si="166"/>
        <v>1</v>
      </c>
      <c r="AK413" s="77" t="str">
        <f xml:space="preserve">
IF(AA413&lt;&gt;AA412,
     "L5",
     IF(Z413&lt;&gt;Z412,
          "L4",
          IF(Y413&lt;&gt;Y412,
               "L3",
               IF(X413&lt;&gt;X412,
                    "L2",
                     IF(W413&lt;&gt;W412,
                         "L1",
                         "L1"
                         )
                    )
               )
          )
     )</f>
        <v>L4</v>
      </c>
      <c r="AM413" s="65" t="s">
        <v>1756</v>
      </c>
      <c r="AN413" s="65">
        <f>IF(EXACT($AK412, "L1"), $W412, AN412)</f>
        <v>65000000000350</v>
      </c>
      <c r="AO413" s="65">
        <f>IF(EXACT($AK412, "L1"), $W412, IF(EXACT($AK412, "L2"), $X412, AO412))</f>
        <v>65000000000388</v>
      </c>
      <c r="AP413" s="65">
        <f>IF(EXACT($AK412, "L1"), $W412, IF(EXACT($AK412, "L2"), $X412, IF(EXACT($AK412, "L3"), $Y412, AP412)))</f>
        <v>65000000000388</v>
      </c>
      <c r="AQ413" s="65">
        <f>IF(EXACT($AK412, "L1"), $W412, IF(EXACT($AK412, "L2"), $X412, IF(EXACT($AK412, "L3"), $Y412, IF(EXACT($AK412, "L4"), $Z412, AQ412))))</f>
        <v>65000000000401</v>
      </c>
      <c r="AS413" s="65">
        <f>IF(EXACT($AK413, "L1"), AM413, IF(EXACT($AK413, "L2"), AN413, IF(EXACT($AK413, "L3"), AO413, IF(EXACT($AK413, "L4"), AP413, IF(EXACT($AK413, "L5"), AQ413, "")))))</f>
        <v>65000000000388</v>
      </c>
      <c r="AU413" s="60" t="str">
        <f t="shared" si="167"/>
        <v>PERFORM * FROM "SchData-OLTP-Accounting"."Func_TblChartOfAccount_SET"(varSystemLoginSession, null, null, null, varInstitutionBranchID, 62000000000001::bigint,'6-2008', 'Light &amp; Power Equipment', 62000000000001::bigint, '2016-01-01 00:00:00'::timestamp, null::timestamp, 65000000000388::bigint, 66000000000001::bigint);</v>
      </c>
      <c r="AV413" s="66">
        <f t="shared" si="168"/>
        <v>65000000000403</v>
      </c>
      <c r="AW413" s="66">
        <f t="shared" si="169"/>
        <v>65000000000388</v>
      </c>
      <c r="AY413" s="66">
        <f t="shared" si="160"/>
        <v>65000000000147</v>
      </c>
    </row>
    <row r="414" spans="2:51" x14ac:dyDescent="0.2">
      <c r="B414" s="42"/>
      <c r="C414" s="43"/>
      <c r="D414" s="44"/>
      <c r="E414" s="43"/>
      <c r="F414" s="44"/>
      <c r="G414" s="43"/>
      <c r="H414" s="52"/>
      <c r="I414" s="19"/>
      <c r="J414" s="52" t="s">
        <v>1598</v>
      </c>
      <c r="K414" s="19" t="s">
        <v>1382</v>
      </c>
      <c r="L414" s="52"/>
      <c r="M414" s="19"/>
      <c r="O414" s="59" t="str">
        <f t="shared" si="148"/>
        <v>6-0000</v>
      </c>
      <c r="P414" s="59" t="str">
        <f t="shared" si="149"/>
        <v>6-2000</v>
      </c>
      <c r="Q414" s="59" t="str">
        <f t="shared" si="150"/>
        <v>2-1200</v>
      </c>
      <c r="R414" s="59" t="str">
        <f t="shared" si="151"/>
        <v>6-2008</v>
      </c>
      <c r="S414" s="59" t="str">
        <f t="shared" si="152"/>
        <v>6-2008.01</v>
      </c>
      <c r="T414" s="59" t="str">
        <f t="shared" si="153"/>
        <v xml:space="preserve"> </v>
      </c>
      <c r="V414" s="82">
        <f t="shared" si="154"/>
        <v>65000000000404</v>
      </c>
      <c r="W414" s="61">
        <f t="shared" si="155"/>
        <v>65000000000350</v>
      </c>
      <c r="X414" s="61">
        <f t="shared" si="156"/>
        <v>65000000000388</v>
      </c>
      <c r="Y414" s="61">
        <f t="shared" si="157"/>
        <v>65000000000147</v>
      </c>
      <c r="Z414" s="61">
        <f t="shared" si="158"/>
        <v>65000000000403</v>
      </c>
      <c r="AA414" s="61">
        <f t="shared" si="147"/>
        <v>65000000000404</v>
      </c>
      <c r="AB414" s="61">
        <f t="shared" si="159"/>
        <v>65000000000000</v>
      </c>
      <c r="AD414" s="61">
        <f t="shared" si="161"/>
        <v>6</v>
      </c>
      <c r="AE414" s="61">
        <f t="shared" si="162"/>
        <v>3</v>
      </c>
      <c r="AF414" s="61">
        <f t="shared" si="163"/>
        <v>1</v>
      </c>
      <c r="AG414" s="61">
        <f t="shared" si="164"/>
        <v>116</v>
      </c>
      <c r="AH414" s="61">
        <f t="shared" si="165"/>
        <v>2</v>
      </c>
      <c r="AI414" s="61">
        <f t="shared" si="166"/>
        <v>1</v>
      </c>
      <c r="AK414" s="77" t="str">
        <f xml:space="preserve">
IF(AA414&lt;&gt;AA413,
     "L5",
     IF(Z414&lt;&gt;Z413,
          "L4",
          IF(Y414&lt;&gt;Y413,
               "L3",
               IF(X414&lt;&gt;X413,
                    "L2",
                     IF(W414&lt;&gt;W413,
                         "L1",
                         "L1"
                         )
                    )
               )
          )
     )</f>
        <v>L5</v>
      </c>
      <c r="AM414" s="65" t="s">
        <v>1756</v>
      </c>
      <c r="AN414" s="65">
        <f>IF(EXACT($AK413, "L1"), $W413, AN413)</f>
        <v>65000000000350</v>
      </c>
      <c r="AO414" s="65">
        <f>IF(EXACT($AK413, "L1"), $W413, IF(EXACT($AK413, "L2"), $X413, AO413))</f>
        <v>65000000000388</v>
      </c>
      <c r="AP414" s="65">
        <f>IF(EXACT($AK413, "L1"), $W413, IF(EXACT($AK413, "L2"), $X413, IF(EXACT($AK413, "L3"), $Y413, AP413)))</f>
        <v>65000000000388</v>
      </c>
      <c r="AQ414" s="65">
        <f>IF(EXACT($AK413, "L1"), $W413, IF(EXACT($AK413, "L2"), $X413, IF(EXACT($AK413, "L3"), $Y413, IF(EXACT($AK413, "L4"), $Z413, AQ413))))</f>
        <v>65000000000403</v>
      </c>
      <c r="AS414" s="65">
        <f>IF(EXACT($AK414, "L1"), AM414, IF(EXACT($AK414, "L2"), AN414, IF(EXACT($AK414, "L3"), AO414, IF(EXACT($AK414, "L4"), AP414, IF(EXACT($AK414, "L5"), AQ414, "")))))</f>
        <v>65000000000403</v>
      </c>
      <c r="AU414" s="60" t="str">
        <f t="shared" si="167"/>
        <v>PERFORM * FROM "SchData-OLTP-Accounting"."Func_TblChartOfAccount_SET"(varSystemLoginSession, null, null, null, varInstitutionBranchID, 62000000000001::bigint,'6-2008.01', 'Light &amp; Power Equipment (IDR)', 62000000000001::bigint, '2016-01-01 00:00:00'::timestamp, null::timestamp, 65000000000403::bigint, 66000000000001::bigint);</v>
      </c>
      <c r="AV414" s="66">
        <f t="shared" si="168"/>
        <v>65000000000404</v>
      </c>
      <c r="AW414" s="66">
        <f t="shared" si="169"/>
        <v>65000000000403</v>
      </c>
      <c r="AY414" s="66">
        <f t="shared" si="160"/>
        <v>65000000000403</v>
      </c>
    </row>
    <row r="415" spans="2:51" x14ac:dyDescent="0.2">
      <c r="B415" s="42"/>
      <c r="C415" s="43"/>
      <c r="D415" s="44"/>
      <c r="E415" s="43"/>
      <c r="F415" s="44"/>
      <c r="G415" s="43"/>
      <c r="H415" s="52" t="s">
        <v>1599</v>
      </c>
      <c r="I415" s="19" t="s">
        <v>416</v>
      </c>
      <c r="J415" s="52"/>
      <c r="K415" s="19"/>
      <c r="L415" s="52"/>
      <c r="M415" s="19"/>
      <c r="O415" s="59" t="str">
        <f t="shared" si="148"/>
        <v>6-0000</v>
      </c>
      <c r="P415" s="59" t="str">
        <f t="shared" si="149"/>
        <v>6-2000</v>
      </c>
      <c r="Q415" s="59" t="str">
        <f t="shared" si="150"/>
        <v>2-1200</v>
      </c>
      <c r="R415" s="59" t="str">
        <f t="shared" si="151"/>
        <v>6-2009</v>
      </c>
      <c r="S415" s="59" t="str">
        <f t="shared" si="152"/>
        <v>6-2008.01</v>
      </c>
      <c r="T415" s="59" t="str">
        <f t="shared" si="153"/>
        <v xml:space="preserve"> </v>
      </c>
      <c r="V415" s="82">
        <f t="shared" si="154"/>
        <v>65000000000405</v>
      </c>
      <c r="W415" s="61">
        <f t="shared" si="155"/>
        <v>65000000000350</v>
      </c>
      <c r="X415" s="61">
        <f t="shared" si="156"/>
        <v>65000000000388</v>
      </c>
      <c r="Y415" s="61">
        <f t="shared" si="157"/>
        <v>65000000000147</v>
      </c>
      <c r="Z415" s="61">
        <f t="shared" si="158"/>
        <v>65000000000405</v>
      </c>
      <c r="AA415" s="61">
        <f t="shared" si="147"/>
        <v>65000000000404</v>
      </c>
      <c r="AB415" s="61">
        <f t="shared" si="159"/>
        <v>65000000000000</v>
      </c>
      <c r="AD415" s="61">
        <f t="shared" si="161"/>
        <v>6</v>
      </c>
      <c r="AE415" s="61">
        <f t="shared" si="162"/>
        <v>3</v>
      </c>
      <c r="AF415" s="61">
        <f t="shared" si="163"/>
        <v>1</v>
      </c>
      <c r="AG415" s="61">
        <f t="shared" si="164"/>
        <v>117</v>
      </c>
      <c r="AH415" s="61">
        <f t="shared" si="165"/>
        <v>1</v>
      </c>
      <c r="AI415" s="61">
        <f t="shared" si="166"/>
        <v>1</v>
      </c>
      <c r="AK415" s="77" t="str">
        <f xml:space="preserve">
IF(AA415&lt;&gt;AA414,
     "L5",
     IF(Z415&lt;&gt;Z414,
          "L4",
          IF(Y415&lt;&gt;Y414,
               "L3",
               IF(X415&lt;&gt;X414,
                    "L2",
                     IF(W415&lt;&gt;W414,
                         "L1",
                         "L1"
                         )
                    )
               )
          )
     )</f>
        <v>L4</v>
      </c>
      <c r="AM415" s="65" t="s">
        <v>1756</v>
      </c>
      <c r="AN415" s="65">
        <f>IF(EXACT($AK414, "L1"), $W414, AN414)</f>
        <v>65000000000350</v>
      </c>
      <c r="AO415" s="65">
        <f>IF(EXACT($AK414, "L1"), $W414, IF(EXACT($AK414, "L2"), $X414, AO414))</f>
        <v>65000000000388</v>
      </c>
      <c r="AP415" s="65">
        <f>IF(EXACT($AK414, "L1"), $W414, IF(EXACT($AK414, "L2"), $X414, IF(EXACT($AK414, "L3"), $Y414, AP414)))</f>
        <v>65000000000388</v>
      </c>
      <c r="AQ415" s="65">
        <f>IF(EXACT($AK414, "L1"), $W414, IF(EXACT($AK414, "L2"), $X414, IF(EXACT($AK414, "L3"), $Y414, IF(EXACT($AK414, "L4"), $Z414, AQ414))))</f>
        <v>65000000000403</v>
      </c>
      <c r="AS415" s="65">
        <f>IF(EXACT($AK415, "L1"), AM415, IF(EXACT($AK415, "L2"), AN415, IF(EXACT($AK415, "L3"), AO415, IF(EXACT($AK415, "L4"), AP415, IF(EXACT($AK415, "L5"), AQ415, "")))))</f>
        <v>65000000000388</v>
      </c>
      <c r="AU415" s="60" t="str">
        <f t="shared" si="167"/>
        <v>PERFORM * FROM "SchData-OLTP-Accounting"."Func_TblChartOfAccount_SET"(varSystemLoginSession, null, null, null, varInstitutionBranchID, 62000000000001::bigint,'6-2009', 'Utilities', 62000000000001::bigint, '2016-01-01 00:00:00'::timestamp, null::timestamp, 65000000000388::bigint, 66000000000001::bigint);</v>
      </c>
      <c r="AV415" s="66">
        <f t="shared" si="168"/>
        <v>65000000000405</v>
      </c>
      <c r="AW415" s="66">
        <f t="shared" si="169"/>
        <v>65000000000388</v>
      </c>
      <c r="AY415" s="66">
        <f t="shared" si="160"/>
        <v>65000000000147</v>
      </c>
    </row>
    <row r="416" spans="2:51" x14ac:dyDescent="0.2">
      <c r="B416" s="42"/>
      <c r="C416" s="43"/>
      <c r="D416" s="44"/>
      <c r="E416" s="43"/>
      <c r="F416" s="44"/>
      <c r="G416" s="43"/>
      <c r="H416" s="52"/>
      <c r="I416" s="19"/>
      <c r="J416" s="52" t="s">
        <v>1600</v>
      </c>
      <c r="K416" s="19" t="s">
        <v>1313</v>
      </c>
      <c r="L416" s="52"/>
      <c r="M416" s="19"/>
      <c r="O416" s="59" t="str">
        <f t="shared" si="148"/>
        <v>6-0000</v>
      </c>
      <c r="P416" s="59" t="str">
        <f t="shared" si="149"/>
        <v>6-2000</v>
      </c>
      <c r="Q416" s="59" t="str">
        <f t="shared" si="150"/>
        <v>2-1200</v>
      </c>
      <c r="R416" s="59" t="str">
        <f t="shared" si="151"/>
        <v>6-2009</v>
      </c>
      <c r="S416" s="59" t="str">
        <f t="shared" si="152"/>
        <v>6-2009.01</v>
      </c>
      <c r="T416" s="59" t="str">
        <f t="shared" si="153"/>
        <v xml:space="preserve"> </v>
      </c>
      <c r="V416" s="82">
        <f t="shared" si="154"/>
        <v>65000000000406</v>
      </c>
      <c r="W416" s="61">
        <f t="shared" si="155"/>
        <v>65000000000350</v>
      </c>
      <c r="X416" s="61">
        <f t="shared" si="156"/>
        <v>65000000000388</v>
      </c>
      <c r="Y416" s="61">
        <f t="shared" si="157"/>
        <v>65000000000147</v>
      </c>
      <c r="Z416" s="61">
        <f t="shared" si="158"/>
        <v>65000000000405</v>
      </c>
      <c r="AA416" s="61">
        <f t="shared" si="147"/>
        <v>65000000000406</v>
      </c>
      <c r="AB416" s="61">
        <f t="shared" si="159"/>
        <v>65000000000000</v>
      </c>
      <c r="AD416" s="61">
        <f t="shared" si="161"/>
        <v>6</v>
      </c>
      <c r="AE416" s="61">
        <f t="shared" si="162"/>
        <v>3</v>
      </c>
      <c r="AF416" s="61">
        <f t="shared" si="163"/>
        <v>1</v>
      </c>
      <c r="AG416" s="61">
        <f t="shared" si="164"/>
        <v>117</v>
      </c>
      <c r="AH416" s="61">
        <f t="shared" si="165"/>
        <v>2</v>
      </c>
      <c r="AI416" s="61">
        <f t="shared" si="166"/>
        <v>1</v>
      </c>
      <c r="AK416" s="77" t="str">
        <f xml:space="preserve">
IF(AA416&lt;&gt;AA415,
     "L5",
     IF(Z416&lt;&gt;Z415,
          "L4",
          IF(Y416&lt;&gt;Y415,
               "L3",
               IF(X416&lt;&gt;X415,
                    "L2",
                     IF(W416&lt;&gt;W415,
                         "L1",
                         "L1"
                         )
                    )
               )
          )
     )</f>
        <v>L5</v>
      </c>
      <c r="AM416" s="65" t="s">
        <v>1756</v>
      </c>
      <c r="AN416" s="65">
        <f>IF(EXACT($AK415, "L1"), $W415, AN415)</f>
        <v>65000000000350</v>
      </c>
      <c r="AO416" s="65">
        <f>IF(EXACT($AK415, "L1"), $W415, IF(EXACT($AK415, "L2"), $X415, AO415))</f>
        <v>65000000000388</v>
      </c>
      <c r="AP416" s="65">
        <f>IF(EXACT($AK415, "L1"), $W415, IF(EXACT($AK415, "L2"), $X415, IF(EXACT($AK415, "L3"), $Y415, AP415)))</f>
        <v>65000000000388</v>
      </c>
      <c r="AQ416" s="65">
        <f>IF(EXACT($AK415, "L1"), $W415, IF(EXACT($AK415, "L2"), $X415, IF(EXACT($AK415, "L3"), $Y415, IF(EXACT($AK415, "L4"), $Z415, AQ415))))</f>
        <v>65000000000405</v>
      </c>
      <c r="AS416" s="65">
        <f>IF(EXACT($AK416, "L1"), AM416, IF(EXACT($AK416, "L2"), AN416, IF(EXACT($AK416, "L3"), AO416, IF(EXACT($AK416, "L4"), AP416, IF(EXACT($AK416, "L5"), AQ416, "")))))</f>
        <v>65000000000405</v>
      </c>
      <c r="AU416" s="60" t="str">
        <f t="shared" si="167"/>
        <v>PERFORM * FROM "SchData-OLTP-Accounting"."Func_TblChartOfAccount_SET"(varSystemLoginSession, null, null, null, varInstitutionBranchID, 62000000000001::bigint,'6-2009.01', 'Utilities (IDR)', 62000000000001::bigint, '2016-01-01 00:00:00'::timestamp, null::timestamp, 65000000000405::bigint, 66000000000001::bigint);</v>
      </c>
      <c r="AV416" s="66">
        <f t="shared" si="168"/>
        <v>65000000000406</v>
      </c>
      <c r="AW416" s="66">
        <f t="shared" si="169"/>
        <v>65000000000405</v>
      </c>
      <c r="AY416" s="66">
        <f t="shared" si="160"/>
        <v>65000000000405</v>
      </c>
    </row>
    <row r="417" spans="2:51" x14ac:dyDescent="0.2">
      <c r="B417" s="42"/>
      <c r="C417" s="43"/>
      <c r="D417" s="44"/>
      <c r="E417" s="43"/>
      <c r="F417" s="44"/>
      <c r="G417" s="43"/>
      <c r="H417" s="52" t="s">
        <v>1601</v>
      </c>
      <c r="I417" s="19" t="s">
        <v>559</v>
      </c>
      <c r="J417" s="52"/>
      <c r="K417" s="19"/>
      <c r="L417" s="52"/>
      <c r="M417" s="19"/>
      <c r="O417" s="59" t="str">
        <f t="shared" si="148"/>
        <v>6-0000</v>
      </c>
      <c r="P417" s="59" t="str">
        <f t="shared" si="149"/>
        <v>6-2000</v>
      </c>
      <c r="Q417" s="59" t="str">
        <f t="shared" si="150"/>
        <v>2-1200</v>
      </c>
      <c r="R417" s="59" t="str">
        <f t="shared" si="151"/>
        <v>6-2010</v>
      </c>
      <c r="S417" s="59" t="str">
        <f t="shared" si="152"/>
        <v>6-2009.01</v>
      </c>
      <c r="T417" s="59" t="str">
        <f t="shared" si="153"/>
        <v xml:space="preserve"> </v>
      </c>
      <c r="V417" s="82">
        <f t="shared" si="154"/>
        <v>65000000000407</v>
      </c>
      <c r="W417" s="61">
        <f t="shared" si="155"/>
        <v>65000000000350</v>
      </c>
      <c r="X417" s="61">
        <f t="shared" si="156"/>
        <v>65000000000388</v>
      </c>
      <c r="Y417" s="61">
        <f t="shared" si="157"/>
        <v>65000000000147</v>
      </c>
      <c r="Z417" s="61">
        <f t="shared" si="158"/>
        <v>65000000000407</v>
      </c>
      <c r="AA417" s="61">
        <f t="shared" si="147"/>
        <v>65000000000406</v>
      </c>
      <c r="AB417" s="61">
        <f t="shared" si="159"/>
        <v>65000000000000</v>
      </c>
      <c r="AD417" s="61">
        <f t="shared" si="161"/>
        <v>6</v>
      </c>
      <c r="AE417" s="61">
        <f t="shared" si="162"/>
        <v>3</v>
      </c>
      <c r="AF417" s="61">
        <f t="shared" si="163"/>
        <v>1</v>
      </c>
      <c r="AG417" s="61">
        <f t="shared" si="164"/>
        <v>118</v>
      </c>
      <c r="AH417" s="61">
        <f t="shared" si="165"/>
        <v>1</v>
      </c>
      <c r="AI417" s="61">
        <f t="shared" si="166"/>
        <v>1</v>
      </c>
      <c r="AK417" s="77" t="str">
        <f xml:space="preserve">
IF(AA417&lt;&gt;AA416,
     "L5",
     IF(Z417&lt;&gt;Z416,
          "L4",
          IF(Y417&lt;&gt;Y416,
               "L3",
               IF(X417&lt;&gt;X416,
                    "L2",
                     IF(W417&lt;&gt;W416,
                         "L1",
                         "L1"
                         )
                    )
               )
          )
     )</f>
        <v>L4</v>
      </c>
      <c r="AM417" s="65" t="s">
        <v>1756</v>
      </c>
      <c r="AN417" s="65">
        <f>IF(EXACT($AK416, "L1"), $W416, AN416)</f>
        <v>65000000000350</v>
      </c>
      <c r="AO417" s="65">
        <f>IF(EXACT($AK416, "L1"), $W416, IF(EXACT($AK416, "L2"), $X416, AO416))</f>
        <v>65000000000388</v>
      </c>
      <c r="AP417" s="65">
        <f>IF(EXACT($AK416, "L1"), $W416, IF(EXACT($AK416, "L2"), $X416, IF(EXACT($AK416, "L3"), $Y416, AP416)))</f>
        <v>65000000000388</v>
      </c>
      <c r="AQ417" s="65">
        <f>IF(EXACT($AK416, "L1"), $W416, IF(EXACT($AK416, "L2"), $X416, IF(EXACT($AK416, "L3"), $Y416, IF(EXACT($AK416, "L4"), $Z416, AQ416))))</f>
        <v>65000000000405</v>
      </c>
      <c r="AS417" s="65">
        <f>IF(EXACT($AK417, "L1"), AM417, IF(EXACT($AK417, "L2"), AN417, IF(EXACT($AK417, "L3"), AO417, IF(EXACT($AK417, "L4"), AP417, IF(EXACT($AK417, "L5"), AQ417, "")))))</f>
        <v>65000000000388</v>
      </c>
      <c r="AU417" s="60" t="str">
        <f t="shared" si="167"/>
        <v>PERFORM * FROM "SchData-OLTP-Accounting"."Func_TblChartOfAccount_SET"(varSystemLoginSession, null, null, null, varInstitutionBranchID, 62000000000001::bigint,'6-2010', 'Telephone, Telex, Fax', 62000000000001::bigint, '2016-01-01 00:00:00'::timestamp, null::timestamp, 65000000000388::bigint, 66000000000001::bigint);</v>
      </c>
      <c r="AV417" s="66">
        <f t="shared" si="168"/>
        <v>65000000000407</v>
      </c>
      <c r="AW417" s="66">
        <f t="shared" si="169"/>
        <v>65000000000388</v>
      </c>
      <c r="AY417" s="66">
        <f t="shared" si="160"/>
        <v>65000000000147</v>
      </c>
    </row>
    <row r="418" spans="2:51" x14ac:dyDescent="0.2">
      <c r="B418" s="42"/>
      <c r="C418" s="43"/>
      <c r="D418" s="44"/>
      <c r="E418" s="43"/>
      <c r="F418" s="44"/>
      <c r="G418" s="43"/>
      <c r="H418" s="52"/>
      <c r="I418" s="19"/>
      <c r="J418" s="52" t="s">
        <v>1602</v>
      </c>
      <c r="K418" s="19" t="s">
        <v>1383</v>
      </c>
      <c r="L418" s="52"/>
      <c r="M418" s="19"/>
      <c r="O418" s="59" t="str">
        <f t="shared" si="148"/>
        <v>6-0000</v>
      </c>
      <c r="P418" s="59" t="str">
        <f t="shared" si="149"/>
        <v>6-2000</v>
      </c>
      <c r="Q418" s="59" t="str">
        <f t="shared" si="150"/>
        <v>2-1200</v>
      </c>
      <c r="R418" s="59" t="str">
        <f t="shared" si="151"/>
        <v>6-2010</v>
      </c>
      <c r="S418" s="59" t="str">
        <f t="shared" si="152"/>
        <v>6-2010.01</v>
      </c>
      <c r="T418" s="59" t="str">
        <f t="shared" si="153"/>
        <v xml:space="preserve"> </v>
      </c>
      <c r="V418" s="82">
        <f t="shared" si="154"/>
        <v>65000000000408</v>
      </c>
      <c r="W418" s="61">
        <f t="shared" si="155"/>
        <v>65000000000350</v>
      </c>
      <c r="X418" s="61">
        <f t="shared" si="156"/>
        <v>65000000000388</v>
      </c>
      <c r="Y418" s="61">
        <f t="shared" si="157"/>
        <v>65000000000147</v>
      </c>
      <c r="Z418" s="61">
        <f t="shared" si="158"/>
        <v>65000000000407</v>
      </c>
      <c r="AA418" s="61">
        <f t="shared" si="147"/>
        <v>65000000000408</v>
      </c>
      <c r="AB418" s="61">
        <f t="shared" si="159"/>
        <v>65000000000000</v>
      </c>
      <c r="AD418" s="61">
        <f t="shared" si="161"/>
        <v>6</v>
      </c>
      <c r="AE418" s="61">
        <f t="shared" si="162"/>
        <v>3</v>
      </c>
      <c r="AF418" s="61">
        <f t="shared" si="163"/>
        <v>1</v>
      </c>
      <c r="AG418" s="61">
        <f t="shared" si="164"/>
        <v>118</v>
      </c>
      <c r="AH418" s="61">
        <f t="shared" si="165"/>
        <v>2</v>
      </c>
      <c r="AI418" s="61">
        <f t="shared" si="166"/>
        <v>1</v>
      </c>
      <c r="AK418" s="77" t="str">
        <f xml:space="preserve">
IF(AA418&lt;&gt;AA417,
     "L5",
     IF(Z418&lt;&gt;Z417,
          "L4",
          IF(Y418&lt;&gt;Y417,
               "L3",
               IF(X418&lt;&gt;X417,
                    "L2",
                     IF(W418&lt;&gt;W417,
                         "L1",
                         "L1"
                         )
                    )
               )
          )
     )</f>
        <v>L5</v>
      </c>
      <c r="AM418" s="65" t="s">
        <v>1756</v>
      </c>
      <c r="AN418" s="65">
        <f>IF(EXACT($AK417, "L1"), $W417, AN417)</f>
        <v>65000000000350</v>
      </c>
      <c r="AO418" s="65">
        <f>IF(EXACT($AK417, "L1"), $W417, IF(EXACT($AK417, "L2"), $X417, AO417))</f>
        <v>65000000000388</v>
      </c>
      <c r="AP418" s="65">
        <f>IF(EXACT($AK417, "L1"), $W417, IF(EXACT($AK417, "L2"), $X417, IF(EXACT($AK417, "L3"), $Y417, AP417)))</f>
        <v>65000000000388</v>
      </c>
      <c r="AQ418" s="65">
        <f>IF(EXACT($AK417, "L1"), $W417, IF(EXACT($AK417, "L2"), $X417, IF(EXACT($AK417, "L3"), $Y417, IF(EXACT($AK417, "L4"), $Z417, AQ417))))</f>
        <v>65000000000407</v>
      </c>
      <c r="AS418" s="65">
        <f>IF(EXACT($AK418, "L1"), AM418, IF(EXACT($AK418, "L2"), AN418, IF(EXACT($AK418, "L3"), AO418, IF(EXACT($AK418, "L4"), AP418, IF(EXACT($AK418, "L5"), AQ418, "")))))</f>
        <v>65000000000407</v>
      </c>
      <c r="AU418" s="60" t="str">
        <f t="shared" si="167"/>
        <v>PERFORM * FROM "SchData-OLTP-Accounting"."Func_TblChartOfAccount_SET"(varSystemLoginSession, null, null, null, varInstitutionBranchID, 62000000000001::bigint,'6-2010.01', 'Telephone, Telex, Fax (IDR)', 62000000000001::bigint, '2016-01-01 00:00:00'::timestamp, null::timestamp, 65000000000407::bigint, 66000000000001::bigint);</v>
      </c>
      <c r="AV418" s="66">
        <f t="shared" si="168"/>
        <v>65000000000408</v>
      </c>
      <c r="AW418" s="66">
        <f t="shared" si="169"/>
        <v>65000000000407</v>
      </c>
      <c r="AY418" s="66">
        <f t="shared" si="160"/>
        <v>65000000000407</v>
      </c>
    </row>
    <row r="419" spans="2:51" x14ac:dyDescent="0.2">
      <c r="B419" s="42"/>
      <c r="C419" s="43"/>
      <c r="D419" s="44"/>
      <c r="E419" s="43"/>
      <c r="F419" s="44"/>
      <c r="G419" s="43"/>
      <c r="H419" s="52" t="s">
        <v>1603</v>
      </c>
      <c r="I419" s="19" t="s">
        <v>561</v>
      </c>
      <c r="J419" s="52"/>
      <c r="K419" s="19"/>
      <c r="L419" s="52"/>
      <c r="M419" s="19"/>
      <c r="O419" s="59" t="str">
        <f t="shared" si="148"/>
        <v>6-0000</v>
      </c>
      <c r="P419" s="59" t="str">
        <f t="shared" si="149"/>
        <v>6-2000</v>
      </c>
      <c r="Q419" s="59" t="str">
        <f t="shared" si="150"/>
        <v>2-1200</v>
      </c>
      <c r="R419" s="59" t="str">
        <f t="shared" si="151"/>
        <v>6-2011</v>
      </c>
      <c r="S419" s="59" t="str">
        <f t="shared" si="152"/>
        <v>6-2010.01</v>
      </c>
      <c r="T419" s="59" t="str">
        <f t="shared" si="153"/>
        <v xml:space="preserve"> </v>
      </c>
      <c r="V419" s="82">
        <f t="shared" si="154"/>
        <v>65000000000409</v>
      </c>
      <c r="W419" s="61">
        <f t="shared" si="155"/>
        <v>65000000000350</v>
      </c>
      <c r="X419" s="61">
        <f t="shared" si="156"/>
        <v>65000000000388</v>
      </c>
      <c r="Y419" s="61">
        <f t="shared" si="157"/>
        <v>65000000000147</v>
      </c>
      <c r="Z419" s="61">
        <f t="shared" si="158"/>
        <v>65000000000409</v>
      </c>
      <c r="AA419" s="61">
        <f t="shared" si="147"/>
        <v>65000000000408</v>
      </c>
      <c r="AB419" s="61">
        <f t="shared" si="159"/>
        <v>65000000000000</v>
      </c>
      <c r="AD419" s="61">
        <f t="shared" si="161"/>
        <v>6</v>
      </c>
      <c r="AE419" s="61">
        <f t="shared" si="162"/>
        <v>3</v>
      </c>
      <c r="AF419" s="61">
        <f t="shared" si="163"/>
        <v>1</v>
      </c>
      <c r="AG419" s="61">
        <f t="shared" si="164"/>
        <v>119</v>
      </c>
      <c r="AH419" s="61">
        <f t="shared" si="165"/>
        <v>1</v>
      </c>
      <c r="AI419" s="61">
        <f t="shared" si="166"/>
        <v>1</v>
      </c>
      <c r="AK419" s="77" t="str">
        <f xml:space="preserve">
IF(AA419&lt;&gt;AA418,
     "L5",
     IF(Z419&lt;&gt;Z418,
          "L4",
          IF(Y419&lt;&gt;Y418,
               "L3",
               IF(X419&lt;&gt;X418,
                    "L2",
                     IF(W419&lt;&gt;W418,
                         "L1",
                         "L1"
                         )
                    )
               )
          )
     )</f>
        <v>L4</v>
      </c>
      <c r="AM419" s="65" t="s">
        <v>1756</v>
      </c>
      <c r="AN419" s="65">
        <f>IF(EXACT($AK418, "L1"), $W418, AN418)</f>
        <v>65000000000350</v>
      </c>
      <c r="AO419" s="65">
        <f>IF(EXACT($AK418, "L1"), $W418, IF(EXACT($AK418, "L2"), $X418, AO418))</f>
        <v>65000000000388</v>
      </c>
      <c r="AP419" s="65">
        <f>IF(EXACT($AK418, "L1"), $W418, IF(EXACT($AK418, "L2"), $X418, IF(EXACT($AK418, "L3"), $Y418, AP418)))</f>
        <v>65000000000388</v>
      </c>
      <c r="AQ419" s="65">
        <f>IF(EXACT($AK418, "L1"), $W418, IF(EXACT($AK418, "L2"), $X418, IF(EXACT($AK418, "L3"), $Y418, IF(EXACT($AK418, "L4"), $Z418, AQ418))))</f>
        <v>65000000000407</v>
      </c>
      <c r="AS419" s="65">
        <f>IF(EXACT($AK419, "L1"), AM419, IF(EXACT($AK419, "L2"), AN419, IF(EXACT($AK419, "L3"), AO419, IF(EXACT($AK419, "L4"), AP419, IF(EXACT($AK419, "L5"), AQ419, "")))))</f>
        <v>65000000000388</v>
      </c>
      <c r="AU419" s="60" t="str">
        <f t="shared" si="167"/>
        <v>PERFORM * FROM "SchData-OLTP-Accounting"."Func_TblChartOfAccount_SET"(varSystemLoginSession, null, null, null, varInstitutionBranchID, 62000000000001::bigint,'6-2011', 'Telephone - Sales', 62000000000001::bigint, '2016-01-01 00:00:00'::timestamp, null::timestamp, 65000000000388::bigint, 66000000000001::bigint);</v>
      </c>
      <c r="AV419" s="66">
        <f t="shared" si="168"/>
        <v>65000000000409</v>
      </c>
      <c r="AW419" s="66">
        <f t="shared" si="169"/>
        <v>65000000000388</v>
      </c>
      <c r="AY419" s="66">
        <f t="shared" si="160"/>
        <v>65000000000147</v>
      </c>
    </row>
    <row r="420" spans="2:51" x14ac:dyDescent="0.2">
      <c r="B420" s="42"/>
      <c r="C420" s="43"/>
      <c r="D420" s="44"/>
      <c r="E420" s="43"/>
      <c r="F420" s="44"/>
      <c r="G420" s="43"/>
      <c r="H420" s="52"/>
      <c r="I420" s="19"/>
      <c r="J420" s="52" t="s">
        <v>1604</v>
      </c>
      <c r="K420" s="19" t="s">
        <v>1384</v>
      </c>
      <c r="L420" s="52"/>
      <c r="M420" s="19"/>
      <c r="O420" s="59" t="str">
        <f t="shared" si="148"/>
        <v>6-0000</v>
      </c>
      <c r="P420" s="59" t="str">
        <f t="shared" si="149"/>
        <v>6-2000</v>
      </c>
      <c r="Q420" s="59" t="str">
        <f t="shared" si="150"/>
        <v>2-1200</v>
      </c>
      <c r="R420" s="59" t="str">
        <f t="shared" si="151"/>
        <v>6-2011</v>
      </c>
      <c r="S420" s="59" t="str">
        <f t="shared" si="152"/>
        <v>6-2011.01</v>
      </c>
      <c r="T420" s="59" t="str">
        <f t="shared" si="153"/>
        <v xml:space="preserve"> </v>
      </c>
      <c r="V420" s="82">
        <f t="shared" si="154"/>
        <v>65000000000410</v>
      </c>
      <c r="W420" s="61">
        <f t="shared" si="155"/>
        <v>65000000000350</v>
      </c>
      <c r="X420" s="61">
        <f t="shared" si="156"/>
        <v>65000000000388</v>
      </c>
      <c r="Y420" s="61">
        <f t="shared" si="157"/>
        <v>65000000000147</v>
      </c>
      <c r="Z420" s="61">
        <f t="shared" si="158"/>
        <v>65000000000409</v>
      </c>
      <c r="AA420" s="61">
        <f t="shared" si="147"/>
        <v>65000000000410</v>
      </c>
      <c r="AB420" s="61">
        <f t="shared" si="159"/>
        <v>65000000000000</v>
      </c>
      <c r="AD420" s="61">
        <f t="shared" si="161"/>
        <v>6</v>
      </c>
      <c r="AE420" s="61">
        <f t="shared" si="162"/>
        <v>3</v>
      </c>
      <c r="AF420" s="61">
        <f t="shared" si="163"/>
        <v>1</v>
      </c>
      <c r="AG420" s="61">
        <f t="shared" si="164"/>
        <v>119</v>
      </c>
      <c r="AH420" s="61">
        <f t="shared" si="165"/>
        <v>2</v>
      </c>
      <c r="AI420" s="61">
        <f t="shared" si="166"/>
        <v>1</v>
      </c>
      <c r="AK420" s="77" t="str">
        <f xml:space="preserve">
IF(AA420&lt;&gt;AA419,
     "L5",
     IF(Z420&lt;&gt;Z419,
          "L4",
          IF(Y420&lt;&gt;Y419,
               "L3",
               IF(X420&lt;&gt;X419,
                    "L2",
                     IF(W420&lt;&gt;W419,
                         "L1",
                         "L1"
                         )
                    )
               )
          )
     )</f>
        <v>L5</v>
      </c>
      <c r="AM420" s="65" t="s">
        <v>1756</v>
      </c>
      <c r="AN420" s="65">
        <f>IF(EXACT($AK419, "L1"), $W419, AN419)</f>
        <v>65000000000350</v>
      </c>
      <c r="AO420" s="65">
        <f>IF(EXACT($AK419, "L1"), $W419, IF(EXACT($AK419, "L2"), $X419, AO419))</f>
        <v>65000000000388</v>
      </c>
      <c r="AP420" s="65">
        <f>IF(EXACT($AK419, "L1"), $W419, IF(EXACT($AK419, "L2"), $X419, IF(EXACT($AK419, "L3"), $Y419, AP419)))</f>
        <v>65000000000388</v>
      </c>
      <c r="AQ420" s="65">
        <f>IF(EXACT($AK419, "L1"), $W419, IF(EXACT($AK419, "L2"), $X419, IF(EXACT($AK419, "L3"), $Y419, IF(EXACT($AK419, "L4"), $Z419, AQ419))))</f>
        <v>65000000000409</v>
      </c>
      <c r="AS420" s="65">
        <f>IF(EXACT($AK420, "L1"), AM420, IF(EXACT($AK420, "L2"), AN420, IF(EXACT($AK420, "L3"), AO420, IF(EXACT($AK420, "L4"), AP420, IF(EXACT($AK420, "L5"), AQ420, "")))))</f>
        <v>65000000000409</v>
      </c>
      <c r="AU420" s="60" t="str">
        <f t="shared" si="167"/>
        <v>PERFORM * FROM "SchData-OLTP-Accounting"."Func_TblChartOfAccount_SET"(varSystemLoginSession, null, null, null, varInstitutionBranchID, 62000000000001::bigint,'6-2011.01', 'Telephone - Sales (IDR)', 62000000000001::bigint, '2016-01-01 00:00:00'::timestamp, null::timestamp, 65000000000409::bigint, 66000000000001::bigint);</v>
      </c>
      <c r="AV420" s="66">
        <f t="shared" si="168"/>
        <v>65000000000410</v>
      </c>
      <c r="AW420" s="66">
        <f t="shared" si="169"/>
        <v>65000000000409</v>
      </c>
      <c r="AY420" s="66">
        <f t="shared" si="160"/>
        <v>65000000000409</v>
      </c>
    </row>
    <row r="421" spans="2:51" x14ac:dyDescent="0.2">
      <c r="B421" s="42"/>
      <c r="C421" s="43"/>
      <c r="D421" s="44"/>
      <c r="E421" s="43"/>
      <c r="F421" s="44"/>
      <c r="G421" s="43"/>
      <c r="H421" s="52" t="s">
        <v>1605</v>
      </c>
      <c r="I421" s="19" t="s">
        <v>563</v>
      </c>
      <c r="J421" s="52"/>
      <c r="K421" s="19"/>
      <c r="L421" s="52"/>
      <c r="M421" s="19"/>
      <c r="O421" s="59" t="str">
        <f t="shared" si="148"/>
        <v>6-0000</v>
      </c>
      <c r="P421" s="59" t="str">
        <f t="shared" si="149"/>
        <v>6-2000</v>
      </c>
      <c r="Q421" s="59" t="str">
        <f t="shared" si="150"/>
        <v>2-1200</v>
      </c>
      <c r="R421" s="59" t="str">
        <f t="shared" si="151"/>
        <v>6-2012</v>
      </c>
      <c r="S421" s="59" t="str">
        <f t="shared" si="152"/>
        <v>6-2011.01</v>
      </c>
      <c r="T421" s="59" t="str">
        <f t="shared" si="153"/>
        <v xml:space="preserve"> </v>
      </c>
      <c r="V421" s="82">
        <f t="shared" si="154"/>
        <v>65000000000411</v>
      </c>
      <c r="W421" s="61">
        <f t="shared" si="155"/>
        <v>65000000000350</v>
      </c>
      <c r="X421" s="61">
        <f t="shared" si="156"/>
        <v>65000000000388</v>
      </c>
      <c r="Y421" s="61">
        <f t="shared" si="157"/>
        <v>65000000000147</v>
      </c>
      <c r="Z421" s="61">
        <f t="shared" si="158"/>
        <v>65000000000411</v>
      </c>
      <c r="AA421" s="61">
        <f t="shared" si="147"/>
        <v>65000000000410</v>
      </c>
      <c r="AB421" s="61">
        <f t="shared" si="159"/>
        <v>65000000000000</v>
      </c>
      <c r="AD421" s="61">
        <f t="shared" si="161"/>
        <v>6</v>
      </c>
      <c r="AE421" s="61">
        <f t="shared" si="162"/>
        <v>3</v>
      </c>
      <c r="AF421" s="61">
        <f t="shared" si="163"/>
        <v>1</v>
      </c>
      <c r="AG421" s="61">
        <f t="shared" si="164"/>
        <v>120</v>
      </c>
      <c r="AH421" s="61">
        <f t="shared" si="165"/>
        <v>1</v>
      </c>
      <c r="AI421" s="61">
        <f t="shared" si="166"/>
        <v>1</v>
      </c>
      <c r="AK421" s="77" t="str">
        <f xml:space="preserve">
IF(AA421&lt;&gt;AA420,
     "L5",
     IF(Z421&lt;&gt;Z420,
          "L4",
          IF(Y421&lt;&gt;Y420,
               "L3",
               IF(X421&lt;&gt;X420,
                    "L2",
                     IF(W421&lt;&gt;W420,
                         "L1",
                         "L1"
                         )
                    )
               )
          )
     )</f>
        <v>L4</v>
      </c>
      <c r="AM421" s="65" t="s">
        <v>1756</v>
      </c>
      <c r="AN421" s="65">
        <f>IF(EXACT($AK420, "L1"), $W420, AN420)</f>
        <v>65000000000350</v>
      </c>
      <c r="AO421" s="65">
        <f>IF(EXACT($AK420, "L1"), $W420, IF(EXACT($AK420, "L2"), $X420, AO420))</f>
        <v>65000000000388</v>
      </c>
      <c r="AP421" s="65">
        <f>IF(EXACT($AK420, "L1"), $W420, IF(EXACT($AK420, "L2"), $X420, IF(EXACT($AK420, "L3"), $Y420, AP420)))</f>
        <v>65000000000388</v>
      </c>
      <c r="AQ421" s="65">
        <f>IF(EXACT($AK420, "L1"), $W420, IF(EXACT($AK420, "L2"), $X420, IF(EXACT($AK420, "L3"), $Y420, IF(EXACT($AK420, "L4"), $Z420, AQ420))))</f>
        <v>65000000000409</v>
      </c>
      <c r="AS421" s="65">
        <f>IF(EXACT($AK421, "L1"), AM421, IF(EXACT($AK421, "L2"), AN421, IF(EXACT($AK421, "L3"), AO421, IF(EXACT($AK421, "L4"), AP421, IF(EXACT($AK421, "L5"), AQ421, "")))))</f>
        <v>65000000000388</v>
      </c>
      <c r="AU421" s="60" t="str">
        <f t="shared" si="167"/>
        <v>PERFORM * FROM "SchData-OLTP-Accounting"."Func_TblChartOfAccount_SET"(varSystemLoginSession, null, null, null, varInstitutionBranchID, 62000000000001::bigint,'6-2012', 'Mobile Phones &lt; $500', 62000000000001::bigint, '2016-01-01 00:00:00'::timestamp, null::timestamp, 65000000000388::bigint, 66000000000001::bigint);</v>
      </c>
      <c r="AV421" s="66">
        <f t="shared" si="168"/>
        <v>65000000000411</v>
      </c>
      <c r="AW421" s="66">
        <f t="shared" si="169"/>
        <v>65000000000388</v>
      </c>
      <c r="AY421" s="66">
        <f t="shared" si="160"/>
        <v>65000000000147</v>
      </c>
    </row>
    <row r="422" spans="2:51" x14ac:dyDescent="0.2">
      <c r="B422" s="42"/>
      <c r="C422" s="43"/>
      <c r="D422" s="44"/>
      <c r="E422" s="43"/>
      <c r="F422" s="44"/>
      <c r="G422" s="43"/>
      <c r="H422" s="52"/>
      <c r="I422" s="19"/>
      <c r="J422" s="52" t="s">
        <v>1606</v>
      </c>
      <c r="K422" s="19" t="s">
        <v>1385</v>
      </c>
      <c r="L422" s="52"/>
      <c r="M422" s="19"/>
      <c r="O422" s="59" t="str">
        <f t="shared" si="148"/>
        <v>6-0000</v>
      </c>
      <c r="P422" s="59" t="str">
        <f t="shared" si="149"/>
        <v>6-2000</v>
      </c>
      <c r="Q422" s="59" t="str">
        <f t="shared" si="150"/>
        <v>2-1200</v>
      </c>
      <c r="R422" s="59" t="str">
        <f t="shared" si="151"/>
        <v>6-2012</v>
      </c>
      <c r="S422" s="59" t="str">
        <f t="shared" si="152"/>
        <v>6-2012.01</v>
      </c>
      <c r="T422" s="59" t="str">
        <f t="shared" si="153"/>
        <v xml:space="preserve"> </v>
      </c>
      <c r="V422" s="82">
        <f t="shared" si="154"/>
        <v>65000000000412</v>
      </c>
      <c r="W422" s="61">
        <f t="shared" si="155"/>
        <v>65000000000350</v>
      </c>
      <c r="X422" s="61">
        <f t="shared" si="156"/>
        <v>65000000000388</v>
      </c>
      <c r="Y422" s="61">
        <f t="shared" si="157"/>
        <v>65000000000147</v>
      </c>
      <c r="Z422" s="61">
        <f t="shared" si="158"/>
        <v>65000000000411</v>
      </c>
      <c r="AA422" s="61">
        <f t="shared" si="147"/>
        <v>65000000000412</v>
      </c>
      <c r="AB422" s="61">
        <f t="shared" si="159"/>
        <v>65000000000000</v>
      </c>
      <c r="AD422" s="61">
        <f t="shared" si="161"/>
        <v>6</v>
      </c>
      <c r="AE422" s="61">
        <f t="shared" si="162"/>
        <v>3</v>
      </c>
      <c r="AF422" s="61">
        <f t="shared" si="163"/>
        <v>1</v>
      </c>
      <c r="AG422" s="61">
        <f t="shared" si="164"/>
        <v>120</v>
      </c>
      <c r="AH422" s="61">
        <f t="shared" si="165"/>
        <v>2</v>
      </c>
      <c r="AI422" s="61">
        <f t="shared" si="166"/>
        <v>1</v>
      </c>
      <c r="AK422" s="77" t="str">
        <f xml:space="preserve">
IF(AA422&lt;&gt;AA421,
     "L5",
     IF(Z422&lt;&gt;Z421,
          "L4",
          IF(Y422&lt;&gt;Y421,
               "L3",
               IF(X422&lt;&gt;X421,
                    "L2",
                     IF(W422&lt;&gt;W421,
                         "L1",
                         "L1"
                         )
                    )
               )
          )
     )</f>
        <v>L5</v>
      </c>
      <c r="AM422" s="65" t="s">
        <v>1756</v>
      </c>
      <c r="AN422" s="65">
        <f>IF(EXACT($AK421, "L1"), $W421, AN421)</f>
        <v>65000000000350</v>
      </c>
      <c r="AO422" s="65">
        <f>IF(EXACT($AK421, "L1"), $W421, IF(EXACT($AK421, "L2"), $X421, AO421))</f>
        <v>65000000000388</v>
      </c>
      <c r="AP422" s="65">
        <f>IF(EXACT($AK421, "L1"), $W421, IF(EXACT($AK421, "L2"), $X421, IF(EXACT($AK421, "L3"), $Y421, AP421)))</f>
        <v>65000000000388</v>
      </c>
      <c r="AQ422" s="65">
        <f>IF(EXACT($AK421, "L1"), $W421, IF(EXACT($AK421, "L2"), $X421, IF(EXACT($AK421, "L3"), $Y421, IF(EXACT($AK421, "L4"), $Z421, AQ421))))</f>
        <v>65000000000411</v>
      </c>
      <c r="AS422" s="65">
        <f>IF(EXACT($AK422, "L1"), AM422, IF(EXACT($AK422, "L2"), AN422, IF(EXACT($AK422, "L3"), AO422, IF(EXACT($AK422, "L4"), AP422, IF(EXACT($AK422, "L5"), AQ422, "")))))</f>
        <v>65000000000411</v>
      </c>
      <c r="AU422" s="60" t="str">
        <f t="shared" si="167"/>
        <v>PERFORM * FROM "SchData-OLTP-Accounting"."Func_TblChartOfAccount_SET"(varSystemLoginSession, null, null, null, varInstitutionBranchID, 62000000000001::bigint,'6-2012.01', 'Mobile Phones &lt; $500 (IDR)', 62000000000001::bigint, '2016-01-01 00:00:00'::timestamp, null::timestamp, 65000000000411::bigint, 66000000000001::bigint);</v>
      </c>
      <c r="AV422" s="66">
        <f t="shared" si="168"/>
        <v>65000000000412</v>
      </c>
      <c r="AW422" s="66">
        <f t="shared" si="169"/>
        <v>65000000000411</v>
      </c>
      <c r="AY422" s="66">
        <f t="shared" si="160"/>
        <v>65000000000411</v>
      </c>
    </row>
    <row r="423" spans="2:51" x14ac:dyDescent="0.2">
      <c r="B423" s="42"/>
      <c r="C423" s="43"/>
      <c r="D423" s="44"/>
      <c r="E423" s="43"/>
      <c r="F423" s="44"/>
      <c r="G423" s="43"/>
      <c r="H423" s="52" t="s">
        <v>1607</v>
      </c>
      <c r="I423" s="19" t="s">
        <v>433</v>
      </c>
      <c r="J423" s="52"/>
      <c r="K423" s="19"/>
      <c r="L423" s="52"/>
      <c r="M423" s="19"/>
      <c r="O423" s="59" t="str">
        <f t="shared" si="148"/>
        <v>6-0000</v>
      </c>
      <c r="P423" s="59" t="str">
        <f t="shared" si="149"/>
        <v>6-2000</v>
      </c>
      <c r="Q423" s="59" t="str">
        <f t="shared" si="150"/>
        <v>2-1200</v>
      </c>
      <c r="R423" s="59" t="str">
        <f t="shared" si="151"/>
        <v>6-2013</v>
      </c>
      <c r="S423" s="59" t="str">
        <f t="shared" si="152"/>
        <v>6-2012.01</v>
      </c>
      <c r="T423" s="59" t="str">
        <f t="shared" si="153"/>
        <v xml:space="preserve"> </v>
      </c>
      <c r="V423" s="82">
        <f t="shared" si="154"/>
        <v>65000000000413</v>
      </c>
      <c r="W423" s="61">
        <f t="shared" si="155"/>
        <v>65000000000350</v>
      </c>
      <c r="X423" s="61">
        <f t="shared" si="156"/>
        <v>65000000000388</v>
      </c>
      <c r="Y423" s="61">
        <f t="shared" si="157"/>
        <v>65000000000147</v>
      </c>
      <c r="Z423" s="61">
        <f t="shared" si="158"/>
        <v>65000000000413</v>
      </c>
      <c r="AA423" s="61">
        <f t="shared" si="147"/>
        <v>65000000000412</v>
      </c>
      <c r="AB423" s="61">
        <f t="shared" si="159"/>
        <v>65000000000000</v>
      </c>
      <c r="AD423" s="61">
        <f t="shared" si="161"/>
        <v>6</v>
      </c>
      <c r="AE423" s="61">
        <f t="shared" si="162"/>
        <v>3</v>
      </c>
      <c r="AF423" s="61">
        <f t="shared" si="163"/>
        <v>1</v>
      </c>
      <c r="AG423" s="61">
        <f t="shared" si="164"/>
        <v>121</v>
      </c>
      <c r="AH423" s="61">
        <f t="shared" si="165"/>
        <v>1</v>
      </c>
      <c r="AI423" s="61">
        <f t="shared" si="166"/>
        <v>1</v>
      </c>
      <c r="AK423" s="77" t="str">
        <f xml:space="preserve">
IF(AA423&lt;&gt;AA422,
     "L5",
     IF(Z423&lt;&gt;Z422,
          "L4",
          IF(Y423&lt;&gt;Y422,
               "L3",
               IF(X423&lt;&gt;X422,
                    "L2",
                     IF(W423&lt;&gt;W422,
                         "L1",
                         "L1"
                         )
                    )
               )
          )
     )</f>
        <v>L4</v>
      </c>
      <c r="AM423" s="65" t="s">
        <v>1756</v>
      </c>
      <c r="AN423" s="65">
        <f>IF(EXACT($AK422, "L1"), $W422, AN422)</f>
        <v>65000000000350</v>
      </c>
      <c r="AO423" s="65">
        <f>IF(EXACT($AK422, "L1"), $W422, IF(EXACT($AK422, "L2"), $X422, AO422))</f>
        <v>65000000000388</v>
      </c>
      <c r="AP423" s="65">
        <f>IF(EXACT($AK422, "L1"), $W422, IF(EXACT($AK422, "L2"), $X422, IF(EXACT($AK422, "L3"), $Y422, AP422)))</f>
        <v>65000000000388</v>
      </c>
      <c r="AQ423" s="65">
        <f>IF(EXACT($AK422, "L1"), $W422, IF(EXACT($AK422, "L2"), $X422, IF(EXACT($AK422, "L3"), $Y422, IF(EXACT($AK422, "L4"), $Z422, AQ422))))</f>
        <v>65000000000411</v>
      </c>
      <c r="AS423" s="65">
        <f>IF(EXACT($AK423, "L1"), AM423, IF(EXACT($AK423, "L2"), AN423, IF(EXACT($AK423, "L3"), AO423, IF(EXACT($AK423, "L4"), AP423, IF(EXACT($AK423, "L5"), AQ423, "")))))</f>
        <v>65000000000388</v>
      </c>
      <c r="AU423" s="60" t="str">
        <f t="shared" si="167"/>
        <v>PERFORM * FROM "SchData-OLTP-Accounting"."Func_TblChartOfAccount_SET"(varSystemLoginSession, null, null, null, varInstitutionBranchID, 62000000000001::bigint,'6-2013', 'IT Expenses', 62000000000001::bigint, '2016-01-01 00:00:00'::timestamp, null::timestamp, 65000000000388::bigint, 66000000000001::bigint);</v>
      </c>
      <c r="AV423" s="66">
        <f t="shared" si="168"/>
        <v>65000000000413</v>
      </c>
      <c r="AW423" s="66">
        <f t="shared" si="169"/>
        <v>65000000000388</v>
      </c>
      <c r="AY423" s="66">
        <f t="shared" si="160"/>
        <v>65000000000147</v>
      </c>
    </row>
    <row r="424" spans="2:51" x14ac:dyDescent="0.2">
      <c r="B424" s="42"/>
      <c r="C424" s="43"/>
      <c r="D424" s="44"/>
      <c r="E424" s="43"/>
      <c r="F424" s="44"/>
      <c r="G424" s="43"/>
      <c r="H424" s="52"/>
      <c r="I424" s="19"/>
      <c r="J424" s="52" t="s">
        <v>1608</v>
      </c>
      <c r="K424" s="19" t="s">
        <v>1321</v>
      </c>
      <c r="L424" s="52"/>
      <c r="M424" s="19"/>
      <c r="O424" s="59" t="str">
        <f t="shared" si="148"/>
        <v>6-0000</v>
      </c>
      <c r="P424" s="59" t="str">
        <f t="shared" si="149"/>
        <v>6-2000</v>
      </c>
      <c r="Q424" s="59" t="str">
        <f t="shared" si="150"/>
        <v>2-1200</v>
      </c>
      <c r="R424" s="59" t="str">
        <f t="shared" si="151"/>
        <v>6-2013</v>
      </c>
      <c r="S424" s="59" t="str">
        <f t="shared" si="152"/>
        <v>6-2013.01</v>
      </c>
      <c r="T424" s="59" t="str">
        <f t="shared" si="153"/>
        <v xml:space="preserve"> </v>
      </c>
      <c r="V424" s="82">
        <f t="shared" si="154"/>
        <v>65000000000414</v>
      </c>
      <c r="W424" s="61">
        <f t="shared" si="155"/>
        <v>65000000000350</v>
      </c>
      <c r="X424" s="61">
        <f t="shared" si="156"/>
        <v>65000000000388</v>
      </c>
      <c r="Y424" s="61">
        <f t="shared" si="157"/>
        <v>65000000000147</v>
      </c>
      <c r="Z424" s="61">
        <f t="shared" si="158"/>
        <v>65000000000413</v>
      </c>
      <c r="AA424" s="61">
        <f t="shared" si="147"/>
        <v>65000000000414</v>
      </c>
      <c r="AB424" s="61">
        <f t="shared" si="159"/>
        <v>65000000000000</v>
      </c>
      <c r="AD424" s="61">
        <f t="shared" si="161"/>
        <v>6</v>
      </c>
      <c r="AE424" s="61">
        <f t="shared" si="162"/>
        <v>3</v>
      </c>
      <c r="AF424" s="61">
        <f t="shared" si="163"/>
        <v>1</v>
      </c>
      <c r="AG424" s="61">
        <f t="shared" si="164"/>
        <v>121</v>
      </c>
      <c r="AH424" s="61">
        <f t="shared" si="165"/>
        <v>2</v>
      </c>
      <c r="AI424" s="61">
        <f t="shared" si="166"/>
        <v>1</v>
      </c>
      <c r="AK424" s="77" t="str">
        <f xml:space="preserve">
IF(AA424&lt;&gt;AA423,
     "L5",
     IF(Z424&lt;&gt;Z423,
          "L4",
          IF(Y424&lt;&gt;Y423,
               "L3",
               IF(X424&lt;&gt;X423,
                    "L2",
                     IF(W424&lt;&gt;W423,
                         "L1",
                         "L1"
                         )
                    )
               )
          )
     )</f>
        <v>L5</v>
      </c>
      <c r="AM424" s="65" t="s">
        <v>1756</v>
      </c>
      <c r="AN424" s="65">
        <f>IF(EXACT($AK423, "L1"), $W423, AN423)</f>
        <v>65000000000350</v>
      </c>
      <c r="AO424" s="65">
        <f>IF(EXACT($AK423, "L1"), $W423, IF(EXACT($AK423, "L2"), $X423, AO423))</f>
        <v>65000000000388</v>
      </c>
      <c r="AP424" s="65">
        <f>IF(EXACT($AK423, "L1"), $W423, IF(EXACT($AK423, "L2"), $X423, IF(EXACT($AK423, "L3"), $Y423, AP423)))</f>
        <v>65000000000388</v>
      </c>
      <c r="AQ424" s="65">
        <f>IF(EXACT($AK423, "L1"), $W423, IF(EXACT($AK423, "L2"), $X423, IF(EXACT($AK423, "L3"), $Y423, IF(EXACT($AK423, "L4"), $Z423, AQ423))))</f>
        <v>65000000000413</v>
      </c>
      <c r="AS424" s="65">
        <f>IF(EXACT($AK424, "L1"), AM424, IF(EXACT($AK424, "L2"), AN424, IF(EXACT($AK424, "L3"), AO424, IF(EXACT($AK424, "L4"), AP424, IF(EXACT($AK424, "L5"), AQ424, "")))))</f>
        <v>65000000000413</v>
      </c>
      <c r="AU424" s="60" t="str">
        <f t="shared" si="167"/>
        <v>PERFORM * FROM "SchData-OLTP-Accounting"."Func_TblChartOfAccount_SET"(varSystemLoginSession, null, null, null, varInstitutionBranchID, 62000000000001::bigint,'6-2013.01', 'IT Expenses (IDR)', 62000000000001::bigint, '2016-01-01 00:00:00'::timestamp, null::timestamp, 65000000000413::bigint, 66000000000001::bigint);</v>
      </c>
      <c r="AV424" s="66">
        <f t="shared" si="168"/>
        <v>65000000000414</v>
      </c>
      <c r="AW424" s="66">
        <f t="shared" si="169"/>
        <v>65000000000413</v>
      </c>
      <c r="AY424" s="66">
        <f t="shared" si="160"/>
        <v>65000000000413</v>
      </c>
    </row>
    <row r="425" spans="2:51" x14ac:dyDescent="0.2">
      <c r="B425" s="42"/>
      <c r="C425" s="43"/>
      <c r="D425" s="44"/>
      <c r="E425" s="43"/>
      <c r="F425" s="44"/>
      <c r="G425" s="43"/>
      <c r="H425" s="52" t="s">
        <v>1609</v>
      </c>
      <c r="I425" s="19" t="s">
        <v>566</v>
      </c>
      <c r="J425" s="52"/>
      <c r="K425" s="19"/>
      <c r="L425" s="52"/>
      <c r="M425" s="19"/>
      <c r="O425" s="59" t="str">
        <f t="shared" si="148"/>
        <v>6-0000</v>
      </c>
      <c r="P425" s="59" t="str">
        <f t="shared" si="149"/>
        <v>6-2000</v>
      </c>
      <c r="Q425" s="59" t="str">
        <f t="shared" si="150"/>
        <v>2-1200</v>
      </c>
      <c r="R425" s="59" t="str">
        <f t="shared" si="151"/>
        <v>6-2014</v>
      </c>
      <c r="S425" s="59" t="str">
        <f t="shared" si="152"/>
        <v>6-2013.01</v>
      </c>
      <c r="T425" s="59" t="str">
        <f t="shared" si="153"/>
        <v xml:space="preserve"> </v>
      </c>
      <c r="V425" s="82">
        <f t="shared" si="154"/>
        <v>65000000000415</v>
      </c>
      <c r="W425" s="61">
        <f t="shared" si="155"/>
        <v>65000000000350</v>
      </c>
      <c r="X425" s="61">
        <f t="shared" si="156"/>
        <v>65000000000388</v>
      </c>
      <c r="Y425" s="61">
        <f t="shared" si="157"/>
        <v>65000000000147</v>
      </c>
      <c r="Z425" s="61">
        <f t="shared" si="158"/>
        <v>65000000000415</v>
      </c>
      <c r="AA425" s="61">
        <f t="shared" si="147"/>
        <v>65000000000414</v>
      </c>
      <c r="AB425" s="61">
        <f t="shared" si="159"/>
        <v>65000000000000</v>
      </c>
      <c r="AD425" s="61">
        <f t="shared" si="161"/>
        <v>6</v>
      </c>
      <c r="AE425" s="61">
        <f t="shared" si="162"/>
        <v>3</v>
      </c>
      <c r="AF425" s="61">
        <f t="shared" si="163"/>
        <v>1</v>
      </c>
      <c r="AG425" s="61">
        <f t="shared" si="164"/>
        <v>122</v>
      </c>
      <c r="AH425" s="61">
        <f t="shared" si="165"/>
        <v>1</v>
      </c>
      <c r="AI425" s="61">
        <f t="shared" si="166"/>
        <v>1</v>
      </c>
      <c r="AK425" s="77" t="str">
        <f xml:space="preserve">
IF(AA425&lt;&gt;AA424,
     "L5",
     IF(Z425&lt;&gt;Z424,
          "L4",
          IF(Y425&lt;&gt;Y424,
               "L3",
               IF(X425&lt;&gt;X424,
                    "L2",
                     IF(W425&lt;&gt;W424,
                         "L1",
                         "L1"
                         )
                    )
               )
          )
     )</f>
        <v>L4</v>
      </c>
      <c r="AM425" s="65" t="s">
        <v>1756</v>
      </c>
      <c r="AN425" s="65">
        <f>IF(EXACT($AK424, "L1"), $W424, AN424)</f>
        <v>65000000000350</v>
      </c>
      <c r="AO425" s="65">
        <f>IF(EXACT($AK424, "L1"), $W424, IF(EXACT($AK424, "L2"), $X424, AO424))</f>
        <v>65000000000388</v>
      </c>
      <c r="AP425" s="65">
        <f>IF(EXACT($AK424, "L1"), $W424, IF(EXACT($AK424, "L2"), $X424, IF(EXACT($AK424, "L3"), $Y424, AP424)))</f>
        <v>65000000000388</v>
      </c>
      <c r="AQ425" s="65">
        <f>IF(EXACT($AK424, "L1"), $W424, IF(EXACT($AK424, "L2"), $X424, IF(EXACT($AK424, "L3"), $Y424, IF(EXACT($AK424, "L4"), $Z424, AQ424))))</f>
        <v>65000000000413</v>
      </c>
      <c r="AS425" s="65">
        <f>IF(EXACT($AK425, "L1"), AM425, IF(EXACT($AK425, "L2"), AN425, IF(EXACT($AK425, "L3"), AO425, IF(EXACT($AK425, "L4"), AP425, IF(EXACT($AK425, "L5"), AQ425, "")))))</f>
        <v>65000000000388</v>
      </c>
      <c r="AU425" s="60" t="str">
        <f t="shared" si="167"/>
        <v>PERFORM * FROM "SchData-OLTP-Accounting"."Func_TblChartOfAccount_SET"(varSystemLoginSession, null, null, null, varInstitutionBranchID, 62000000000001::bigint,'6-2014', 'Local Transportation', 62000000000001::bigint, '2016-01-01 00:00:00'::timestamp, null::timestamp, 65000000000388::bigint, 66000000000001::bigint);</v>
      </c>
      <c r="AV425" s="66">
        <f t="shared" si="168"/>
        <v>65000000000415</v>
      </c>
      <c r="AW425" s="66">
        <f t="shared" si="169"/>
        <v>65000000000388</v>
      </c>
      <c r="AY425" s="66">
        <f t="shared" si="160"/>
        <v>65000000000147</v>
      </c>
    </row>
    <row r="426" spans="2:51" x14ac:dyDescent="0.2">
      <c r="B426" s="42"/>
      <c r="C426" s="43"/>
      <c r="D426" s="44"/>
      <c r="E426" s="43"/>
      <c r="F426" s="44"/>
      <c r="G426" s="43"/>
      <c r="H426" s="52"/>
      <c r="I426" s="19"/>
      <c r="J426" s="52" t="s">
        <v>1610</v>
      </c>
      <c r="K426" s="19" t="s">
        <v>1386</v>
      </c>
      <c r="L426" s="52"/>
      <c r="M426" s="19"/>
      <c r="O426" s="59" t="str">
        <f t="shared" si="148"/>
        <v>6-0000</v>
      </c>
      <c r="P426" s="59" t="str">
        <f t="shared" si="149"/>
        <v>6-2000</v>
      </c>
      <c r="Q426" s="59" t="str">
        <f t="shared" si="150"/>
        <v>2-1200</v>
      </c>
      <c r="R426" s="59" t="str">
        <f t="shared" si="151"/>
        <v>6-2014</v>
      </c>
      <c r="S426" s="59" t="str">
        <f t="shared" si="152"/>
        <v>6-2014.01</v>
      </c>
      <c r="T426" s="59" t="str">
        <f t="shared" si="153"/>
        <v xml:space="preserve"> </v>
      </c>
      <c r="V426" s="82">
        <f t="shared" si="154"/>
        <v>65000000000416</v>
      </c>
      <c r="W426" s="61">
        <f t="shared" si="155"/>
        <v>65000000000350</v>
      </c>
      <c r="X426" s="61">
        <f t="shared" si="156"/>
        <v>65000000000388</v>
      </c>
      <c r="Y426" s="61">
        <f t="shared" si="157"/>
        <v>65000000000147</v>
      </c>
      <c r="Z426" s="61">
        <f t="shared" si="158"/>
        <v>65000000000415</v>
      </c>
      <c r="AA426" s="61">
        <f t="shared" si="147"/>
        <v>65000000000416</v>
      </c>
      <c r="AB426" s="61">
        <f t="shared" si="159"/>
        <v>65000000000000</v>
      </c>
      <c r="AD426" s="61">
        <f t="shared" si="161"/>
        <v>6</v>
      </c>
      <c r="AE426" s="61">
        <f t="shared" si="162"/>
        <v>3</v>
      </c>
      <c r="AF426" s="61">
        <f t="shared" si="163"/>
        <v>1</v>
      </c>
      <c r="AG426" s="61">
        <f t="shared" si="164"/>
        <v>122</v>
      </c>
      <c r="AH426" s="61">
        <f t="shared" si="165"/>
        <v>2</v>
      </c>
      <c r="AI426" s="61">
        <f t="shared" si="166"/>
        <v>1</v>
      </c>
      <c r="AK426" s="77" t="str">
        <f xml:space="preserve">
IF(AA426&lt;&gt;AA425,
     "L5",
     IF(Z426&lt;&gt;Z425,
          "L4",
          IF(Y426&lt;&gt;Y425,
               "L3",
               IF(X426&lt;&gt;X425,
                    "L2",
                     IF(W426&lt;&gt;W425,
                         "L1",
                         "L1"
                         )
                    )
               )
          )
     )</f>
        <v>L5</v>
      </c>
      <c r="AM426" s="65" t="s">
        <v>1756</v>
      </c>
      <c r="AN426" s="65">
        <f>IF(EXACT($AK425, "L1"), $W425, AN425)</f>
        <v>65000000000350</v>
      </c>
      <c r="AO426" s="65">
        <f>IF(EXACT($AK425, "L1"), $W425, IF(EXACT($AK425, "L2"), $X425, AO425))</f>
        <v>65000000000388</v>
      </c>
      <c r="AP426" s="65">
        <f>IF(EXACT($AK425, "L1"), $W425, IF(EXACT($AK425, "L2"), $X425, IF(EXACT($AK425, "L3"), $Y425, AP425)))</f>
        <v>65000000000388</v>
      </c>
      <c r="AQ426" s="65">
        <f>IF(EXACT($AK425, "L1"), $W425, IF(EXACT($AK425, "L2"), $X425, IF(EXACT($AK425, "L3"), $Y425, IF(EXACT($AK425, "L4"), $Z425, AQ425))))</f>
        <v>65000000000415</v>
      </c>
      <c r="AS426" s="65">
        <f>IF(EXACT($AK426, "L1"), AM426, IF(EXACT($AK426, "L2"), AN426, IF(EXACT($AK426, "L3"), AO426, IF(EXACT($AK426, "L4"), AP426, IF(EXACT($AK426, "L5"), AQ426, "")))))</f>
        <v>65000000000415</v>
      </c>
      <c r="AU426" s="60" t="str">
        <f t="shared" si="167"/>
        <v>PERFORM * FROM "SchData-OLTP-Accounting"."Func_TblChartOfAccount_SET"(varSystemLoginSession, null, null, null, varInstitutionBranchID, 62000000000001::bigint,'6-2014.01', 'Local Transportation (IDR)', 62000000000001::bigint, '2016-01-01 00:00:00'::timestamp, null::timestamp, 65000000000415::bigint, 66000000000001::bigint);</v>
      </c>
      <c r="AV426" s="66">
        <f t="shared" si="168"/>
        <v>65000000000416</v>
      </c>
      <c r="AW426" s="66">
        <f t="shared" si="169"/>
        <v>65000000000415</v>
      </c>
      <c r="AY426" s="66">
        <f t="shared" si="160"/>
        <v>65000000000415</v>
      </c>
    </row>
    <row r="427" spans="2:51" x14ac:dyDescent="0.2">
      <c r="B427" s="42"/>
      <c r="C427" s="43"/>
      <c r="D427" s="44"/>
      <c r="E427" s="43"/>
      <c r="F427" s="44"/>
      <c r="G427" s="43"/>
      <c r="H427" s="52" t="s">
        <v>1611</v>
      </c>
      <c r="I427" s="19" t="s">
        <v>435</v>
      </c>
      <c r="J427" s="52"/>
      <c r="K427" s="19"/>
      <c r="L427" s="52"/>
      <c r="M427" s="19"/>
      <c r="O427" s="59" t="str">
        <f t="shared" si="148"/>
        <v>6-0000</v>
      </c>
      <c r="P427" s="59" t="str">
        <f t="shared" si="149"/>
        <v>6-2000</v>
      </c>
      <c r="Q427" s="59" t="str">
        <f t="shared" si="150"/>
        <v>2-1200</v>
      </c>
      <c r="R427" s="59" t="str">
        <f t="shared" si="151"/>
        <v>6-2015</v>
      </c>
      <c r="S427" s="59" t="str">
        <f t="shared" si="152"/>
        <v>6-2014.01</v>
      </c>
      <c r="T427" s="59" t="str">
        <f t="shared" si="153"/>
        <v xml:space="preserve"> </v>
      </c>
      <c r="V427" s="82">
        <f t="shared" si="154"/>
        <v>65000000000417</v>
      </c>
      <c r="W427" s="61">
        <f t="shared" si="155"/>
        <v>65000000000350</v>
      </c>
      <c r="X427" s="61">
        <f t="shared" si="156"/>
        <v>65000000000388</v>
      </c>
      <c r="Y427" s="61">
        <f t="shared" si="157"/>
        <v>65000000000147</v>
      </c>
      <c r="Z427" s="61">
        <f t="shared" si="158"/>
        <v>65000000000417</v>
      </c>
      <c r="AA427" s="61">
        <f t="shared" si="147"/>
        <v>65000000000416</v>
      </c>
      <c r="AB427" s="61">
        <f t="shared" si="159"/>
        <v>65000000000000</v>
      </c>
      <c r="AD427" s="61">
        <f t="shared" si="161"/>
        <v>6</v>
      </c>
      <c r="AE427" s="61">
        <f t="shared" si="162"/>
        <v>3</v>
      </c>
      <c r="AF427" s="61">
        <f t="shared" si="163"/>
        <v>1</v>
      </c>
      <c r="AG427" s="61">
        <f t="shared" si="164"/>
        <v>123</v>
      </c>
      <c r="AH427" s="61">
        <f t="shared" si="165"/>
        <v>1</v>
      </c>
      <c r="AI427" s="61">
        <f t="shared" si="166"/>
        <v>1</v>
      </c>
      <c r="AK427" s="77" t="str">
        <f xml:space="preserve">
IF(AA427&lt;&gt;AA426,
     "L5",
     IF(Z427&lt;&gt;Z426,
          "L4",
          IF(Y427&lt;&gt;Y426,
               "L3",
               IF(X427&lt;&gt;X426,
                    "L2",
                     IF(W427&lt;&gt;W426,
                         "L1",
                         "L1"
                         )
                    )
               )
          )
     )</f>
        <v>L4</v>
      </c>
      <c r="AM427" s="65" t="s">
        <v>1756</v>
      </c>
      <c r="AN427" s="65">
        <f>IF(EXACT($AK426, "L1"), $W426, AN426)</f>
        <v>65000000000350</v>
      </c>
      <c r="AO427" s="65">
        <f>IF(EXACT($AK426, "L1"), $W426, IF(EXACT($AK426, "L2"), $X426, AO426))</f>
        <v>65000000000388</v>
      </c>
      <c r="AP427" s="65">
        <f>IF(EXACT($AK426, "L1"), $W426, IF(EXACT($AK426, "L2"), $X426, IF(EXACT($AK426, "L3"), $Y426, AP426)))</f>
        <v>65000000000388</v>
      </c>
      <c r="AQ427" s="65">
        <f>IF(EXACT($AK426, "L1"), $W426, IF(EXACT($AK426, "L2"), $X426, IF(EXACT($AK426, "L3"), $Y426, IF(EXACT($AK426, "L4"), $Z426, AQ426))))</f>
        <v>65000000000415</v>
      </c>
      <c r="AS427" s="65">
        <f>IF(EXACT($AK427, "L1"), AM427, IF(EXACT($AK427, "L2"), AN427, IF(EXACT($AK427, "L3"), AO427, IF(EXACT($AK427, "L4"), AP427, IF(EXACT($AK427, "L5"), AQ427, "")))))</f>
        <v>65000000000388</v>
      </c>
      <c r="AU427" s="60" t="str">
        <f t="shared" si="167"/>
        <v>PERFORM * FROM "SchData-OLTP-Accounting"."Func_TblChartOfAccount_SET"(varSystemLoginSession, null, null, null, varInstitutionBranchID, 62000000000001::bigint,'6-2015', 'Hire of Motor Vehicle', 62000000000001::bigint, '2016-01-01 00:00:00'::timestamp, null::timestamp, 65000000000388::bigint, 66000000000001::bigint);</v>
      </c>
      <c r="AV427" s="66">
        <f t="shared" si="168"/>
        <v>65000000000417</v>
      </c>
      <c r="AW427" s="66">
        <f t="shared" si="169"/>
        <v>65000000000388</v>
      </c>
      <c r="AY427" s="66">
        <f t="shared" si="160"/>
        <v>65000000000147</v>
      </c>
    </row>
    <row r="428" spans="2:51" x14ac:dyDescent="0.2">
      <c r="B428" s="42"/>
      <c r="C428" s="43"/>
      <c r="D428" s="44"/>
      <c r="E428" s="43"/>
      <c r="F428" s="44"/>
      <c r="G428" s="43"/>
      <c r="H428" s="52"/>
      <c r="I428" s="19"/>
      <c r="J428" s="52" t="s">
        <v>1612</v>
      </c>
      <c r="K428" s="19" t="s">
        <v>1322</v>
      </c>
      <c r="L428" s="52"/>
      <c r="M428" s="19"/>
      <c r="O428" s="59" t="str">
        <f t="shared" si="148"/>
        <v>6-0000</v>
      </c>
      <c r="P428" s="59" t="str">
        <f t="shared" si="149"/>
        <v>6-2000</v>
      </c>
      <c r="Q428" s="59" t="str">
        <f t="shared" si="150"/>
        <v>2-1200</v>
      </c>
      <c r="R428" s="59" t="str">
        <f t="shared" si="151"/>
        <v>6-2015</v>
      </c>
      <c r="S428" s="59" t="str">
        <f t="shared" si="152"/>
        <v>6-2015.01</v>
      </c>
      <c r="T428" s="59" t="str">
        <f t="shared" si="153"/>
        <v xml:space="preserve"> </v>
      </c>
      <c r="V428" s="82">
        <f t="shared" si="154"/>
        <v>65000000000418</v>
      </c>
      <c r="W428" s="61">
        <f t="shared" si="155"/>
        <v>65000000000350</v>
      </c>
      <c r="X428" s="61">
        <f t="shared" si="156"/>
        <v>65000000000388</v>
      </c>
      <c r="Y428" s="61">
        <f t="shared" si="157"/>
        <v>65000000000147</v>
      </c>
      <c r="Z428" s="61">
        <f t="shared" si="158"/>
        <v>65000000000417</v>
      </c>
      <c r="AA428" s="61">
        <f t="shared" si="147"/>
        <v>65000000000418</v>
      </c>
      <c r="AB428" s="61">
        <f t="shared" si="159"/>
        <v>65000000000000</v>
      </c>
      <c r="AD428" s="61">
        <f t="shared" si="161"/>
        <v>6</v>
      </c>
      <c r="AE428" s="61">
        <f t="shared" si="162"/>
        <v>3</v>
      </c>
      <c r="AF428" s="61">
        <f t="shared" si="163"/>
        <v>1</v>
      </c>
      <c r="AG428" s="61">
        <f t="shared" si="164"/>
        <v>123</v>
      </c>
      <c r="AH428" s="61">
        <f t="shared" si="165"/>
        <v>2</v>
      </c>
      <c r="AI428" s="61">
        <f t="shared" si="166"/>
        <v>1</v>
      </c>
      <c r="AK428" s="77" t="str">
        <f xml:space="preserve">
IF(AA428&lt;&gt;AA427,
     "L5",
     IF(Z428&lt;&gt;Z427,
          "L4",
          IF(Y428&lt;&gt;Y427,
               "L3",
               IF(X428&lt;&gt;X427,
                    "L2",
                     IF(W428&lt;&gt;W427,
                         "L1",
                         "L1"
                         )
                    )
               )
          )
     )</f>
        <v>L5</v>
      </c>
      <c r="AM428" s="65" t="s">
        <v>1756</v>
      </c>
      <c r="AN428" s="65">
        <f>IF(EXACT($AK427, "L1"), $W427, AN427)</f>
        <v>65000000000350</v>
      </c>
      <c r="AO428" s="65">
        <f>IF(EXACT($AK427, "L1"), $W427, IF(EXACT($AK427, "L2"), $X427, AO427))</f>
        <v>65000000000388</v>
      </c>
      <c r="AP428" s="65">
        <f>IF(EXACT($AK427, "L1"), $W427, IF(EXACT($AK427, "L2"), $X427, IF(EXACT($AK427, "L3"), $Y427, AP427)))</f>
        <v>65000000000388</v>
      </c>
      <c r="AQ428" s="65">
        <f>IF(EXACT($AK427, "L1"), $W427, IF(EXACT($AK427, "L2"), $X427, IF(EXACT($AK427, "L3"), $Y427, IF(EXACT($AK427, "L4"), $Z427, AQ427))))</f>
        <v>65000000000417</v>
      </c>
      <c r="AS428" s="65">
        <f>IF(EXACT($AK428, "L1"), AM428, IF(EXACT($AK428, "L2"), AN428, IF(EXACT($AK428, "L3"), AO428, IF(EXACT($AK428, "L4"), AP428, IF(EXACT($AK428, "L5"), AQ428, "")))))</f>
        <v>65000000000417</v>
      </c>
      <c r="AU428" s="60" t="str">
        <f t="shared" si="167"/>
        <v>PERFORM * FROM "SchData-OLTP-Accounting"."Func_TblChartOfAccount_SET"(varSystemLoginSession, null, null, null, varInstitutionBranchID, 62000000000001::bigint,'6-2015.01', 'Hire of Motor Vehicle (IDR)', 62000000000001::bigint, '2016-01-01 00:00:00'::timestamp, null::timestamp, 65000000000417::bigint, 66000000000001::bigint);</v>
      </c>
      <c r="AV428" s="66">
        <f t="shared" si="168"/>
        <v>65000000000418</v>
      </c>
      <c r="AW428" s="66">
        <f t="shared" si="169"/>
        <v>65000000000417</v>
      </c>
      <c r="AY428" s="66">
        <f t="shared" si="160"/>
        <v>65000000000417</v>
      </c>
    </row>
    <row r="429" spans="2:51" x14ac:dyDescent="0.2">
      <c r="B429" s="42"/>
      <c r="C429" s="43"/>
      <c r="D429" s="44"/>
      <c r="E429" s="43"/>
      <c r="F429" s="44"/>
      <c r="G429" s="43"/>
      <c r="H429" s="52" t="s">
        <v>1613</v>
      </c>
      <c r="I429" s="19" t="s">
        <v>451</v>
      </c>
      <c r="J429" s="52"/>
      <c r="K429" s="19"/>
      <c r="L429" s="52"/>
      <c r="M429" s="19"/>
      <c r="O429" s="59" t="str">
        <f t="shared" si="148"/>
        <v>6-0000</v>
      </c>
      <c r="P429" s="59" t="str">
        <f t="shared" si="149"/>
        <v>6-2000</v>
      </c>
      <c r="Q429" s="59" t="str">
        <f t="shared" si="150"/>
        <v>2-1200</v>
      </c>
      <c r="R429" s="59" t="str">
        <f t="shared" si="151"/>
        <v>6-2016</v>
      </c>
      <c r="S429" s="59" t="str">
        <f t="shared" si="152"/>
        <v>6-2015.01</v>
      </c>
      <c r="T429" s="59" t="str">
        <f t="shared" si="153"/>
        <v xml:space="preserve"> </v>
      </c>
      <c r="V429" s="82">
        <f t="shared" si="154"/>
        <v>65000000000419</v>
      </c>
      <c r="W429" s="61">
        <f t="shared" si="155"/>
        <v>65000000000350</v>
      </c>
      <c r="X429" s="61">
        <f t="shared" si="156"/>
        <v>65000000000388</v>
      </c>
      <c r="Y429" s="61">
        <f t="shared" si="157"/>
        <v>65000000000147</v>
      </c>
      <c r="Z429" s="61">
        <f t="shared" si="158"/>
        <v>65000000000419</v>
      </c>
      <c r="AA429" s="61">
        <f t="shared" si="147"/>
        <v>65000000000418</v>
      </c>
      <c r="AB429" s="61">
        <f t="shared" si="159"/>
        <v>65000000000000</v>
      </c>
      <c r="AD429" s="61">
        <f t="shared" si="161"/>
        <v>6</v>
      </c>
      <c r="AE429" s="61">
        <f t="shared" si="162"/>
        <v>3</v>
      </c>
      <c r="AF429" s="61">
        <f t="shared" si="163"/>
        <v>1</v>
      </c>
      <c r="AG429" s="61">
        <f t="shared" si="164"/>
        <v>124</v>
      </c>
      <c r="AH429" s="61">
        <f t="shared" si="165"/>
        <v>1</v>
      </c>
      <c r="AI429" s="61">
        <f t="shared" si="166"/>
        <v>1</v>
      </c>
      <c r="AK429" s="77" t="str">
        <f xml:space="preserve">
IF(AA429&lt;&gt;AA428,
     "L5",
     IF(Z429&lt;&gt;Z428,
          "L4",
          IF(Y429&lt;&gt;Y428,
               "L3",
               IF(X429&lt;&gt;X428,
                    "L2",
                     IF(W429&lt;&gt;W428,
                         "L1",
                         "L1"
                         )
                    )
               )
          )
     )</f>
        <v>L4</v>
      </c>
      <c r="AM429" s="65" t="s">
        <v>1756</v>
      </c>
      <c r="AN429" s="65">
        <f>IF(EXACT($AK428, "L1"), $W428, AN428)</f>
        <v>65000000000350</v>
      </c>
      <c r="AO429" s="65">
        <f>IF(EXACT($AK428, "L1"), $W428, IF(EXACT($AK428, "L2"), $X428, AO428))</f>
        <v>65000000000388</v>
      </c>
      <c r="AP429" s="65">
        <f>IF(EXACT($AK428, "L1"), $W428, IF(EXACT($AK428, "L2"), $X428, IF(EXACT($AK428, "L3"), $Y428, AP428)))</f>
        <v>65000000000388</v>
      </c>
      <c r="AQ429" s="65">
        <f>IF(EXACT($AK428, "L1"), $W428, IF(EXACT($AK428, "L2"), $X428, IF(EXACT($AK428, "L3"), $Y428, IF(EXACT($AK428, "L4"), $Z428, AQ428))))</f>
        <v>65000000000417</v>
      </c>
      <c r="AS429" s="65">
        <f>IF(EXACT($AK429, "L1"), AM429, IF(EXACT($AK429, "L2"), AN429, IF(EXACT($AK429, "L3"), AO429, IF(EXACT($AK429, "L4"), AP429, IF(EXACT($AK429, "L5"), AQ429, "")))))</f>
        <v>65000000000388</v>
      </c>
      <c r="AU429" s="60" t="str">
        <f t="shared" si="167"/>
        <v>PERFORM * FROM "SchData-OLTP-Accounting"."Func_TblChartOfAccount_SET"(varSystemLoginSession, null, null, null, varInstitutionBranchID, 62000000000001::bigint,'6-2016', 'Business Travelling', 62000000000001::bigint, '2016-01-01 00:00:00'::timestamp, null::timestamp, 65000000000388::bigint, 66000000000001::bigint);</v>
      </c>
      <c r="AV429" s="66">
        <f t="shared" si="168"/>
        <v>65000000000419</v>
      </c>
      <c r="AW429" s="66">
        <f t="shared" si="169"/>
        <v>65000000000388</v>
      </c>
      <c r="AY429" s="66">
        <f t="shared" si="160"/>
        <v>65000000000147</v>
      </c>
    </row>
    <row r="430" spans="2:51" x14ac:dyDescent="0.2">
      <c r="B430" s="42"/>
      <c r="C430" s="43"/>
      <c r="D430" s="44"/>
      <c r="E430" s="43"/>
      <c r="F430" s="44"/>
      <c r="G430" s="43"/>
      <c r="H430" s="52"/>
      <c r="I430" s="19"/>
      <c r="J430" s="52" t="s">
        <v>1614</v>
      </c>
      <c r="K430" s="19" t="s">
        <v>1330</v>
      </c>
      <c r="L430" s="52"/>
      <c r="M430" s="19"/>
      <c r="O430" s="59" t="str">
        <f t="shared" si="148"/>
        <v>6-0000</v>
      </c>
      <c r="P430" s="59" t="str">
        <f t="shared" si="149"/>
        <v>6-2000</v>
      </c>
      <c r="Q430" s="59" t="str">
        <f t="shared" si="150"/>
        <v>2-1200</v>
      </c>
      <c r="R430" s="59" t="str">
        <f t="shared" si="151"/>
        <v>6-2016</v>
      </c>
      <c r="S430" s="59" t="str">
        <f t="shared" si="152"/>
        <v>6-2016.01</v>
      </c>
      <c r="T430" s="59" t="str">
        <f t="shared" si="153"/>
        <v xml:space="preserve"> </v>
      </c>
      <c r="V430" s="82">
        <f t="shared" si="154"/>
        <v>65000000000420</v>
      </c>
      <c r="W430" s="61">
        <f t="shared" si="155"/>
        <v>65000000000350</v>
      </c>
      <c r="X430" s="61">
        <f t="shared" si="156"/>
        <v>65000000000388</v>
      </c>
      <c r="Y430" s="61">
        <f t="shared" si="157"/>
        <v>65000000000147</v>
      </c>
      <c r="Z430" s="61">
        <f t="shared" si="158"/>
        <v>65000000000419</v>
      </c>
      <c r="AA430" s="61">
        <f t="shared" si="147"/>
        <v>65000000000420</v>
      </c>
      <c r="AB430" s="61">
        <f t="shared" si="159"/>
        <v>65000000000000</v>
      </c>
      <c r="AD430" s="61">
        <f t="shared" si="161"/>
        <v>6</v>
      </c>
      <c r="AE430" s="61">
        <f t="shared" si="162"/>
        <v>3</v>
      </c>
      <c r="AF430" s="61">
        <f t="shared" si="163"/>
        <v>1</v>
      </c>
      <c r="AG430" s="61">
        <f t="shared" si="164"/>
        <v>124</v>
      </c>
      <c r="AH430" s="61">
        <f t="shared" si="165"/>
        <v>2</v>
      </c>
      <c r="AI430" s="61">
        <f t="shared" si="166"/>
        <v>1</v>
      </c>
      <c r="AK430" s="77" t="str">
        <f xml:space="preserve">
IF(AA430&lt;&gt;AA429,
     "L5",
     IF(Z430&lt;&gt;Z429,
          "L4",
          IF(Y430&lt;&gt;Y429,
               "L3",
               IF(X430&lt;&gt;X429,
                    "L2",
                     IF(W430&lt;&gt;W429,
                         "L1",
                         "L1"
                         )
                    )
               )
          )
     )</f>
        <v>L5</v>
      </c>
      <c r="AM430" s="65" t="s">
        <v>1756</v>
      </c>
      <c r="AN430" s="65">
        <f>IF(EXACT($AK429, "L1"), $W429, AN429)</f>
        <v>65000000000350</v>
      </c>
      <c r="AO430" s="65">
        <f>IF(EXACT($AK429, "L1"), $W429, IF(EXACT($AK429, "L2"), $X429, AO429))</f>
        <v>65000000000388</v>
      </c>
      <c r="AP430" s="65">
        <f>IF(EXACT($AK429, "L1"), $W429, IF(EXACT($AK429, "L2"), $X429, IF(EXACT($AK429, "L3"), $Y429, AP429)))</f>
        <v>65000000000388</v>
      </c>
      <c r="AQ430" s="65">
        <f>IF(EXACT($AK429, "L1"), $W429, IF(EXACT($AK429, "L2"), $X429, IF(EXACT($AK429, "L3"), $Y429, IF(EXACT($AK429, "L4"), $Z429, AQ429))))</f>
        <v>65000000000419</v>
      </c>
      <c r="AS430" s="65">
        <f>IF(EXACT($AK430, "L1"), AM430, IF(EXACT($AK430, "L2"), AN430, IF(EXACT($AK430, "L3"), AO430, IF(EXACT($AK430, "L4"), AP430, IF(EXACT($AK430, "L5"), AQ430, "")))))</f>
        <v>65000000000419</v>
      </c>
      <c r="AU430" s="60" t="str">
        <f t="shared" si="167"/>
        <v>PERFORM * FROM "SchData-OLTP-Accounting"."Func_TblChartOfAccount_SET"(varSystemLoginSession, null, null, null, varInstitutionBranchID, 62000000000001::bigint,'6-2016.01', 'Business Travelling (IDR)', 62000000000001::bigint, '2016-01-01 00:00:00'::timestamp, null::timestamp, 65000000000419::bigint, 66000000000001::bigint);</v>
      </c>
      <c r="AV430" s="66">
        <f t="shared" si="168"/>
        <v>65000000000420</v>
      </c>
      <c r="AW430" s="66">
        <f t="shared" si="169"/>
        <v>65000000000419</v>
      </c>
      <c r="AY430" s="66">
        <f t="shared" si="160"/>
        <v>65000000000419</v>
      </c>
    </row>
    <row r="431" spans="2:51" x14ac:dyDescent="0.2">
      <c r="B431" s="42"/>
      <c r="C431" s="43"/>
      <c r="D431" s="44"/>
      <c r="E431" s="43"/>
      <c r="F431" s="44"/>
      <c r="G431" s="43"/>
      <c r="H431" s="52" t="s">
        <v>1615</v>
      </c>
      <c r="I431" s="19" t="s">
        <v>570</v>
      </c>
      <c r="J431" s="52"/>
      <c r="K431" s="19"/>
      <c r="L431" s="52"/>
      <c r="M431" s="19"/>
      <c r="O431" s="59" t="str">
        <f t="shared" si="148"/>
        <v>6-0000</v>
      </c>
      <c r="P431" s="59" t="str">
        <f t="shared" si="149"/>
        <v>6-2000</v>
      </c>
      <c r="Q431" s="59" t="str">
        <f t="shared" si="150"/>
        <v>2-1200</v>
      </c>
      <c r="R431" s="59" t="str">
        <f t="shared" si="151"/>
        <v>6-2017</v>
      </c>
      <c r="S431" s="59" t="str">
        <f t="shared" si="152"/>
        <v>6-2016.01</v>
      </c>
      <c r="T431" s="59" t="str">
        <f t="shared" si="153"/>
        <v xml:space="preserve"> </v>
      </c>
      <c r="V431" s="82">
        <f t="shared" si="154"/>
        <v>65000000000421</v>
      </c>
      <c r="W431" s="61">
        <f t="shared" si="155"/>
        <v>65000000000350</v>
      </c>
      <c r="X431" s="61">
        <f t="shared" si="156"/>
        <v>65000000000388</v>
      </c>
      <c r="Y431" s="61">
        <f t="shared" si="157"/>
        <v>65000000000147</v>
      </c>
      <c r="Z431" s="61">
        <f t="shared" si="158"/>
        <v>65000000000421</v>
      </c>
      <c r="AA431" s="61">
        <f t="shared" si="147"/>
        <v>65000000000420</v>
      </c>
      <c r="AB431" s="61">
        <f t="shared" si="159"/>
        <v>65000000000000</v>
      </c>
      <c r="AD431" s="61">
        <f t="shared" si="161"/>
        <v>6</v>
      </c>
      <c r="AE431" s="61">
        <f t="shared" si="162"/>
        <v>3</v>
      </c>
      <c r="AF431" s="61">
        <f t="shared" si="163"/>
        <v>1</v>
      </c>
      <c r="AG431" s="61">
        <f t="shared" si="164"/>
        <v>125</v>
      </c>
      <c r="AH431" s="61">
        <f t="shared" si="165"/>
        <v>1</v>
      </c>
      <c r="AI431" s="61">
        <f t="shared" si="166"/>
        <v>1</v>
      </c>
      <c r="AK431" s="77" t="str">
        <f xml:space="preserve">
IF(AA431&lt;&gt;AA430,
     "L5",
     IF(Z431&lt;&gt;Z430,
          "L4",
          IF(Y431&lt;&gt;Y430,
               "L3",
               IF(X431&lt;&gt;X430,
                    "L2",
                     IF(W431&lt;&gt;W430,
                         "L1",
                         "L1"
                         )
                    )
               )
          )
     )</f>
        <v>L4</v>
      </c>
      <c r="AM431" s="65" t="s">
        <v>1756</v>
      </c>
      <c r="AN431" s="65">
        <f>IF(EXACT($AK430, "L1"), $W430, AN430)</f>
        <v>65000000000350</v>
      </c>
      <c r="AO431" s="65">
        <f>IF(EXACT($AK430, "L1"), $W430, IF(EXACT($AK430, "L2"), $X430, AO430))</f>
        <v>65000000000388</v>
      </c>
      <c r="AP431" s="65">
        <f>IF(EXACT($AK430, "L1"), $W430, IF(EXACT($AK430, "L2"), $X430, IF(EXACT($AK430, "L3"), $Y430, AP430)))</f>
        <v>65000000000388</v>
      </c>
      <c r="AQ431" s="65">
        <f>IF(EXACT($AK430, "L1"), $W430, IF(EXACT($AK430, "L2"), $X430, IF(EXACT($AK430, "L3"), $Y430, IF(EXACT($AK430, "L4"), $Z430, AQ430))))</f>
        <v>65000000000419</v>
      </c>
      <c r="AS431" s="65">
        <f>IF(EXACT($AK431, "L1"), AM431, IF(EXACT($AK431, "L2"), AN431, IF(EXACT($AK431, "L3"), AO431, IF(EXACT($AK431, "L4"), AP431, IF(EXACT($AK431, "L5"), AQ431, "")))))</f>
        <v>65000000000388</v>
      </c>
      <c r="AU431" s="60" t="str">
        <f t="shared" si="167"/>
        <v>PERFORM * FROM "SchData-OLTP-Accounting"."Func_TblChartOfAccount_SET"(varSystemLoginSession, null, null, null, varInstitutionBranchID, 62000000000001::bigint,'6-2017', 'MV - Fuel &amp; Oil', 62000000000001::bigint, '2016-01-01 00:00:00'::timestamp, null::timestamp, 65000000000388::bigint, 66000000000001::bigint);</v>
      </c>
      <c r="AV431" s="66">
        <f t="shared" si="168"/>
        <v>65000000000421</v>
      </c>
      <c r="AW431" s="66">
        <f t="shared" si="169"/>
        <v>65000000000388</v>
      </c>
      <c r="AY431" s="66">
        <f t="shared" si="160"/>
        <v>65000000000147</v>
      </c>
    </row>
    <row r="432" spans="2:51" x14ac:dyDescent="0.2">
      <c r="B432" s="42"/>
      <c r="C432" s="43"/>
      <c r="D432" s="44"/>
      <c r="E432" s="43"/>
      <c r="F432" s="44"/>
      <c r="G432" s="43"/>
      <c r="H432" s="52"/>
      <c r="I432" s="19"/>
      <c r="J432" s="52" t="s">
        <v>1616</v>
      </c>
      <c r="K432" s="19" t="s">
        <v>1387</v>
      </c>
      <c r="L432" s="52"/>
      <c r="M432" s="19"/>
      <c r="O432" s="59" t="str">
        <f t="shared" si="148"/>
        <v>6-0000</v>
      </c>
      <c r="P432" s="59" t="str">
        <f t="shared" si="149"/>
        <v>6-2000</v>
      </c>
      <c r="Q432" s="59" t="str">
        <f t="shared" si="150"/>
        <v>2-1200</v>
      </c>
      <c r="R432" s="59" t="str">
        <f t="shared" si="151"/>
        <v>6-2017</v>
      </c>
      <c r="S432" s="59" t="str">
        <f t="shared" si="152"/>
        <v>6-2017.01</v>
      </c>
      <c r="T432" s="59" t="str">
        <f t="shared" si="153"/>
        <v xml:space="preserve"> </v>
      </c>
      <c r="V432" s="82">
        <f t="shared" si="154"/>
        <v>65000000000422</v>
      </c>
      <c r="W432" s="61">
        <f t="shared" si="155"/>
        <v>65000000000350</v>
      </c>
      <c r="X432" s="61">
        <f t="shared" si="156"/>
        <v>65000000000388</v>
      </c>
      <c r="Y432" s="61">
        <f t="shared" si="157"/>
        <v>65000000000147</v>
      </c>
      <c r="Z432" s="61">
        <f t="shared" si="158"/>
        <v>65000000000421</v>
      </c>
      <c r="AA432" s="61">
        <f t="shared" si="147"/>
        <v>65000000000422</v>
      </c>
      <c r="AB432" s="61">
        <f t="shared" si="159"/>
        <v>65000000000000</v>
      </c>
      <c r="AD432" s="61">
        <f t="shared" si="161"/>
        <v>6</v>
      </c>
      <c r="AE432" s="61">
        <f t="shared" si="162"/>
        <v>3</v>
      </c>
      <c r="AF432" s="61">
        <f t="shared" si="163"/>
        <v>1</v>
      </c>
      <c r="AG432" s="61">
        <f t="shared" si="164"/>
        <v>125</v>
      </c>
      <c r="AH432" s="61">
        <f t="shared" si="165"/>
        <v>2</v>
      </c>
      <c r="AI432" s="61">
        <f t="shared" si="166"/>
        <v>1</v>
      </c>
      <c r="AK432" s="77" t="str">
        <f xml:space="preserve">
IF(AA432&lt;&gt;AA431,
     "L5",
     IF(Z432&lt;&gt;Z431,
          "L4",
          IF(Y432&lt;&gt;Y431,
               "L3",
               IF(X432&lt;&gt;X431,
                    "L2",
                     IF(W432&lt;&gt;W431,
                         "L1",
                         "L1"
                         )
                    )
               )
          )
     )</f>
        <v>L5</v>
      </c>
      <c r="AM432" s="65" t="s">
        <v>1756</v>
      </c>
      <c r="AN432" s="65">
        <f>IF(EXACT($AK431, "L1"), $W431, AN431)</f>
        <v>65000000000350</v>
      </c>
      <c r="AO432" s="65">
        <f>IF(EXACT($AK431, "L1"), $W431, IF(EXACT($AK431, "L2"), $X431, AO431))</f>
        <v>65000000000388</v>
      </c>
      <c r="AP432" s="65">
        <f>IF(EXACT($AK431, "L1"), $W431, IF(EXACT($AK431, "L2"), $X431, IF(EXACT($AK431, "L3"), $Y431, AP431)))</f>
        <v>65000000000388</v>
      </c>
      <c r="AQ432" s="65">
        <f>IF(EXACT($AK431, "L1"), $W431, IF(EXACT($AK431, "L2"), $X431, IF(EXACT($AK431, "L3"), $Y431, IF(EXACT($AK431, "L4"), $Z431, AQ431))))</f>
        <v>65000000000421</v>
      </c>
      <c r="AS432" s="65">
        <f>IF(EXACT($AK432, "L1"), AM432, IF(EXACT($AK432, "L2"), AN432, IF(EXACT($AK432, "L3"), AO432, IF(EXACT($AK432, "L4"), AP432, IF(EXACT($AK432, "L5"), AQ432, "")))))</f>
        <v>65000000000421</v>
      </c>
      <c r="AU432" s="60" t="str">
        <f t="shared" si="167"/>
        <v>PERFORM * FROM "SchData-OLTP-Accounting"."Func_TblChartOfAccount_SET"(varSystemLoginSession, null, null, null, varInstitutionBranchID, 62000000000001::bigint,'6-2017.01', 'MV - Fuel &amp; Oil (IDR)', 62000000000001::bigint, '2016-01-01 00:00:00'::timestamp, null::timestamp, 65000000000421::bigint, 66000000000001::bigint);</v>
      </c>
      <c r="AV432" s="66">
        <f t="shared" si="168"/>
        <v>65000000000422</v>
      </c>
      <c r="AW432" s="66">
        <f t="shared" si="169"/>
        <v>65000000000421</v>
      </c>
      <c r="AY432" s="66">
        <f t="shared" si="160"/>
        <v>65000000000421</v>
      </c>
    </row>
    <row r="433" spans="2:51" x14ac:dyDescent="0.2">
      <c r="B433" s="42"/>
      <c r="C433" s="43"/>
      <c r="D433" s="44"/>
      <c r="E433" s="43"/>
      <c r="F433" s="44"/>
      <c r="G433" s="43"/>
      <c r="H433" s="52" t="s">
        <v>1617</v>
      </c>
      <c r="I433" s="19" t="s">
        <v>572</v>
      </c>
      <c r="J433" s="52"/>
      <c r="K433" s="19"/>
      <c r="L433" s="52"/>
      <c r="M433" s="19"/>
      <c r="O433" s="59" t="str">
        <f t="shared" si="148"/>
        <v>6-0000</v>
      </c>
      <c r="P433" s="59" t="str">
        <f t="shared" si="149"/>
        <v>6-2000</v>
      </c>
      <c r="Q433" s="59" t="str">
        <f t="shared" si="150"/>
        <v>2-1200</v>
      </c>
      <c r="R433" s="59" t="str">
        <f t="shared" si="151"/>
        <v>6-2018</v>
      </c>
      <c r="S433" s="59" t="str">
        <f t="shared" si="152"/>
        <v>6-2017.01</v>
      </c>
      <c r="T433" s="59" t="str">
        <f t="shared" si="153"/>
        <v xml:space="preserve"> </v>
      </c>
      <c r="V433" s="82">
        <f t="shared" si="154"/>
        <v>65000000000423</v>
      </c>
      <c r="W433" s="61">
        <f t="shared" si="155"/>
        <v>65000000000350</v>
      </c>
      <c r="X433" s="61">
        <f t="shared" si="156"/>
        <v>65000000000388</v>
      </c>
      <c r="Y433" s="61">
        <f t="shared" si="157"/>
        <v>65000000000147</v>
      </c>
      <c r="Z433" s="61">
        <f t="shared" si="158"/>
        <v>65000000000423</v>
      </c>
      <c r="AA433" s="61">
        <f t="shared" si="147"/>
        <v>65000000000422</v>
      </c>
      <c r="AB433" s="61">
        <f t="shared" si="159"/>
        <v>65000000000000</v>
      </c>
      <c r="AD433" s="61">
        <f t="shared" si="161"/>
        <v>6</v>
      </c>
      <c r="AE433" s="61">
        <f t="shared" si="162"/>
        <v>3</v>
      </c>
      <c r="AF433" s="61">
        <f t="shared" si="163"/>
        <v>1</v>
      </c>
      <c r="AG433" s="61">
        <f t="shared" si="164"/>
        <v>126</v>
      </c>
      <c r="AH433" s="61">
        <f t="shared" si="165"/>
        <v>1</v>
      </c>
      <c r="AI433" s="61">
        <f t="shared" si="166"/>
        <v>1</v>
      </c>
      <c r="AK433" s="77" t="str">
        <f xml:space="preserve">
IF(AA433&lt;&gt;AA432,
     "L5",
     IF(Z433&lt;&gt;Z432,
          "L4",
          IF(Y433&lt;&gt;Y432,
               "L3",
               IF(X433&lt;&gt;X432,
                    "L2",
                     IF(W433&lt;&gt;W432,
                         "L1",
                         "L1"
                         )
                    )
               )
          )
     )</f>
        <v>L4</v>
      </c>
      <c r="AM433" s="65" t="s">
        <v>1756</v>
      </c>
      <c r="AN433" s="65">
        <f>IF(EXACT($AK432, "L1"), $W432, AN432)</f>
        <v>65000000000350</v>
      </c>
      <c r="AO433" s="65">
        <f>IF(EXACT($AK432, "L1"), $W432, IF(EXACT($AK432, "L2"), $X432, AO432))</f>
        <v>65000000000388</v>
      </c>
      <c r="AP433" s="65">
        <f>IF(EXACT($AK432, "L1"), $W432, IF(EXACT($AK432, "L2"), $X432, IF(EXACT($AK432, "L3"), $Y432, AP432)))</f>
        <v>65000000000388</v>
      </c>
      <c r="AQ433" s="65">
        <f>IF(EXACT($AK432, "L1"), $W432, IF(EXACT($AK432, "L2"), $X432, IF(EXACT($AK432, "L3"), $Y432, IF(EXACT($AK432, "L4"), $Z432, AQ432))))</f>
        <v>65000000000421</v>
      </c>
      <c r="AS433" s="65">
        <f>IF(EXACT($AK433, "L1"), AM433, IF(EXACT($AK433, "L2"), AN433, IF(EXACT($AK433, "L3"), AO433, IF(EXACT($AK433, "L4"), AP433, IF(EXACT($AK433, "L5"), AQ433, "")))))</f>
        <v>65000000000388</v>
      </c>
      <c r="AU433" s="60" t="str">
        <f t="shared" si="167"/>
        <v>PERFORM * FROM "SchData-OLTP-Accounting"."Func_TblChartOfAccount_SET"(varSystemLoginSession, null, null, null, varInstitutionBranchID, 62000000000001::bigint,'6-2018', 'MV - Repair &amp; Maintenance', 62000000000001::bigint, '2016-01-01 00:00:00'::timestamp, null::timestamp, 65000000000388::bigint, 66000000000001::bigint);</v>
      </c>
      <c r="AV433" s="66">
        <f t="shared" si="168"/>
        <v>65000000000423</v>
      </c>
      <c r="AW433" s="66">
        <f t="shared" si="169"/>
        <v>65000000000388</v>
      </c>
      <c r="AY433" s="66">
        <f t="shared" si="160"/>
        <v>65000000000147</v>
      </c>
    </row>
    <row r="434" spans="2:51" x14ac:dyDescent="0.2">
      <c r="B434" s="42"/>
      <c r="C434" s="43"/>
      <c r="D434" s="44"/>
      <c r="E434" s="43"/>
      <c r="F434" s="44"/>
      <c r="G434" s="43"/>
      <c r="H434" s="52"/>
      <c r="I434" s="19"/>
      <c r="J434" s="52" t="s">
        <v>1618</v>
      </c>
      <c r="K434" s="19" t="s">
        <v>1388</v>
      </c>
      <c r="L434" s="52"/>
      <c r="M434" s="19"/>
      <c r="O434" s="59" t="str">
        <f t="shared" si="148"/>
        <v>6-0000</v>
      </c>
      <c r="P434" s="59" t="str">
        <f t="shared" si="149"/>
        <v>6-2000</v>
      </c>
      <c r="Q434" s="59" t="str">
        <f t="shared" si="150"/>
        <v>2-1200</v>
      </c>
      <c r="R434" s="59" t="str">
        <f t="shared" si="151"/>
        <v>6-2018</v>
      </c>
      <c r="S434" s="59" t="str">
        <f t="shared" si="152"/>
        <v>6-2018.01</v>
      </c>
      <c r="T434" s="59" t="str">
        <f t="shared" si="153"/>
        <v xml:space="preserve"> </v>
      </c>
      <c r="V434" s="82">
        <f t="shared" si="154"/>
        <v>65000000000424</v>
      </c>
      <c r="W434" s="61">
        <f t="shared" si="155"/>
        <v>65000000000350</v>
      </c>
      <c r="X434" s="61">
        <f t="shared" si="156"/>
        <v>65000000000388</v>
      </c>
      <c r="Y434" s="61">
        <f t="shared" si="157"/>
        <v>65000000000147</v>
      </c>
      <c r="Z434" s="61">
        <f t="shared" si="158"/>
        <v>65000000000423</v>
      </c>
      <c r="AA434" s="61">
        <f t="shared" si="147"/>
        <v>65000000000424</v>
      </c>
      <c r="AB434" s="61">
        <f t="shared" si="159"/>
        <v>65000000000000</v>
      </c>
      <c r="AD434" s="61">
        <f t="shared" si="161"/>
        <v>6</v>
      </c>
      <c r="AE434" s="61">
        <f t="shared" si="162"/>
        <v>3</v>
      </c>
      <c r="AF434" s="61">
        <f t="shared" si="163"/>
        <v>1</v>
      </c>
      <c r="AG434" s="61">
        <f t="shared" si="164"/>
        <v>126</v>
      </c>
      <c r="AH434" s="61">
        <f t="shared" si="165"/>
        <v>2</v>
      </c>
      <c r="AI434" s="61">
        <f t="shared" si="166"/>
        <v>1</v>
      </c>
      <c r="AK434" s="77" t="str">
        <f xml:space="preserve">
IF(AA434&lt;&gt;AA433,
     "L5",
     IF(Z434&lt;&gt;Z433,
          "L4",
          IF(Y434&lt;&gt;Y433,
               "L3",
               IF(X434&lt;&gt;X433,
                    "L2",
                     IF(W434&lt;&gt;W433,
                         "L1",
                         "L1"
                         )
                    )
               )
          )
     )</f>
        <v>L5</v>
      </c>
      <c r="AM434" s="65" t="s">
        <v>1756</v>
      </c>
      <c r="AN434" s="65">
        <f>IF(EXACT($AK433, "L1"), $W433, AN433)</f>
        <v>65000000000350</v>
      </c>
      <c r="AO434" s="65">
        <f>IF(EXACT($AK433, "L1"), $W433, IF(EXACT($AK433, "L2"), $X433, AO433))</f>
        <v>65000000000388</v>
      </c>
      <c r="AP434" s="65">
        <f>IF(EXACT($AK433, "L1"), $W433, IF(EXACT($AK433, "L2"), $X433, IF(EXACT($AK433, "L3"), $Y433, AP433)))</f>
        <v>65000000000388</v>
      </c>
      <c r="AQ434" s="65">
        <f>IF(EXACT($AK433, "L1"), $W433, IF(EXACT($AK433, "L2"), $X433, IF(EXACT($AK433, "L3"), $Y433, IF(EXACT($AK433, "L4"), $Z433, AQ433))))</f>
        <v>65000000000423</v>
      </c>
      <c r="AS434" s="65">
        <f>IF(EXACT($AK434, "L1"), AM434, IF(EXACT($AK434, "L2"), AN434, IF(EXACT($AK434, "L3"), AO434, IF(EXACT($AK434, "L4"), AP434, IF(EXACT($AK434, "L5"), AQ434, "")))))</f>
        <v>65000000000423</v>
      </c>
      <c r="AU434" s="60" t="str">
        <f t="shared" si="167"/>
        <v>PERFORM * FROM "SchData-OLTP-Accounting"."Func_TblChartOfAccount_SET"(varSystemLoginSession, null, null, null, varInstitutionBranchID, 62000000000001::bigint,'6-2018.01', 'MV - Repair &amp; Maintenance (IDR)', 62000000000001::bigint, '2016-01-01 00:00:00'::timestamp, null::timestamp, 65000000000423::bigint, 66000000000001::bigint);</v>
      </c>
      <c r="AV434" s="66">
        <f t="shared" si="168"/>
        <v>65000000000424</v>
      </c>
      <c r="AW434" s="66">
        <f t="shared" si="169"/>
        <v>65000000000423</v>
      </c>
      <c r="AY434" s="66">
        <f t="shared" si="160"/>
        <v>65000000000423</v>
      </c>
    </row>
    <row r="435" spans="2:51" x14ac:dyDescent="0.2">
      <c r="B435" s="42"/>
      <c r="C435" s="43"/>
      <c r="D435" s="44"/>
      <c r="E435" s="43"/>
      <c r="F435" s="44"/>
      <c r="G435" s="43"/>
      <c r="H435" s="52" t="s">
        <v>1619</v>
      </c>
      <c r="I435" s="19" t="s">
        <v>574</v>
      </c>
      <c r="J435" s="52"/>
      <c r="K435" s="19"/>
      <c r="L435" s="52"/>
      <c r="M435" s="19"/>
      <c r="O435" s="59" t="str">
        <f t="shared" si="148"/>
        <v>6-0000</v>
      </c>
      <c r="P435" s="59" t="str">
        <f t="shared" si="149"/>
        <v>6-2000</v>
      </c>
      <c r="Q435" s="59" t="str">
        <f t="shared" si="150"/>
        <v>2-1200</v>
      </c>
      <c r="R435" s="59" t="str">
        <f t="shared" si="151"/>
        <v>6-2019</v>
      </c>
      <c r="S435" s="59" t="str">
        <f t="shared" si="152"/>
        <v>6-2018.01</v>
      </c>
      <c r="T435" s="59" t="str">
        <f t="shared" si="153"/>
        <v xml:space="preserve"> </v>
      </c>
      <c r="V435" s="82">
        <f t="shared" si="154"/>
        <v>65000000000425</v>
      </c>
      <c r="W435" s="61">
        <f t="shared" si="155"/>
        <v>65000000000350</v>
      </c>
      <c r="X435" s="61">
        <f t="shared" si="156"/>
        <v>65000000000388</v>
      </c>
      <c r="Y435" s="61">
        <f t="shared" si="157"/>
        <v>65000000000147</v>
      </c>
      <c r="Z435" s="61">
        <f t="shared" si="158"/>
        <v>65000000000425</v>
      </c>
      <c r="AA435" s="61">
        <f t="shared" si="147"/>
        <v>65000000000424</v>
      </c>
      <c r="AB435" s="61">
        <f t="shared" si="159"/>
        <v>65000000000000</v>
      </c>
      <c r="AD435" s="61">
        <f t="shared" si="161"/>
        <v>6</v>
      </c>
      <c r="AE435" s="61">
        <f t="shared" si="162"/>
        <v>3</v>
      </c>
      <c r="AF435" s="61">
        <f t="shared" si="163"/>
        <v>1</v>
      </c>
      <c r="AG435" s="61">
        <f t="shared" si="164"/>
        <v>127</v>
      </c>
      <c r="AH435" s="61">
        <f t="shared" si="165"/>
        <v>1</v>
      </c>
      <c r="AI435" s="61">
        <f t="shared" si="166"/>
        <v>1</v>
      </c>
      <c r="AK435" s="77" t="str">
        <f xml:space="preserve">
IF(AA435&lt;&gt;AA434,
     "L5",
     IF(Z435&lt;&gt;Z434,
          "L4",
          IF(Y435&lt;&gt;Y434,
               "L3",
               IF(X435&lt;&gt;X434,
                    "L2",
                     IF(W435&lt;&gt;W434,
                         "L1",
                         "L1"
                         )
                    )
               )
          )
     )</f>
        <v>L4</v>
      </c>
      <c r="AM435" s="65" t="s">
        <v>1756</v>
      </c>
      <c r="AN435" s="65">
        <f>IF(EXACT($AK434, "L1"), $W434, AN434)</f>
        <v>65000000000350</v>
      </c>
      <c r="AO435" s="65">
        <f>IF(EXACT($AK434, "L1"), $W434, IF(EXACT($AK434, "L2"), $X434, AO434))</f>
        <v>65000000000388</v>
      </c>
      <c r="AP435" s="65">
        <f>IF(EXACT($AK434, "L1"), $W434, IF(EXACT($AK434, "L2"), $X434, IF(EXACT($AK434, "L3"), $Y434, AP434)))</f>
        <v>65000000000388</v>
      </c>
      <c r="AQ435" s="65">
        <f>IF(EXACT($AK434, "L1"), $W434, IF(EXACT($AK434, "L2"), $X434, IF(EXACT($AK434, "L3"), $Y434, IF(EXACT($AK434, "L4"), $Z434, AQ434))))</f>
        <v>65000000000423</v>
      </c>
      <c r="AS435" s="65">
        <f>IF(EXACT($AK435, "L1"), AM435, IF(EXACT($AK435, "L2"), AN435, IF(EXACT($AK435, "L3"), AO435, IF(EXACT($AK435, "L4"), AP435, IF(EXACT($AK435, "L5"), AQ435, "")))))</f>
        <v>65000000000388</v>
      </c>
      <c r="AU435" s="60" t="str">
        <f t="shared" si="167"/>
        <v>PERFORM * FROM "SchData-OLTP-Accounting"."Func_TblChartOfAccount_SET"(varSystemLoginSession, null, null, null, varInstitutionBranchID, 62000000000001::bigint,'6-2019', 'MV - Tyres, Tubes', 62000000000001::bigint, '2016-01-01 00:00:00'::timestamp, null::timestamp, 65000000000388::bigint, 66000000000001::bigint);</v>
      </c>
      <c r="AV435" s="66">
        <f t="shared" si="168"/>
        <v>65000000000425</v>
      </c>
      <c r="AW435" s="66">
        <f t="shared" si="169"/>
        <v>65000000000388</v>
      </c>
      <c r="AY435" s="66">
        <f t="shared" si="160"/>
        <v>65000000000147</v>
      </c>
    </row>
    <row r="436" spans="2:51" x14ac:dyDescent="0.2">
      <c r="B436" s="42"/>
      <c r="C436" s="43"/>
      <c r="D436" s="44"/>
      <c r="E436" s="43"/>
      <c r="F436" s="44"/>
      <c r="G436" s="43"/>
      <c r="H436" s="52"/>
      <c r="I436" s="19"/>
      <c r="J436" s="52" t="s">
        <v>1620</v>
      </c>
      <c r="K436" s="19" t="s">
        <v>1389</v>
      </c>
      <c r="L436" s="52"/>
      <c r="M436" s="19"/>
      <c r="O436" s="59" t="str">
        <f t="shared" si="148"/>
        <v>6-0000</v>
      </c>
      <c r="P436" s="59" t="str">
        <f t="shared" si="149"/>
        <v>6-2000</v>
      </c>
      <c r="Q436" s="59" t="str">
        <f t="shared" si="150"/>
        <v>2-1200</v>
      </c>
      <c r="R436" s="59" t="str">
        <f t="shared" si="151"/>
        <v>6-2019</v>
      </c>
      <c r="S436" s="59" t="str">
        <f t="shared" si="152"/>
        <v>6-2019.01</v>
      </c>
      <c r="T436" s="59" t="str">
        <f t="shared" si="153"/>
        <v xml:space="preserve"> </v>
      </c>
      <c r="V436" s="82">
        <f t="shared" si="154"/>
        <v>65000000000426</v>
      </c>
      <c r="W436" s="61">
        <f t="shared" si="155"/>
        <v>65000000000350</v>
      </c>
      <c r="X436" s="61">
        <f t="shared" si="156"/>
        <v>65000000000388</v>
      </c>
      <c r="Y436" s="61">
        <f t="shared" si="157"/>
        <v>65000000000147</v>
      </c>
      <c r="Z436" s="61">
        <f t="shared" si="158"/>
        <v>65000000000425</v>
      </c>
      <c r="AA436" s="61">
        <f t="shared" si="147"/>
        <v>65000000000426</v>
      </c>
      <c r="AB436" s="61">
        <f t="shared" si="159"/>
        <v>65000000000000</v>
      </c>
      <c r="AD436" s="61">
        <f t="shared" si="161"/>
        <v>6</v>
      </c>
      <c r="AE436" s="61">
        <f t="shared" si="162"/>
        <v>3</v>
      </c>
      <c r="AF436" s="61">
        <f t="shared" si="163"/>
        <v>1</v>
      </c>
      <c r="AG436" s="61">
        <f t="shared" si="164"/>
        <v>127</v>
      </c>
      <c r="AH436" s="61">
        <f t="shared" si="165"/>
        <v>2</v>
      </c>
      <c r="AI436" s="61">
        <f t="shared" si="166"/>
        <v>1</v>
      </c>
      <c r="AK436" s="77" t="str">
        <f xml:space="preserve">
IF(AA436&lt;&gt;AA435,
     "L5",
     IF(Z436&lt;&gt;Z435,
          "L4",
          IF(Y436&lt;&gt;Y435,
               "L3",
               IF(X436&lt;&gt;X435,
                    "L2",
                     IF(W436&lt;&gt;W435,
                         "L1",
                         "L1"
                         )
                    )
               )
          )
     )</f>
        <v>L5</v>
      </c>
      <c r="AM436" s="65" t="s">
        <v>1756</v>
      </c>
      <c r="AN436" s="65">
        <f>IF(EXACT($AK435, "L1"), $W435, AN435)</f>
        <v>65000000000350</v>
      </c>
      <c r="AO436" s="65">
        <f>IF(EXACT($AK435, "L1"), $W435, IF(EXACT($AK435, "L2"), $X435, AO435))</f>
        <v>65000000000388</v>
      </c>
      <c r="AP436" s="65">
        <f>IF(EXACT($AK435, "L1"), $W435, IF(EXACT($AK435, "L2"), $X435, IF(EXACT($AK435, "L3"), $Y435, AP435)))</f>
        <v>65000000000388</v>
      </c>
      <c r="AQ436" s="65">
        <f>IF(EXACT($AK435, "L1"), $W435, IF(EXACT($AK435, "L2"), $X435, IF(EXACT($AK435, "L3"), $Y435, IF(EXACT($AK435, "L4"), $Z435, AQ435))))</f>
        <v>65000000000425</v>
      </c>
      <c r="AS436" s="65">
        <f>IF(EXACT($AK436, "L1"), AM436, IF(EXACT($AK436, "L2"), AN436, IF(EXACT($AK436, "L3"), AO436, IF(EXACT($AK436, "L4"), AP436, IF(EXACT($AK436, "L5"), AQ436, "")))))</f>
        <v>65000000000425</v>
      </c>
      <c r="AU436" s="60" t="str">
        <f t="shared" si="167"/>
        <v>PERFORM * FROM "SchData-OLTP-Accounting"."Func_TblChartOfAccount_SET"(varSystemLoginSession, null, null, null, varInstitutionBranchID, 62000000000001::bigint,'6-2019.01', 'MV - Tyres, Tubes (IDR)', 62000000000001::bigint, '2016-01-01 00:00:00'::timestamp, null::timestamp, 65000000000425::bigint, 66000000000001::bigint);</v>
      </c>
      <c r="AV436" s="66">
        <f t="shared" si="168"/>
        <v>65000000000426</v>
      </c>
      <c r="AW436" s="66">
        <f t="shared" si="169"/>
        <v>65000000000425</v>
      </c>
      <c r="AY436" s="66">
        <f t="shared" si="160"/>
        <v>65000000000425</v>
      </c>
    </row>
    <row r="437" spans="2:51" x14ac:dyDescent="0.2">
      <c r="B437" s="42"/>
      <c r="C437" s="43"/>
      <c r="D437" s="44"/>
      <c r="E437" s="43"/>
      <c r="F437" s="44"/>
      <c r="G437" s="43"/>
      <c r="H437" s="52" t="s">
        <v>1621</v>
      </c>
      <c r="I437" s="19" t="s">
        <v>576</v>
      </c>
      <c r="J437" s="52"/>
      <c r="K437" s="19"/>
      <c r="L437" s="52"/>
      <c r="M437" s="19"/>
      <c r="O437" s="59" t="str">
        <f t="shared" si="148"/>
        <v>6-0000</v>
      </c>
      <c r="P437" s="59" t="str">
        <f t="shared" si="149"/>
        <v>6-2000</v>
      </c>
      <c r="Q437" s="59" t="str">
        <f t="shared" si="150"/>
        <v>2-1200</v>
      </c>
      <c r="R437" s="59" t="str">
        <f t="shared" si="151"/>
        <v>6-2020</v>
      </c>
      <c r="S437" s="59" t="str">
        <f t="shared" si="152"/>
        <v>6-2019.01</v>
      </c>
      <c r="T437" s="59" t="str">
        <f t="shared" si="153"/>
        <v xml:space="preserve"> </v>
      </c>
      <c r="V437" s="82">
        <f t="shared" si="154"/>
        <v>65000000000427</v>
      </c>
      <c r="W437" s="61">
        <f t="shared" si="155"/>
        <v>65000000000350</v>
      </c>
      <c r="X437" s="61">
        <f t="shared" si="156"/>
        <v>65000000000388</v>
      </c>
      <c r="Y437" s="61">
        <f t="shared" si="157"/>
        <v>65000000000147</v>
      </c>
      <c r="Z437" s="61">
        <f t="shared" si="158"/>
        <v>65000000000427</v>
      </c>
      <c r="AA437" s="61">
        <f t="shared" si="147"/>
        <v>65000000000426</v>
      </c>
      <c r="AB437" s="61">
        <f t="shared" si="159"/>
        <v>65000000000000</v>
      </c>
      <c r="AD437" s="61">
        <f t="shared" si="161"/>
        <v>6</v>
      </c>
      <c r="AE437" s="61">
        <f t="shared" si="162"/>
        <v>3</v>
      </c>
      <c r="AF437" s="61">
        <f t="shared" si="163"/>
        <v>1</v>
      </c>
      <c r="AG437" s="61">
        <f t="shared" si="164"/>
        <v>128</v>
      </c>
      <c r="AH437" s="61">
        <f t="shared" si="165"/>
        <v>1</v>
      </c>
      <c r="AI437" s="61">
        <f t="shared" si="166"/>
        <v>1</v>
      </c>
      <c r="AK437" s="77" t="str">
        <f xml:space="preserve">
IF(AA437&lt;&gt;AA436,
     "L5",
     IF(Z437&lt;&gt;Z436,
          "L4",
          IF(Y437&lt;&gt;Y436,
               "L3",
               IF(X437&lt;&gt;X436,
                    "L2",
                     IF(W437&lt;&gt;W436,
                         "L1",
                         "L1"
                         )
                    )
               )
          )
     )</f>
        <v>L4</v>
      </c>
      <c r="AM437" s="65" t="s">
        <v>1756</v>
      </c>
      <c r="AN437" s="65">
        <f>IF(EXACT($AK436, "L1"), $W436, AN436)</f>
        <v>65000000000350</v>
      </c>
      <c r="AO437" s="65">
        <f>IF(EXACT($AK436, "L1"), $W436, IF(EXACT($AK436, "L2"), $X436, AO436))</f>
        <v>65000000000388</v>
      </c>
      <c r="AP437" s="65">
        <f>IF(EXACT($AK436, "L1"), $W436, IF(EXACT($AK436, "L2"), $X436, IF(EXACT($AK436, "L3"), $Y436, AP436)))</f>
        <v>65000000000388</v>
      </c>
      <c r="AQ437" s="65">
        <f>IF(EXACT($AK436, "L1"), $W436, IF(EXACT($AK436, "L2"), $X436, IF(EXACT($AK436, "L3"), $Y436, IF(EXACT($AK436, "L4"), $Z436, AQ436))))</f>
        <v>65000000000425</v>
      </c>
      <c r="AS437" s="65">
        <f>IF(EXACT($AK437, "L1"), AM437, IF(EXACT($AK437, "L2"), AN437, IF(EXACT($AK437, "L3"), AO437, IF(EXACT($AK437, "L4"), AP437, IF(EXACT($AK437, "L5"), AQ437, "")))))</f>
        <v>65000000000388</v>
      </c>
      <c r="AU437" s="60" t="str">
        <f t="shared" si="167"/>
        <v>PERFORM * FROM "SchData-OLTP-Accounting"."Func_TblChartOfAccount_SET"(varSystemLoginSession, null, null, null, varInstitutionBranchID, 62000000000001::bigint,'6-2020', 'MV - Spare Parts', 62000000000001::bigint, '2016-01-01 00:00:00'::timestamp, null::timestamp, 65000000000388::bigint, 66000000000001::bigint);</v>
      </c>
      <c r="AV437" s="66">
        <f t="shared" si="168"/>
        <v>65000000000427</v>
      </c>
      <c r="AW437" s="66">
        <f t="shared" si="169"/>
        <v>65000000000388</v>
      </c>
      <c r="AY437" s="66">
        <f t="shared" si="160"/>
        <v>65000000000147</v>
      </c>
    </row>
    <row r="438" spans="2:51" x14ac:dyDescent="0.2">
      <c r="B438" s="42"/>
      <c r="C438" s="43"/>
      <c r="D438" s="44"/>
      <c r="E438" s="43"/>
      <c r="F438" s="44"/>
      <c r="G438" s="43"/>
      <c r="H438" s="52"/>
      <c r="I438" s="19"/>
      <c r="J438" s="52" t="s">
        <v>1622</v>
      </c>
      <c r="K438" s="19" t="s">
        <v>1390</v>
      </c>
      <c r="L438" s="52"/>
      <c r="M438" s="19"/>
      <c r="O438" s="59" t="str">
        <f t="shared" si="148"/>
        <v>6-0000</v>
      </c>
      <c r="P438" s="59" t="str">
        <f t="shared" si="149"/>
        <v>6-2000</v>
      </c>
      <c r="Q438" s="59" t="str">
        <f t="shared" si="150"/>
        <v>2-1200</v>
      </c>
      <c r="R438" s="59" t="str">
        <f t="shared" si="151"/>
        <v>6-2020</v>
      </c>
      <c r="S438" s="59" t="str">
        <f t="shared" si="152"/>
        <v>6-2020.01</v>
      </c>
      <c r="T438" s="59" t="str">
        <f t="shared" si="153"/>
        <v xml:space="preserve"> </v>
      </c>
      <c r="V438" s="82">
        <f t="shared" si="154"/>
        <v>65000000000428</v>
      </c>
      <c r="W438" s="61">
        <f t="shared" si="155"/>
        <v>65000000000350</v>
      </c>
      <c r="X438" s="61">
        <f t="shared" si="156"/>
        <v>65000000000388</v>
      </c>
      <c r="Y438" s="61">
        <f t="shared" si="157"/>
        <v>65000000000147</v>
      </c>
      <c r="Z438" s="61">
        <f t="shared" si="158"/>
        <v>65000000000427</v>
      </c>
      <c r="AA438" s="61">
        <f t="shared" si="147"/>
        <v>65000000000428</v>
      </c>
      <c r="AB438" s="61">
        <f t="shared" si="159"/>
        <v>65000000000000</v>
      </c>
      <c r="AD438" s="61">
        <f t="shared" si="161"/>
        <v>6</v>
      </c>
      <c r="AE438" s="61">
        <f t="shared" si="162"/>
        <v>3</v>
      </c>
      <c r="AF438" s="61">
        <f t="shared" si="163"/>
        <v>1</v>
      </c>
      <c r="AG438" s="61">
        <f t="shared" si="164"/>
        <v>128</v>
      </c>
      <c r="AH438" s="61">
        <f t="shared" si="165"/>
        <v>2</v>
      </c>
      <c r="AI438" s="61">
        <f t="shared" si="166"/>
        <v>1</v>
      </c>
      <c r="AK438" s="77" t="str">
        <f xml:space="preserve">
IF(AA438&lt;&gt;AA437,
     "L5",
     IF(Z438&lt;&gt;Z437,
          "L4",
          IF(Y438&lt;&gt;Y437,
               "L3",
               IF(X438&lt;&gt;X437,
                    "L2",
                     IF(W438&lt;&gt;W437,
                         "L1",
                         "L1"
                         )
                    )
               )
          )
     )</f>
        <v>L5</v>
      </c>
      <c r="AM438" s="65" t="s">
        <v>1756</v>
      </c>
      <c r="AN438" s="65">
        <f>IF(EXACT($AK437, "L1"), $W437, AN437)</f>
        <v>65000000000350</v>
      </c>
      <c r="AO438" s="65">
        <f>IF(EXACT($AK437, "L1"), $W437, IF(EXACT($AK437, "L2"), $X437, AO437))</f>
        <v>65000000000388</v>
      </c>
      <c r="AP438" s="65">
        <f>IF(EXACT($AK437, "L1"), $W437, IF(EXACT($AK437, "L2"), $X437, IF(EXACT($AK437, "L3"), $Y437, AP437)))</f>
        <v>65000000000388</v>
      </c>
      <c r="AQ438" s="65">
        <f>IF(EXACT($AK437, "L1"), $W437, IF(EXACT($AK437, "L2"), $X437, IF(EXACT($AK437, "L3"), $Y437, IF(EXACT($AK437, "L4"), $Z437, AQ437))))</f>
        <v>65000000000427</v>
      </c>
      <c r="AS438" s="65">
        <f>IF(EXACT($AK438, "L1"), AM438, IF(EXACT($AK438, "L2"), AN438, IF(EXACT($AK438, "L3"), AO438, IF(EXACT($AK438, "L4"), AP438, IF(EXACT($AK438, "L5"), AQ438, "")))))</f>
        <v>65000000000427</v>
      </c>
      <c r="AU438" s="60" t="str">
        <f t="shared" si="167"/>
        <v>PERFORM * FROM "SchData-OLTP-Accounting"."Func_TblChartOfAccount_SET"(varSystemLoginSession, null, null, null, varInstitutionBranchID, 62000000000001::bigint,'6-2020.01', 'MV - Spare Parts (IDR)', 62000000000001::bigint, '2016-01-01 00:00:00'::timestamp, null::timestamp, 65000000000427::bigint, 66000000000001::bigint);</v>
      </c>
      <c r="AV438" s="66">
        <f t="shared" si="168"/>
        <v>65000000000428</v>
      </c>
      <c r="AW438" s="66">
        <f t="shared" si="169"/>
        <v>65000000000427</v>
      </c>
      <c r="AY438" s="66">
        <f t="shared" si="160"/>
        <v>65000000000427</v>
      </c>
    </row>
    <row r="439" spans="2:51" x14ac:dyDescent="0.2">
      <c r="B439" s="42"/>
      <c r="C439" s="43"/>
      <c r="D439" s="44"/>
      <c r="E439" s="43"/>
      <c r="F439" s="44"/>
      <c r="G439" s="43"/>
      <c r="H439" s="52" t="s">
        <v>1623</v>
      </c>
      <c r="I439" s="19" t="s">
        <v>578</v>
      </c>
      <c r="J439" s="52"/>
      <c r="K439" s="19"/>
      <c r="L439" s="52"/>
      <c r="M439" s="19"/>
      <c r="O439" s="59" t="str">
        <f t="shared" si="148"/>
        <v>6-0000</v>
      </c>
      <c r="P439" s="59" t="str">
        <f t="shared" si="149"/>
        <v>6-2000</v>
      </c>
      <c r="Q439" s="59" t="str">
        <f t="shared" si="150"/>
        <v>2-1200</v>
      </c>
      <c r="R439" s="59" t="str">
        <f t="shared" si="151"/>
        <v>6-2021</v>
      </c>
      <c r="S439" s="59" t="str">
        <f t="shared" si="152"/>
        <v>6-2020.01</v>
      </c>
      <c r="T439" s="59" t="str">
        <f t="shared" si="153"/>
        <v xml:space="preserve"> </v>
      </c>
      <c r="V439" s="82">
        <f t="shared" si="154"/>
        <v>65000000000429</v>
      </c>
      <c r="W439" s="61">
        <f t="shared" si="155"/>
        <v>65000000000350</v>
      </c>
      <c r="X439" s="61">
        <f t="shared" si="156"/>
        <v>65000000000388</v>
      </c>
      <c r="Y439" s="61">
        <f t="shared" si="157"/>
        <v>65000000000147</v>
      </c>
      <c r="Z439" s="61">
        <f t="shared" si="158"/>
        <v>65000000000429</v>
      </c>
      <c r="AA439" s="61">
        <f t="shared" si="147"/>
        <v>65000000000428</v>
      </c>
      <c r="AB439" s="61">
        <f t="shared" si="159"/>
        <v>65000000000000</v>
      </c>
      <c r="AD439" s="61">
        <f t="shared" si="161"/>
        <v>6</v>
      </c>
      <c r="AE439" s="61">
        <f t="shared" si="162"/>
        <v>3</v>
      </c>
      <c r="AF439" s="61">
        <f t="shared" si="163"/>
        <v>1</v>
      </c>
      <c r="AG439" s="61">
        <f t="shared" si="164"/>
        <v>129</v>
      </c>
      <c r="AH439" s="61">
        <f t="shared" si="165"/>
        <v>1</v>
      </c>
      <c r="AI439" s="61">
        <f t="shared" si="166"/>
        <v>1</v>
      </c>
      <c r="AK439" s="77" t="str">
        <f xml:space="preserve">
IF(AA439&lt;&gt;AA438,
     "L5",
     IF(Z439&lt;&gt;Z438,
          "L4",
          IF(Y439&lt;&gt;Y438,
               "L3",
               IF(X439&lt;&gt;X438,
                    "L2",
                     IF(W439&lt;&gt;W438,
                         "L1",
                         "L1"
                         )
                    )
               )
          )
     )</f>
        <v>L4</v>
      </c>
      <c r="AM439" s="65" t="s">
        <v>1756</v>
      </c>
      <c r="AN439" s="65">
        <f>IF(EXACT($AK438, "L1"), $W438, AN438)</f>
        <v>65000000000350</v>
      </c>
      <c r="AO439" s="65">
        <f>IF(EXACT($AK438, "L1"), $W438, IF(EXACT($AK438, "L2"), $X438, AO438))</f>
        <v>65000000000388</v>
      </c>
      <c r="AP439" s="65">
        <f>IF(EXACT($AK438, "L1"), $W438, IF(EXACT($AK438, "L2"), $X438, IF(EXACT($AK438, "L3"), $Y438, AP438)))</f>
        <v>65000000000388</v>
      </c>
      <c r="AQ439" s="65">
        <f>IF(EXACT($AK438, "L1"), $W438, IF(EXACT($AK438, "L2"), $X438, IF(EXACT($AK438, "L3"), $Y438, IF(EXACT($AK438, "L4"), $Z438, AQ438))))</f>
        <v>65000000000427</v>
      </c>
      <c r="AS439" s="65">
        <f>IF(EXACT($AK439, "L1"), AM439, IF(EXACT($AK439, "L2"), AN439, IF(EXACT($AK439, "L3"), AO439, IF(EXACT($AK439, "L4"), AP439, IF(EXACT($AK439, "L5"), AQ439, "")))))</f>
        <v>65000000000388</v>
      </c>
      <c r="AU439" s="60" t="str">
        <f t="shared" si="167"/>
        <v>PERFORM * FROM "SchData-OLTP-Accounting"."Func_TblChartOfAccount_SET"(varSystemLoginSession, null, null, null, varInstitutionBranchID, 62000000000001::bigint,'6-2021', 'MV - Accessories', 62000000000001::bigint, '2016-01-01 00:00:00'::timestamp, null::timestamp, 65000000000388::bigint, 66000000000001::bigint);</v>
      </c>
      <c r="AV439" s="66">
        <f t="shared" si="168"/>
        <v>65000000000429</v>
      </c>
      <c r="AW439" s="66">
        <f t="shared" si="169"/>
        <v>65000000000388</v>
      </c>
      <c r="AY439" s="66">
        <f t="shared" si="160"/>
        <v>65000000000147</v>
      </c>
    </row>
    <row r="440" spans="2:51" x14ac:dyDescent="0.2">
      <c r="B440" s="42"/>
      <c r="C440" s="43"/>
      <c r="D440" s="44"/>
      <c r="E440" s="43"/>
      <c r="F440" s="44"/>
      <c r="G440" s="43"/>
      <c r="H440" s="52"/>
      <c r="I440" s="19"/>
      <c r="J440" s="52" t="s">
        <v>1624</v>
      </c>
      <c r="K440" s="19" t="s">
        <v>1391</v>
      </c>
      <c r="L440" s="52"/>
      <c r="M440" s="19"/>
      <c r="O440" s="59" t="str">
        <f t="shared" si="148"/>
        <v>6-0000</v>
      </c>
      <c r="P440" s="59" t="str">
        <f t="shared" si="149"/>
        <v>6-2000</v>
      </c>
      <c r="Q440" s="59" t="str">
        <f t="shared" si="150"/>
        <v>2-1200</v>
      </c>
      <c r="R440" s="59" t="str">
        <f t="shared" si="151"/>
        <v>6-2021</v>
      </c>
      <c r="S440" s="59" t="str">
        <f t="shared" si="152"/>
        <v>6-2021.01</v>
      </c>
      <c r="T440" s="59" t="str">
        <f t="shared" si="153"/>
        <v xml:space="preserve"> </v>
      </c>
      <c r="V440" s="82">
        <f t="shared" si="154"/>
        <v>65000000000430</v>
      </c>
      <c r="W440" s="61">
        <f t="shared" si="155"/>
        <v>65000000000350</v>
      </c>
      <c r="X440" s="61">
        <f t="shared" si="156"/>
        <v>65000000000388</v>
      </c>
      <c r="Y440" s="61">
        <f t="shared" si="157"/>
        <v>65000000000147</v>
      </c>
      <c r="Z440" s="61">
        <f t="shared" si="158"/>
        <v>65000000000429</v>
      </c>
      <c r="AA440" s="61">
        <f t="shared" si="147"/>
        <v>65000000000430</v>
      </c>
      <c r="AB440" s="61">
        <f t="shared" si="159"/>
        <v>65000000000000</v>
      </c>
      <c r="AD440" s="61">
        <f t="shared" si="161"/>
        <v>6</v>
      </c>
      <c r="AE440" s="61">
        <f t="shared" si="162"/>
        <v>3</v>
      </c>
      <c r="AF440" s="61">
        <f t="shared" si="163"/>
        <v>1</v>
      </c>
      <c r="AG440" s="61">
        <f t="shared" si="164"/>
        <v>129</v>
      </c>
      <c r="AH440" s="61">
        <f t="shared" si="165"/>
        <v>2</v>
      </c>
      <c r="AI440" s="61">
        <f t="shared" si="166"/>
        <v>1</v>
      </c>
      <c r="AK440" s="77" t="str">
        <f xml:space="preserve">
IF(AA440&lt;&gt;AA439,
     "L5",
     IF(Z440&lt;&gt;Z439,
          "L4",
          IF(Y440&lt;&gt;Y439,
               "L3",
               IF(X440&lt;&gt;X439,
                    "L2",
                     IF(W440&lt;&gt;W439,
                         "L1",
                         "L1"
                         )
                    )
               )
          )
     )</f>
        <v>L5</v>
      </c>
      <c r="AM440" s="65" t="s">
        <v>1756</v>
      </c>
      <c r="AN440" s="65">
        <f>IF(EXACT($AK439, "L1"), $W439, AN439)</f>
        <v>65000000000350</v>
      </c>
      <c r="AO440" s="65">
        <f>IF(EXACT($AK439, "L1"), $W439, IF(EXACT($AK439, "L2"), $X439, AO439))</f>
        <v>65000000000388</v>
      </c>
      <c r="AP440" s="65">
        <f>IF(EXACT($AK439, "L1"), $W439, IF(EXACT($AK439, "L2"), $X439, IF(EXACT($AK439, "L3"), $Y439, AP439)))</f>
        <v>65000000000388</v>
      </c>
      <c r="AQ440" s="65">
        <f>IF(EXACT($AK439, "L1"), $W439, IF(EXACT($AK439, "L2"), $X439, IF(EXACT($AK439, "L3"), $Y439, IF(EXACT($AK439, "L4"), $Z439, AQ439))))</f>
        <v>65000000000429</v>
      </c>
      <c r="AS440" s="65">
        <f>IF(EXACT($AK440, "L1"), AM440, IF(EXACT($AK440, "L2"), AN440, IF(EXACT($AK440, "L3"), AO440, IF(EXACT($AK440, "L4"), AP440, IF(EXACT($AK440, "L5"), AQ440, "")))))</f>
        <v>65000000000429</v>
      </c>
      <c r="AU440" s="60" t="str">
        <f t="shared" si="167"/>
        <v>PERFORM * FROM "SchData-OLTP-Accounting"."Func_TblChartOfAccount_SET"(varSystemLoginSession, null, null, null, varInstitutionBranchID, 62000000000001::bigint,'6-2021.01', 'MV - Accessories (IDR)', 62000000000001::bigint, '2016-01-01 00:00:00'::timestamp, null::timestamp, 65000000000429::bigint, 66000000000001::bigint);</v>
      </c>
      <c r="AV440" s="66">
        <f t="shared" si="168"/>
        <v>65000000000430</v>
      </c>
      <c r="AW440" s="66">
        <f t="shared" si="169"/>
        <v>65000000000429</v>
      </c>
      <c r="AY440" s="66">
        <f t="shared" si="160"/>
        <v>65000000000429</v>
      </c>
    </row>
    <row r="441" spans="2:51" x14ac:dyDescent="0.2">
      <c r="B441" s="42"/>
      <c r="C441" s="43"/>
      <c r="D441" s="44"/>
      <c r="E441" s="43"/>
      <c r="F441" s="44"/>
      <c r="G441" s="43"/>
      <c r="H441" s="52" t="s">
        <v>1625</v>
      </c>
      <c r="I441" s="19" t="s">
        <v>580</v>
      </c>
      <c r="J441" s="52"/>
      <c r="K441" s="19"/>
      <c r="L441" s="52"/>
      <c r="M441" s="19"/>
      <c r="O441" s="59" t="str">
        <f t="shared" si="148"/>
        <v>6-0000</v>
      </c>
      <c r="P441" s="59" t="str">
        <f t="shared" si="149"/>
        <v>6-2000</v>
      </c>
      <c r="Q441" s="59" t="str">
        <f t="shared" si="150"/>
        <v>2-1200</v>
      </c>
      <c r="R441" s="59" t="str">
        <f t="shared" si="151"/>
        <v>6-2022</v>
      </c>
      <c r="S441" s="59" t="str">
        <f t="shared" si="152"/>
        <v>6-2021.01</v>
      </c>
      <c r="T441" s="59" t="str">
        <f t="shared" si="153"/>
        <v xml:space="preserve"> </v>
      </c>
      <c r="V441" s="82">
        <f t="shared" si="154"/>
        <v>65000000000431</v>
      </c>
      <c r="W441" s="61">
        <f t="shared" si="155"/>
        <v>65000000000350</v>
      </c>
      <c r="X441" s="61">
        <f t="shared" si="156"/>
        <v>65000000000388</v>
      </c>
      <c r="Y441" s="61">
        <f t="shared" si="157"/>
        <v>65000000000147</v>
      </c>
      <c r="Z441" s="61">
        <f t="shared" si="158"/>
        <v>65000000000431</v>
      </c>
      <c r="AA441" s="61">
        <f t="shared" si="147"/>
        <v>65000000000430</v>
      </c>
      <c r="AB441" s="61">
        <f t="shared" si="159"/>
        <v>65000000000000</v>
      </c>
      <c r="AD441" s="61">
        <f t="shared" si="161"/>
        <v>6</v>
      </c>
      <c r="AE441" s="61">
        <f t="shared" si="162"/>
        <v>3</v>
      </c>
      <c r="AF441" s="61">
        <f t="shared" si="163"/>
        <v>1</v>
      </c>
      <c r="AG441" s="61">
        <f t="shared" si="164"/>
        <v>130</v>
      </c>
      <c r="AH441" s="61">
        <f t="shared" si="165"/>
        <v>1</v>
      </c>
      <c r="AI441" s="61">
        <f t="shared" si="166"/>
        <v>1</v>
      </c>
      <c r="AK441" s="77" t="str">
        <f xml:space="preserve">
IF(AA441&lt;&gt;AA440,
     "L5",
     IF(Z441&lt;&gt;Z440,
          "L4",
          IF(Y441&lt;&gt;Y440,
               "L3",
               IF(X441&lt;&gt;X440,
                    "L2",
                     IF(W441&lt;&gt;W440,
                         "L1",
                         "L1"
                         )
                    )
               )
          )
     )</f>
        <v>L4</v>
      </c>
      <c r="AM441" s="65" t="s">
        <v>1756</v>
      </c>
      <c r="AN441" s="65">
        <f>IF(EXACT($AK440, "L1"), $W440, AN440)</f>
        <v>65000000000350</v>
      </c>
      <c r="AO441" s="65">
        <f>IF(EXACT($AK440, "L1"), $W440, IF(EXACT($AK440, "L2"), $X440, AO440))</f>
        <v>65000000000388</v>
      </c>
      <c r="AP441" s="65">
        <f>IF(EXACT($AK440, "L1"), $W440, IF(EXACT($AK440, "L2"), $X440, IF(EXACT($AK440, "L3"), $Y440, AP440)))</f>
        <v>65000000000388</v>
      </c>
      <c r="AQ441" s="65">
        <f>IF(EXACT($AK440, "L1"), $W440, IF(EXACT($AK440, "L2"), $X440, IF(EXACT($AK440, "L3"), $Y440, IF(EXACT($AK440, "L4"), $Z440, AQ440))))</f>
        <v>65000000000429</v>
      </c>
      <c r="AS441" s="65">
        <f>IF(EXACT($AK441, "L1"), AM441, IF(EXACT($AK441, "L2"), AN441, IF(EXACT($AK441, "L3"), AO441, IF(EXACT($AK441, "L4"), AP441, IF(EXACT($AK441, "L5"), AQ441, "")))))</f>
        <v>65000000000388</v>
      </c>
      <c r="AU441" s="60" t="str">
        <f t="shared" si="167"/>
        <v>PERFORM * FROM "SchData-OLTP-Accounting"."Func_TblChartOfAccount_SET"(varSystemLoginSession, null, null, null, varInstitutionBranchID, 62000000000001::bigint,'6-2022', 'MV - Other', 62000000000001::bigint, '2016-01-01 00:00:00'::timestamp, null::timestamp, 65000000000388::bigint, 66000000000001::bigint);</v>
      </c>
      <c r="AV441" s="66">
        <f t="shared" si="168"/>
        <v>65000000000431</v>
      </c>
      <c r="AW441" s="66">
        <f t="shared" si="169"/>
        <v>65000000000388</v>
      </c>
      <c r="AY441" s="66">
        <f t="shared" si="160"/>
        <v>65000000000147</v>
      </c>
    </row>
    <row r="442" spans="2:51" x14ac:dyDescent="0.2">
      <c r="B442" s="42"/>
      <c r="C442" s="43"/>
      <c r="D442" s="44"/>
      <c r="E442" s="43"/>
      <c r="F442" s="44"/>
      <c r="G442" s="43"/>
      <c r="H442" s="52"/>
      <c r="I442" s="19"/>
      <c r="J442" s="52" t="s">
        <v>1626</v>
      </c>
      <c r="K442" s="19" t="s">
        <v>1392</v>
      </c>
      <c r="L442" s="52"/>
      <c r="M442" s="19"/>
      <c r="O442" s="59" t="str">
        <f t="shared" si="148"/>
        <v>6-0000</v>
      </c>
      <c r="P442" s="59" t="str">
        <f t="shared" si="149"/>
        <v>6-2000</v>
      </c>
      <c r="Q442" s="59" t="str">
        <f t="shared" si="150"/>
        <v>2-1200</v>
      </c>
      <c r="R442" s="59" t="str">
        <f t="shared" si="151"/>
        <v>6-2022</v>
      </c>
      <c r="S442" s="59" t="str">
        <f t="shared" si="152"/>
        <v>6-2022.01</v>
      </c>
      <c r="T442" s="59" t="str">
        <f t="shared" si="153"/>
        <v xml:space="preserve"> </v>
      </c>
      <c r="V442" s="82">
        <f t="shared" si="154"/>
        <v>65000000000432</v>
      </c>
      <c r="W442" s="61">
        <f t="shared" si="155"/>
        <v>65000000000350</v>
      </c>
      <c r="X442" s="61">
        <f t="shared" si="156"/>
        <v>65000000000388</v>
      </c>
      <c r="Y442" s="61">
        <f t="shared" si="157"/>
        <v>65000000000147</v>
      </c>
      <c r="Z442" s="61">
        <f t="shared" si="158"/>
        <v>65000000000431</v>
      </c>
      <c r="AA442" s="61">
        <f t="shared" si="147"/>
        <v>65000000000432</v>
      </c>
      <c r="AB442" s="61">
        <f t="shared" si="159"/>
        <v>65000000000000</v>
      </c>
      <c r="AD442" s="61">
        <f t="shared" si="161"/>
        <v>6</v>
      </c>
      <c r="AE442" s="61">
        <f t="shared" si="162"/>
        <v>3</v>
      </c>
      <c r="AF442" s="61">
        <f t="shared" si="163"/>
        <v>1</v>
      </c>
      <c r="AG442" s="61">
        <f t="shared" si="164"/>
        <v>130</v>
      </c>
      <c r="AH442" s="61">
        <f t="shared" si="165"/>
        <v>2</v>
      </c>
      <c r="AI442" s="61">
        <f t="shared" si="166"/>
        <v>1</v>
      </c>
      <c r="AK442" s="77" t="str">
        <f xml:space="preserve">
IF(AA442&lt;&gt;AA441,
     "L5",
     IF(Z442&lt;&gt;Z441,
          "L4",
          IF(Y442&lt;&gt;Y441,
               "L3",
               IF(X442&lt;&gt;X441,
                    "L2",
                     IF(W442&lt;&gt;W441,
                         "L1",
                         "L1"
                         )
                    )
               )
          )
     )</f>
        <v>L5</v>
      </c>
      <c r="AM442" s="65" t="s">
        <v>1756</v>
      </c>
      <c r="AN442" s="65">
        <f>IF(EXACT($AK441, "L1"), $W441, AN441)</f>
        <v>65000000000350</v>
      </c>
      <c r="AO442" s="65">
        <f>IF(EXACT($AK441, "L1"), $W441, IF(EXACT($AK441, "L2"), $X441, AO441))</f>
        <v>65000000000388</v>
      </c>
      <c r="AP442" s="65">
        <f>IF(EXACT($AK441, "L1"), $W441, IF(EXACT($AK441, "L2"), $X441, IF(EXACT($AK441, "L3"), $Y441, AP441)))</f>
        <v>65000000000388</v>
      </c>
      <c r="AQ442" s="65">
        <f>IF(EXACT($AK441, "L1"), $W441, IF(EXACT($AK441, "L2"), $X441, IF(EXACT($AK441, "L3"), $Y441, IF(EXACT($AK441, "L4"), $Z441, AQ441))))</f>
        <v>65000000000431</v>
      </c>
      <c r="AS442" s="65">
        <f>IF(EXACT($AK442, "L1"), AM442, IF(EXACT($AK442, "L2"), AN442, IF(EXACT($AK442, "L3"), AO442, IF(EXACT($AK442, "L4"), AP442, IF(EXACT($AK442, "L5"), AQ442, "")))))</f>
        <v>65000000000431</v>
      </c>
      <c r="AU442" s="60" t="str">
        <f t="shared" si="167"/>
        <v>PERFORM * FROM "SchData-OLTP-Accounting"."Func_TblChartOfAccount_SET"(varSystemLoginSession, null, null, null, varInstitutionBranchID, 62000000000001::bigint,'6-2022.01', 'MV - Other (IDR)', 62000000000001::bigint, '2016-01-01 00:00:00'::timestamp, null::timestamp, 65000000000431::bigint, 66000000000001::bigint);</v>
      </c>
      <c r="AV442" s="66">
        <f t="shared" si="168"/>
        <v>65000000000432</v>
      </c>
      <c r="AW442" s="66">
        <f t="shared" si="169"/>
        <v>65000000000431</v>
      </c>
      <c r="AY442" s="66">
        <f t="shared" si="160"/>
        <v>65000000000431</v>
      </c>
    </row>
    <row r="443" spans="2:51" x14ac:dyDescent="0.2">
      <c r="B443" s="42"/>
      <c r="C443" s="43"/>
      <c r="D443" s="44"/>
      <c r="E443" s="43"/>
      <c r="F443" s="44"/>
      <c r="G443" s="43"/>
      <c r="H443" s="52" t="s">
        <v>1627</v>
      </c>
      <c r="I443" s="19" t="s">
        <v>453</v>
      </c>
      <c r="J443" s="52"/>
      <c r="K443" s="19"/>
      <c r="L443" s="52"/>
      <c r="M443" s="19"/>
      <c r="O443" s="59" t="str">
        <f t="shared" si="148"/>
        <v>6-0000</v>
      </c>
      <c r="P443" s="59" t="str">
        <f t="shared" si="149"/>
        <v>6-2000</v>
      </c>
      <c r="Q443" s="59" t="str">
        <f t="shared" si="150"/>
        <v>2-1200</v>
      </c>
      <c r="R443" s="59" t="str">
        <f t="shared" si="151"/>
        <v>6-2023</v>
      </c>
      <c r="S443" s="59" t="str">
        <f t="shared" si="152"/>
        <v>6-2022.01</v>
      </c>
      <c r="T443" s="59" t="str">
        <f t="shared" si="153"/>
        <v xml:space="preserve"> </v>
      </c>
      <c r="V443" s="82">
        <f t="shared" si="154"/>
        <v>65000000000433</v>
      </c>
      <c r="W443" s="61">
        <f t="shared" si="155"/>
        <v>65000000000350</v>
      </c>
      <c r="X443" s="61">
        <f t="shared" si="156"/>
        <v>65000000000388</v>
      </c>
      <c r="Y443" s="61">
        <f t="shared" si="157"/>
        <v>65000000000147</v>
      </c>
      <c r="Z443" s="61">
        <f t="shared" si="158"/>
        <v>65000000000433</v>
      </c>
      <c r="AA443" s="61">
        <f t="shared" si="147"/>
        <v>65000000000432</v>
      </c>
      <c r="AB443" s="61">
        <f t="shared" si="159"/>
        <v>65000000000000</v>
      </c>
      <c r="AD443" s="61">
        <f t="shared" si="161"/>
        <v>6</v>
      </c>
      <c r="AE443" s="61">
        <f t="shared" si="162"/>
        <v>3</v>
      </c>
      <c r="AF443" s="61">
        <f t="shared" si="163"/>
        <v>1</v>
      </c>
      <c r="AG443" s="61">
        <f t="shared" si="164"/>
        <v>131</v>
      </c>
      <c r="AH443" s="61">
        <f t="shared" si="165"/>
        <v>1</v>
      </c>
      <c r="AI443" s="61">
        <f t="shared" si="166"/>
        <v>1</v>
      </c>
      <c r="AK443" s="77" t="str">
        <f xml:space="preserve">
IF(AA443&lt;&gt;AA442,
     "L5",
     IF(Z443&lt;&gt;Z442,
          "L4",
          IF(Y443&lt;&gt;Y442,
               "L3",
               IF(X443&lt;&gt;X442,
                    "L2",
                     IF(W443&lt;&gt;W442,
                         "L1",
                         "L1"
                         )
                    )
               )
          )
     )</f>
        <v>L4</v>
      </c>
      <c r="AM443" s="65" t="s">
        <v>1756</v>
      </c>
      <c r="AN443" s="65">
        <f>IF(EXACT($AK442, "L1"), $W442, AN442)</f>
        <v>65000000000350</v>
      </c>
      <c r="AO443" s="65">
        <f>IF(EXACT($AK442, "L1"), $W442, IF(EXACT($AK442, "L2"), $X442, AO442))</f>
        <v>65000000000388</v>
      </c>
      <c r="AP443" s="65">
        <f>IF(EXACT($AK442, "L1"), $W442, IF(EXACT($AK442, "L2"), $X442, IF(EXACT($AK442, "L3"), $Y442, AP442)))</f>
        <v>65000000000388</v>
      </c>
      <c r="AQ443" s="65">
        <f>IF(EXACT($AK442, "L1"), $W442, IF(EXACT($AK442, "L2"), $X442, IF(EXACT($AK442, "L3"), $Y442, IF(EXACT($AK442, "L4"), $Z442, AQ442))))</f>
        <v>65000000000431</v>
      </c>
      <c r="AS443" s="65">
        <f>IF(EXACT($AK443, "L1"), AM443, IF(EXACT($AK443, "L2"), AN443, IF(EXACT($AK443, "L3"), AO443, IF(EXACT($AK443, "L4"), AP443, IF(EXACT($AK443, "L5"), AQ443, "")))))</f>
        <v>65000000000388</v>
      </c>
      <c r="AU443" s="60" t="str">
        <f t="shared" si="167"/>
        <v>PERFORM * FROM "SchData-OLTP-Accounting"."Func_TblChartOfAccount_SET"(varSystemLoginSession, null, null, null, varInstitutionBranchID, 62000000000001::bigint,'6-2023', 'Travel &amp; Fares', 62000000000001::bigint, '2016-01-01 00:00:00'::timestamp, null::timestamp, 65000000000388::bigint, 66000000000001::bigint);</v>
      </c>
      <c r="AV443" s="66">
        <f t="shared" si="168"/>
        <v>65000000000433</v>
      </c>
      <c r="AW443" s="66">
        <f t="shared" si="169"/>
        <v>65000000000388</v>
      </c>
      <c r="AY443" s="66">
        <f t="shared" si="160"/>
        <v>65000000000147</v>
      </c>
    </row>
    <row r="444" spans="2:51" x14ac:dyDescent="0.2">
      <c r="B444" s="42"/>
      <c r="C444" s="43"/>
      <c r="D444" s="44"/>
      <c r="E444" s="43"/>
      <c r="F444" s="44"/>
      <c r="G444" s="43"/>
      <c r="H444" s="52"/>
      <c r="I444" s="19"/>
      <c r="J444" s="52" t="s">
        <v>1628</v>
      </c>
      <c r="K444" s="19" t="s">
        <v>1331</v>
      </c>
      <c r="L444" s="52"/>
      <c r="M444" s="19"/>
      <c r="O444" s="59" t="str">
        <f t="shared" si="148"/>
        <v>6-0000</v>
      </c>
      <c r="P444" s="59" t="str">
        <f t="shared" si="149"/>
        <v>6-2000</v>
      </c>
      <c r="Q444" s="59" t="str">
        <f t="shared" si="150"/>
        <v>2-1200</v>
      </c>
      <c r="R444" s="59" t="str">
        <f t="shared" si="151"/>
        <v>6-2023</v>
      </c>
      <c r="S444" s="59" t="str">
        <f t="shared" si="152"/>
        <v>6-2023.01</v>
      </c>
      <c r="T444" s="59" t="str">
        <f t="shared" si="153"/>
        <v xml:space="preserve"> </v>
      </c>
      <c r="V444" s="82">
        <f t="shared" si="154"/>
        <v>65000000000434</v>
      </c>
      <c r="W444" s="61">
        <f t="shared" si="155"/>
        <v>65000000000350</v>
      </c>
      <c r="X444" s="61">
        <f t="shared" si="156"/>
        <v>65000000000388</v>
      </c>
      <c r="Y444" s="61">
        <f t="shared" si="157"/>
        <v>65000000000147</v>
      </c>
      <c r="Z444" s="61">
        <f t="shared" si="158"/>
        <v>65000000000433</v>
      </c>
      <c r="AA444" s="61">
        <f t="shared" si="147"/>
        <v>65000000000434</v>
      </c>
      <c r="AB444" s="61">
        <f t="shared" si="159"/>
        <v>65000000000000</v>
      </c>
      <c r="AD444" s="61">
        <f t="shared" si="161"/>
        <v>6</v>
      </c>
      <c r="AE444" s="61">
        <f t="shared" si="162"/>
        <v>3</v>
      </c>
      <c r="AF444" s="61">
        <f t="shared" si="163"/>
        <v>1</v>
      </c>
      <c r="AG444" s="61">
        <f t="shared" si="164"/>
        <v>131</v>
      </c>
      <c r="AH444" s="61">
        <f t="shared" si="165"/>
        <v>2</v>
      </c>
      <c r="AI444" s="61">
        <f t="shared" si="166"/>
        <v>1</v>
      </c>
      <c r="AK444" s="77" t="str">
        <f xml:space="preserve">
IF(AA444&lt;&gt;AA443,
     "L5",
     IF(Z444&lt;&gt;Z443,
          "L4",
          IF(Y444&lt;&gt;Y443,
               "L3",
               IF(X444&lt;&gt;X443,
                    "L2",
                     IF(W444&lt;&gt;W443,
                         "L1",
                         "L1"
                         )
                    )
               )
          )
     )</f>
        <v>L5</v>
      </c>
      <c r="AM444" s="65" t="s">
        <v>1756</v>
      </c>
      <c r="AN444" s="65">
        <f>IF(EXACT($AK443, "L1"), $W443, AN443)</f>
        <v>65000000000350</v>
      </c>
      <c r="AO444" s="65">
        <f>IF(EXACT($AK443, "L1"), $W443, IF(EXACT($AK443, "L2"), $X443, AO443))</f>
        <v>65000000000388</v>
      </c>
      <c r="AP444" s="65">
        <f>IF(EXACT($AK443, "L1"), $W443, IF(EXACT($AK443, "L2"), $X443, IF(EXACT($AK443, "L3"), $Y443, AP443)))</f>
        <v>65000000000388</v>
      </c>
      <c r="AQ444" s="65">
        <f>IF(EXACT($AK443, "L1"), $W443, IF(EXACT($AK443, "L2"), $X443, IF(EXACT($AK443, "L3"), $Y443, IF(EXACT($AK443, "L4"), $Z443, AQ443))))</f>
        <v>65000000000433</v>
      </c>
      <c r="AS444" s="65">
        <f>IF(EXACT($AK444, "L1"), AM444, IF(EXACT($AK444, "L2"), AN444, IF(EXACT($AK444, "L3"), AO444, IF(EXACT($AK444, "L4"), AP444, IF(EXACT($AK444, "L5"), AQ444, "")))))</f>
        <v>65000000000433</v>
      </c>
      <c r="AU444" s="60" t="str">
        <f t="shared" si="167"/>
        <v>PERFORM * FROM "SchData-OLTP-Accounting"."Func_TblChartOfAccount_SET"(varSystemLoginSession, null, null, null, varInstitutionBranchID, 62000000000001::bigint,'6-2023.01', 'Travel &amp; Fares (IDR)', 62000000000001::bigint, '2016-01-01 00:00:00'::timestamp, null::timestamp, 65000000000433::bigint, 66000000000001::bigint);</v>
      </c>
      <c r="AV444" s="66">
        <f t="shared" si="168"/>
        <v>65000000000434</v>
      </c>
      <c r="AW444" s="66">
        <f t="shared" si="169"/>
        <v>65000000000433</v>
      </c>
      <c r="AY444" s="66">
        <f t="shared" si="160"/>
        <v>65000000000433</v>
      </c>
    </row>
    <row r="445" spans="2:51" x14ac:dyDescent="0.2">
      <c r="B445" s="42"/>
      <c r="C445" s="43"/>
      <c r="D445" s="44"/>
      <c r="E445" s="43"/>
      <c r="F445" s="44"/>
      <c r="G445" s="43"/>
      <c r="H445" s="52" t="s">
        <v>1629</v>
      </c>
      <c r="I445" s="19" t="s">
        <v>1173</v>
      </c>
      <c r="J445" s="52"/>
      <c r="K445" s="19"/>
      <c r="L445" s="52"/>
      <c r="M445" s="19"/>
      <c r="O445" s="59" t="str">
        <f t="shared" si="148"/>
        <v>6-0000</v>
      </c>
      <c r="P445" s="59" t="str">
        <f t="shared" si="149"/>
        <v>6-2000</v>
      </c>
      <c r="Q445" s="59" t="str">
        <f t="shared" si="150"/>
        <v>2-1200</v>
      </c>
      <c r="R445" s="59" t="str">
        <f t="shared" si="151"/>
        <v>6-2024</v>
      </c>
      <c r="S445" s="59" t="str">
        <f t="shared" si="152"/>
        <v>6-2023.01</v>
      </c>
      <c r="T445" s="59" t="str">
        <f t="shared" si="153"/>
        <v xml:space="preserve"> </v>
      </c>
      <c r="V445" s="82">
        <f t="shared" si="154"/>
        <v>65000000000435</v>
      </c>
      <c r="W445" s="61">
        <f t="shared" si="155"/>
        <v>65000000000350</v>
      </c>
      <c r="X445" s="61">
        <f t="shared" si="156"/>
        <v>65000000000388</v>
      </c>
      <c r="Y445" s="61">
        <f t="shared" si="157"/>
        <v>65000000000147</v>
      </c>
      <c r="Z445" s="61">
        <f t="shared" si="158"/>
        <v>65000000000435</v>
      </c>
      <c r="AA445" s="61">
        <f t="shared" si="147"/>
        <v>65000000000434</v>
      </c>
      <c r="AB445" s="61">
        <f t="shared" si="159"/>
        <v>65000000000000</v>
      </c>
      <c r="AD445" s="61">
        <f t="shared" si="161"/>
        <v>6</v>
      </c>
      <c r="AE445" s="61">
        <f t="shared" si="162"/>
        <v>3</v>
      </c>
      <c r="AF445" s="61">
        <f t="shared" si="163"/>
        <v>1</v>
      </c>
      <c r="AG445" s="61">
        <f t="shared" si="164"/>
        <v>132</v>
      </c>
      <c r="AH445" s="61">
        <f t="shared" si="165"/>
        <v>1</v>
      </c>
      <c r="AI445" s="61">
        <f t="shared" si="166"/>
        <v>1</v>
      </c>
      <c r="AK445" s="77" t="str">
        <f xml:space="preserve">
IF(AA445&lt;&gt;AA444,
     "L5",
     IF(Z445&lt;&gt;Z444,
          "L4",
          IF(Y445&lt;&gt;Y444,
               "L3",
               IF(X445&lt;&gt;X444,
                    "L2",
                     IF(W445&lt;&gt;W444,
                         "L1",
                         "L1"
                         )
                    )
               )
          )
     )</f>
        <v>L4</v>
      </c>
      <c r="AM445" s="65" t="s">
        <v>1756</v>
      </c>
      <c r="AN445" s="65">
        <f>IF(EXACT($AK444, "L1"), $W444, AN444)</f>
        <v>65000000000350</v>
      </c>
      <c r="AO445" s="65">
        <f>IF(EXACT($AK444, "L1"), $W444, IF(EXACT($AK444, "L2"), $X444, AO444))</f>
        <v>65000000000388</v>
      </c>
      <c r="AP445" s="65">
        <f>IF(EXACT($AK444, "L1"), $W444, IF(EXACT($AK444, "L2"), $X444, IF(EXACT($AK444, "L3"), $Y444, AP444)))</f>
        <v>65000000000388</v>
      </c>
      <c r="AQ445" s="65">
        <f>IF(EXACT($AK444, "L1"), $W444, IF(EXACT($AK444, "L2"), $X444, IF(EXACT($AK444, "L3"), $Y444, IF(EXACT($AK444, "L4"), $Z444, AQ444))))</f>
        <v>65000000000433</v>
      </c>
      <c r="AS445" s="65">
        <f>IF(EXACT($AK445, "L1"), AM445, IF(EXACT($AK445, "L2"), AN445, IF(EXACT($AK445, "L3"), AO445, IF(EXACT($AK445, "L4"), AP445, IF(EXACT($AK445, "L5"), AQ445, "")))))</f>
        <v>65000000000388</v>
      </c>
      <c r="AU445" s="60" t="str">
        <f t="shared" si="167"/>
        <v>PERFORM * FROM "SchData-OLTP-Accounting"."Func_TblChartOfAccount_SET"(varSystemLoginSession, null, null, null, varInstitutionBranchID, 62000000000001::bigint,'6-2024', 'Travel &amp;Fares - Sales', 62000000000001::bigint, '2016-01-01 00:00:00'::timestamp, null::timestamp, 65000000000388::bigint, 66000000000001::bigint);</v>
      </c>
      <c r="AV445" s="66">
        <f t="shared" si="168"/>
        <v>65000000000435</v>
      </c>
      <c r="AW445" s="66">
        <f t="shared" si="169"/>
        <v>65000000000388</v>
      </c>
      <c r="AY445" s="66">
        <f t="shared" si="160"/>
        <v>65000000000147</v>
      </c>
    </row>
    <row r="446" spans="2:51" x14ac:dyDescent="0.2">
      <c r="B446" s="42"/>
      <c r="C446" s="43"/>
      <c r="D446" s="44"/>
      <c r="E446" s="43"/>
      <c r="F446" s="44"/>
      <c r="G446" s="43"/>
      <c r="H446" s="52"/>
      <c r="I446" s="19"/>
      <c r="J446" s="52" t="s">
        <v>1630</v>
      </c>
      <c r="K446" s="19" t="s">
        <v>1393</v>
      </c>
      <c r="L446" s="52"/>
      <c r="M446" s="19"/>
      <c r="O446" s="59" t="str">
        <f t="shared" si="148"/>
        <v>6-0000</v>
      </c>
      <c r="P446" s="59" t="str">
        <f t="shared" si="149"/>
        <v>6-2000</v>
      </c>
      <c r="Q446" s="59" t="str">
        <f t="shared" si="150"/>
        <v>2-1200</v>
      </c>
      <c r="R446" s="59" t="str">
        <f t="shared" si="151"/>
        <v>6-2024</v>
      </c>
      <c r="S446" s="59" t="str">
        <f t="shared" si="152"/>
        <v>6-2024.01</v>
      </c>
      <c r="T446" s="59" t="str">
        <f t="shared" si="153"/>
        <v xml:space="preserve"> </v>
      </c>
      <c r="V446" s="82">
        <f t="shared" si="154"/>
        <v>65000000000436</v>
      </c>
      <c r="W446" s="61">
        <f t="shared" si="155"/>
        <v>65000000000350</v>
      </c>
      <c r="X446" s="61">
        <f t="shared" si="156"/>
        <v>65000000000388</v>
      </c>
      <c r="Y446" s="61">
        <f t="shared" si="157"/>
        <v>65000000000147</v>
      </c>
      <c r="Z446" s="61">
        <f t="shared" si="158"/>
        <v>65000000000435</v>
      </c>
      <c r="AA446" s="61">
        <f t="shared" si="147"/>
        <v>65000000000436</v>
      </c>
      <c r="AB446" s="61">
        <f t="shared" si="159"/>
        <v>65000000000000</v>
      </c>
      <c r="AD446" s="61">
        <f t="shared" si="161"/>
        <v>6</v>
      </c>
      <c r="AE446" s="61">
        <f t="shared" si="162"/>
        <v>3</v>
      </c>
      <c r="AF446" s="61">
        <f t="shared" si="163"/>
        <v>1</v>
      </c>
      <c r="AG446" s="61">
        <f t="shared" si="164"/>
        <v>132</v>
      </c>
      <c r="AH446" s="61">
        <f t="shared" si="165"/>
        <v>2</v>
      </c>
      <c r="AI446" s="61">
        <f t="shared" si="166"/>
        <v>1</v>
      </c>
      <c r="AK446" s="77" t="str">
        <f xml:space="preserve">
IF(AA446&lt;&gt;AA445,
     "L5",
     IF(Z446&lt;&gt;Z445,
          "L4",
          IF(Y446&lt;&gt;Y445,
               "L3",
               IF(X446&lt;&gt;X445,
                    "L2",
                     IF(W446&lt;&gt;W445,
                         "L1",
                         "L1"
                         )
                    )
               )
          )
     )</f>
        <v>L5</v>
      </c>
      <c r="AM446" s="65" t="s">
        <v>1756</v>
      </c>
      <c r="AN446" s="65">
        <f>IF(EXACT($AK445, "L1"), $W445, AN445)</f>
        <v>65000000000350</v>
      </c>
      <c r="AO446" s="65">
        <f>IF(EXACT($AK445, "L1"), $W445, IF(EXACT($AK445, "L2"), $X445, AO445))</f>
        <v>65000000000388</v>
      </c>
      <c r="AP446" s="65">
        <f>IF(EXACT($AK445, "L1"), $W445, IF(EXACT($AK445, "L2"), $X445, IF(EXACT($AK445, "L3"), $Y445, AP445)))</f>
        <v>65000000000388</v>
      </c>
      <c r="AQ446" s="65">
        <f>IF(EXACT($AK445, "L1"), $W445, IF(EXACT($AK445, "L2"), $X445, IF(EXACT($AK445, "L3"), $Y445, IF(EXACT($AK445, "L4"), $Z445, AQ445))))</f>
        <v>65000000000435</v>
      </c>
      <c r="AS446" s="65">
        <f>IF(EXACT($AK446, "L1"), AM446, IF(EXACT($AK446, "L2"), AN446, IF(EXACT($AK446, "L3"), AO446, IF(EXACT($AK446, "L4"), AP446, IF(EXACT($AK446, "L5"), AQ446, "")))))</f>
        <v>65000000000435</v>
      </c>
      <c r="AU446" s="60" t="str">
        <f t="shared" si="167"/>
        <v>PERFORM * FROM "SchData-OLTP-Accounting"."Func_TblChartOfAccount_SET"(varSystemLoginSession, null, null, null, varInstitutionBranchID, 62000000000001::bigint,'6-2024.01', 'Travel &amp;Fares - Sales (IDR)', 62000000000001::bigint, '2016-01-01 00:00:00'::timestamp, null::timestamp, 65000000000435::bigint, 66000000000001::bigint);</v>
      </c>
      <c r="AV446" s="66">
        <f t="shared" si="168"/>
        <v>65000000000436</v>
      </c>
      <c r="AW446" s="66">
        <f t="shared" si="169"/>
        <v>65000000000435</v>
      </c>
      <c r="AY446" s="66">
        <f t="shared" si="160"/>
        <v>65000000000435</v>
      </c>
    </row>
    <row r="447" spans="2:51" x14ac:dyDescent="0.2">
      <c r="B447" s="42"/>
      <c r="C447" s="43"/>
      <c r="D447" s="44"/>
      <c r="E447" s="43"/>
      <c r="F447" s="44"/>
      <c r="G447" s="43"/>
      <c r="H447" s="52" t="s">
        <v>1631</v>
      </c>
      <c r="I447" s="19" t="s">
        <v>427</v>
      </c>
      <c r="J447" s="52"/>
      <c r="K447" s="19"/>
      <c r="L447" s="52"/>
      <c r="M447" s="19"/>
      <c r="O447" s="59" t="str">
        <f t="shared" si="148"/>
        <v>6-0000</v>
      </c>
      <c r="P447" s="59" t="str">
        <f t="shared" si="149"/>
        <v>6-2000</v>
      </c>
      <c r="Q447" s="59" t="str">
        <f t="shared" si="150"/>
        <v>2-1200</v>
      </c>
      <c r="R447" s="59" t="str">
        <f t="shared" si="151"/>
        <v>6-2025</v>
      </c>
      <c r="S447" s="59" t="str">
        <f t="shared" si="152"/>
        <v>6-2024.01</v>
      </c>
      <c r="T447" s="59" t="str">
        <f t="shared" si="153"/>
        <v xml:space="preserve"> </v>
      </c>
      <c r="V447" s="82">
        <f t="shared" si="154"/>
        <v>65000000000437</v>
      </c>
      <c r="W447" s="61">
        <f t="shared" si="155"/>
        <v>65000000000350</v>
      </c>
      <c r="X447" s="61">
        <f t="shared" si="156"/>
        <v>65000000000388</v>
      </c>
      <c r="Y447" s="61">
        <f t="shared" si="157"/>
        <v>65000000000147</v>
      </c>
      <c r="Z447" s="61">
        <f t="shared" si="158"/>
        <v>65000000000437</v>
      </c>
      <c r="AA447" s="61">
        <f t="shared" si="147"/>
        <v>65000000000436</v>
      </c>
      <c r="AB447" s="61">
        <f t="shared" si="159"/>
        <v>65000000000000</v>
      </c>
      <c r="AD447" s="61">
        <f t="shared" si="161"/>
        <v>6</v>
      </c>
      <c r="AE447" s="61">
        <f t="shared" si="162"/>
        <v>3</v>
      </c>
      <c r="AF447" s="61">
        <f t="shared" si="163"/>
        <v>1</v>
      </c>
      <c r="AG447" s="61">
        <f t="shared" si="164"/>
        <v>133</v>
      </c>
      <c r="AH447" s="61">
        <f t="shared" si="165"/>
        <v>1</v>
      </c>
      <c r="AI447" s="61">
        <f t="shared" si="166"/>
        <v>1</v>
      </c>
      <c r="AK447" s="77" t="str">
        <f xml:space="preserve">
IF(AA447&lt;&gt;AA446,
     "L5",
     IF(Z447&lt;&gt;Z446,
          "L4",
          IF(Y447&lt;&gt;Y446,
               "L3",
               IF(X447&lt;&gt;X446,
                    "L2",
                     IF(W447&lt;&gt;W446,
                         "L1",
                         "L1"
                         )
                    )
               )
          )
     )</f>
        <v>L4</v>
      </c>
      <c r="AM447" s="65" t="s">
        <v>1756</v>
      </c>
      <c r="AN447" s="65">
        <f>IF(EXACT($AK446, "L1"), $W446, AN446)</f>
        <v>65000000000350</v>
      </c>
      <c r="AO447" s="65">
        <f>IF(EXACT($AK446, "L1"), $W446, IF(EXACT($AK446, "L2"), $X446, AO446))</f>
        <v>65000000000388</v>
      </c>
      <c r="AP447" s="65">
        <f>IF(EXACT($AK446, "L1"), $W446, IF(EXACT($AK446, "L2"), $X446, IF(EXACT($AK446, "L3"), $Y446, AP446)))</f>
        <v>65000000000388</v>
      </c>
      <c r="AQ447" s="65">
        <f>IF(EXACT($AK446, "L1"), $W446, IF(EXACT($AK446, "L2"), $X446, IF(EXACT($AK446, "L3"), $Y446, IF(EXACT($AK446, "L4"), $Z446, AQ446))))</f>
        <v>65000000000435</v>
      </c>
      <c r="AS447" s="65">
        <f>IF(EXACT($AK447, "L1"), AM447, IF(EXACT($AK447, "L2"), AN447, IF(EXACT($AK447, "L3"), AO447, IF(EXACT($AK447, "L4"), AP447, IF(EXACT($AK447, "L5"), AQ447, "")))))</f>
        <v>65000000000388</v>
      </c>
      <c r="AU447" s="60" t="str">
        <f t="shared" si="167"/>
        <v>PERFORM * FROM "SchData-OLTP-Accounting"."Func_TblChartOfAccount_SET"(varSystemLoginSession, null, null, null, varInstitutionBranchID, 62000000000001::bigint,'6-2025', 'Property Rental/Lease', 62000000000001::bigint, '2016-01-01 00:00:00'::timestamp, null::timestamp, 65000000000388::bigint, 66000000000001::bigint);</v>
      </c>
      <c r="AV447" s="66">
        <f t="shared" si="168"/>
        <v>65000000000437</v>
      </c>
      <c r="AW447" s="66">
        <f t="shared" si="169"/>
        <v>65000000000388</v>
      </c>
      <c r="AY447" s="66">
        <f t="shared" si="160"/>
        <v>65000000000147</v>
      </c>
    </row>
    <row r="448" spans="2:51" x14ac:dyDescent="0.2">
      <c r="B448" s="42"/>
      <c r="C448" s="43"/>
      <c r="D448" s="44"/>
      <c r="E448" s="43"/>
      <c r="F448" s="44"/>
      <c r="G448" s="43"/>
      <c r="H448" s="52"/>
      <c r="I448" s="19"/>
      <c r="J448" s="52" t="s">
        <v>1632</v>
      </c>
      <c r="K448" s="19" t="s">
        <v>1318</v>
      </c>
      <c r="L448" s="52"/>
      <c r="M448" s="19"/>
      <c r="O448" s="59" t="str">
        <f t="shared" si="148"/>
        <v>6-0000</v>
      </c>
      <c r="P448" s="59" t="str">
        <f t="shared" si="149"/>
        <v>6-2000</v>
      </c>
      <c r="Q448" s="59" t="str">
        <f t="shared" si="150"/>
        <v>2-1200</v>
      </c>
      <c r="R448" s="59" t="str">
        <f t="shared" si="151"/>
        <v>6-2025</v>
      </c>
      <c r="S448" s="59" t="str">
        <f t="shared" si="152"/>
        <v>6-2025.01</v>
      </c>
      <c r="T448" s="59" t="str">
        <f t="shared" si="153"/>
        <v xml:space="preserve"> </v>
      </c>
      <c r="V448" s="82">
        <f t="shared" si="154"/>
        <v>65000000000438</v>
      </c>
      <c r="W448" s="61">
        <f t="shared" si="155"/>
        <v>65000000000350</v>
      </c>
      <c r="X448" s="61">
        <f t="shared" si="156"/>
        <v>65000000000388</v>
      </c>
      <c r="Y448" s="61">
        <f t="shared" si="157"/>
        <v>65000000000147</v>
      </c>
      <c r="Z448" s="61">
        <f t="shared" si="158"/>
        <v>65000000000437</v>
      </c>
      <c r="AA448" s="61">
        <f t="shared" si="147"/>
        <v>65000000000438</v>
      </c>
      <c r="AB448" s="61">
        <f t="shared" si="159"/>
        <v>65000000000000</v>
      </c>
      <c r="AD448" s="61">
        <f t="shared" si="161"/>
        <v>6</v>
      </c>
      <c r="AE448" s="61">
        <f t="shared" si="162"/>
        <v>3</v>
      </c>
      <c r="AF448" s="61">
        <f t="shared" si="163"/>
        <v>1</v>
      </c>
      <c r="AG448" s="61">
        <f t="shared" si="164"/>
        <v>133</v>
      </c>
      <c r="AH448" s="61">
        <f t="shared" si="165"/>
        <v>2</v>
      </c>
      <c r="AI448" s="61">
        <f t="shared" si="166"/>
        <v>1</v>
      </c>
      <c r="AK448" s="77" t="str">
        <f xml:space="preserve">
IF(AA448&lt;&gt;AA447,
     "L5",
     IF(Z448&lt;&gt;Z447,
          "L4",
          IF(Y448&lt;&gt;Y447,
               "L3",
               IF(X448&lt;&gt;X447,
                    "L2",
                     IF(W448&lt;&gt;W447,
                         "L1",
                         "L1"
                         )
                    )
               )
          )
     )</f>
        <v>L5</v>
      </c>
      <c r="AM448" s="65" t="s">
        <v>1756</v>
      </c>
      <c r="AN448" s="65">
        <f>IF(EXACT($AK447, "L1"), $W447, AN447)</f>
        <v>65000000000350</v>
      </c>
      <c r="AO448" s="65">
        <f>IF(EXACT($AK447, "L1"), $W447, IF(EXACT($AK447, "L2"), $X447, AO447))</f>
        <v>65000000000388</v>
      </c>
      <c r="AP448" s="65">
        <f>IF(EXACT($AK447, "L1"), $W447, IF(EXACT($AK447, "L2"), $X447, IF(EXACT($AK447, "L3"), $Y447, AP447)))</f>
        <v>65000000000388</v>
      </c>
      <c r="AQ448" s="65">
        <f>IF(EXACT($AK447, "L1"), $W447, IF(EXACT($AK447, "L2"), $X447, IF(EXACT($AK447, "L3"), $Y447, IF(EXACT($AK447, "L4"), $Z447, AQ447))))</f>
        <v>65000000000437</v>
      </c>
      <c r="AS448" s="65">
        <f>IF(EXACT($AK448, "L1"), AM448, IF(EXACT($AK448, "L2"), AN448, IF(EXACT($AK448, "L3"), AO448, IF(EXACT($AK448, "L4"), AP448, IF(EXACT($AK448, "L5"), AQ448, "")))))</f>
        <v>65000000000437</v>
      </c>
      <c r="AU448" s="60" t="str">
        <f t="shared" si="167"/>
        <v>PERFORM * FROM "SchData-OLTP-Accounting"."Func_TblChartOfAccount_SET"(varSystemLoginSession, null, null, null, varInstitutionBranchID, 62000000000001::bigint,'6-2025.01', 'Property Rental/Lease (IDR)', 62000000000001::bigint, '2016-01-01 00:00:00'::timestamp, null::timestamp, 65000000000437::bigint, 66000000000001::bigint);</v>
      </c>
      <c r="AV448" s="66">
        <f t="shared" si="168"/>
        <v>65000000000438</v>
      </c>
      <c r="AW448" s="66">
        <f t="shared" si="169"/>
        <v>65000000000437</v>
      </c>
      <c r="AY448" s="66">
        <f t="shared" si="160"/>
        <v>65000000000437</v>
      </c>
    </row>
    <row r="449" spans="2:51" x14ac:dyDescent="0.2">
      <c r="B449" s="42"/>
      <c r="C449" s="43"/>
      <c r="D449" s="44"/>
      <c r="E449" s="43"/>
      <c r="F449" s="44"/>
      <c r="G449" s="43"/>
      <c r="H449" s="52" t="s">
        <v>1633</v>
      </c>
      <c r="I449" s="19" t="s">
        <v>429</v>
      </c>
      <c r="J449" s="52"/>
      <c r="K449" s="19"/>
      <c r="L449" s="52"/>
      <c r="M449" s="19"/>
      <c r="O449" s="59" t="str">
        <f t="shared" si="148"/>
        <v>6-0000</v>
      </c>
      <c r="P449" s="59" t="str">
        <f t="shared" si="149"/>
        <v>6-2000</v>
      </c>
      <c r="Q449" s="59" t="str">
        <f t="shared" si="150"/>
        <v>2-1200</v>
      </c>
      <c r="R449" s="59" t="str">
        <f t="shared" si="151"/>
        <v>6-2026</v>
      </c>
      <c r="S449" s="59" t="str">
        <f t="shared" si="152"/>
        <v>6-2025.01</v>
      </c>
      <c r="T449" s="59" t="str">
        <f t="shared" si="153"/>
        <v xml:space="preserve"> </v>
      </c>
      <c r="V449" s="82">
        <f t="shared" si="154"/>
        <v>65000000000439</v>
      </c>
      <c r="W449" s="61">
        <f t="shared" si="155"/>
        <v>65000000000350</v>
      </c>
      <c r="X449" s="61">
        <f t="shared" si="156"/>
        <v>65000000000388</v>
      </c>
      <c r="Y449" s="61">
        <f t="shared" si="157"/>
        <v>65000000000147</v>
      </c>
      <c r="Z449" s="61">
        <f t="shared" si="158"/>
        <v>65000000000439</v>
      </c>
      <c r="AA449" s="61">
        <f t="shared" si="147"/>
        <v>65000000000438</v>
      </c>
      <c r="AB449" s="61">
        <f t="shared" si="159"/>
        <v>65000000000000</v>
      </c>
      <c r="AD449" s="61">
        <f t="shared" si="161"/>
        <v>6</v>
      </c>
      <c r="AE449" s="61">
        <f t="shared" si="162"/>
        <v>3</v>
      </c>
      <c r="AF449" s="61">
        <f t="shared" si="163"/>
        <v>1</v>
      </c>
      <c r="AG449" s="61">
        <f t="shared" si="164"/>
        <v>134</v>
      </c>
      <c r="AH449" s="61">
        <f t="shared" si="165"/>
        <v>1</v>
      </c>
      <c r="AI449" s="61">
        <f t="shared" si="166"/>
        <v>1</v>
      </c>
      <c r="AK449" s="77" t="str">
        <f xml:space="preserve">
IF(AA449&lt;&gt;AA448,
     "L5",
     IF(Z449&lt;&gt;Z448,
          "L4",
          IF(Y449&lt;&gt;Y448,
               "L3",
               IF(X449&lt;&gt;X448,
                    "L2",
                     IF(W449&lt;&gt;W448,
                         "L1",
                         "L1"
                         )
                    )
               )
          )
     )</f>
        <v>L4</v>
      </c>
      <c r="AM449" s="65" t="s">
        <v>1756</v>
      </c>
      <c r="AN449" s="65">
        <f>IF(EXACT($AK448, "L1"), $W448, AN448)</f>
        <v>65000000000350</v>
      </c>
      <c r="AO449" s="65">
        <f>IF(EXACT($AK448, "L1"), $W448, IF(EXACT($AK448, "L2"), $X448, AO448))</f>
        <v>65000000000388</v>
      </c>
      <c r="AP449" s="65">
        <f>IF(EXACT($AK448, "L1"), $W448, IF(EXACT($AK448, "L2"), $X448, IF(EXACT($AK448, "L3"), $Y448, AP448)))</f>
        <v>65000000000388</v>
      </c>
      <c r="AQ449" s="65">
        <f>IF(EXACT($AK448, "L1"), $W448, IF(EXACT($AK448, "L2"), $X448, IF(EXACT($AK448, "L3"), $Y448, IF(EXACT($AK448, "L4"), $Z448, AQ448))))</f>
        <v>65000000000437</v>
      </c>
      <c r="AS449" s="65">
        <f>IF(EXACT($AK449, "L1"), AM449, IF(EXACT($AK449, "L2"), AN449, IF(EXACT($AK449, "L3"), AO449, IF(EXACT($AK449, "L4"), AP449, IF(EXACT($AK449, "L5"), AQ449, "")))))</f>
        <v>65000000000388</v>
      </c>
      <c r="AU449" s="60" t="str">
        <f t="shared" si="167"/>
        <v>PERFORM * FROM "SchData-OLTP-Accounting"."Func_TblChartOfAccount_SET"(varSystemLoginSession, null, null, null, varInstitutionBranchID, 62000000000001::bigint,'6-2026', 'Hire of Other Plant &amp; Equipt', 62000000000001::bigint, '2016-01-01 00:00:00'::timestamp, null::timestamp, 65000000000388::bigint, 66000000000001::bigint);</v>
      </c>
      <c r="AV449" s="66">
        <f t="shared" si="168"/>
        <v>65000000000439</v>
      </c>
      <c r="AW449" s="66">
        <f t="shared" si="169"/>
        <v>65000000000388</v>
      </c>
      <c r="AY449" s="66">
        <f t="shared" si="160"/>
        <v>65000000000147</v>
      </c>
    </row>
    <row r="450" spans="2:51" x14ac:dyDescent="0.2">
      <c r="B450" s="42"/>
      <c r="C450" s="43"/>
      <c r="D450" s="44"/>
      <c r="E450" s="43"/>
      <c r="F450" s="44"/>
      <c r="G450" s="43"/>
      <c r="H450" s="52"/>
      <c r="I450" s="19"/>
      <c r="J450" s="52" t="s">
        <v>1634</v>
      </c>
      <c r="K450" s="19" t="s">
        <v>1319</v>
      </c>
      <c r="L450" s="52"/>
      <c r="M450" s="19"/>
      <c r="O450" s="59" t="str">
        <f t="shared" si="148"/>
        <v>6-0000</v>
      </c>
      <c r="P450" s="59" t="str">
        <f t="shared" si="149"/>
        <v>6-2000</v>
      </c>
      <c r="Q450" s="59" t="str">
        <f t="shared" si="150"/>
        <v>2-1200</v>
      </c>
      <c r="R450" s="59" t="str">
        <f t="shared" si="151"/>
        <v>6-2026</v>
      </c>
      <c r="S450" s="59" t="str">
        <f t="shared" si="152"/>
        <v>6-2026.01</v>
      </c>
      <c r="T450" s="59" t="str">
        <f t="shared" si="153"/>
        <v xml:space="preserve"> </v>
      </c>
      <c r="V450" s="82">
        <f t="shared" si="154"/>
        <v>65000000000440</v>
      </c>
      <c r="W450" s="61">
        <f t="shared" si="155"/>
        <v>65000000000350</v>
      </c>
      <c r="X450" s="61">
        <f t="shared" si="156"/>
        <v>65000000000388</v>
      </c>
      <c r="Y450" s="61">
        <f t="shared" si="157"/>
        <v>65000000000147</v>
      </c>
      <c r="Z450" s="61">
        <f t="shared" si="158"/>
        <v>65000000000439</v>
      </c>
      <c r="AA450" s="61">
        <f t="shared" si="147"/>
        <v>65000000000440</v>
      </c>
      <c r="AB450" s="61">
        <f t="shared" si="159"/>
        <v>65000000000000</v>
      </c>
      <c r="AD450" s="61">
        <f t="shared" si="161"/>
        <v>6</v>
      </c>
      <c r="AE450" s="61">
        <f t="shared" si="162"/>
        <v>3</v>
      </c>
      <c r="AF450" s="61">
        <f t="shared" si="163"/>
        <v>1</v>
      </c>
      <c r="AG450" s="61">
        <f t="shared" si="164"/>
        <v>134</v>
      </c>
      <c r="AH450" s="61">
        <f t="shared" si="165"/>
        <v>2</v>
      </c>
      <c r="AI450" s="61">
        <f t="shared" si="166"/>
        <v>1</v>
      </c>
      <c r="AK450" s="77" t="str">
        <f xml:space="preserve">
IF(AA450&lt;&gt;AA449,
     "L5",
     IF(Z450&lt;&gt;Z449,
          "L4",
          IF(Y450&lt;&gt;Y449,
               "L3",
               IF(X450&lt;&gt;X449,
                    "L2",
                     IF(W450&lt;&gt;W449,
                         "L1",
                         "L1"
                         )
                    )
               )
          )
     )</f>
        <v>L5</v>
      </c>
      <c r="AM450" s="65" t="s">
        <v>1756</v>
      </c>
      <c r="AN450" s="65">
        <f>IF(EXACT($AK449, "L1"), $W449, AN449)</f>
        <v>65000000000350</v>
      </c>
      <c r="AO450" s="65">
        <f>IF(EXACT($AK449, "L1"), $W449, IF(EXACT($AK449, "L2"), $X449, AO449))</f>
        <v>65000000000388</v>
      </c>
      <c r="AP450" s="65">
        <f>IF(EXACT($AK449, "L1"), $W449, IF(EXACT($AK449, "L2"), $X449, IF(EXACT($AK449, "L3"), $Y449, AP449)))</f>
        <v>65000000000388</v>
      </c>
      <c r="AQ450" s="65">
        <f>IF(EXACT($AK449, "L1"), $W449, IF(EXACT($AK449, "L2"), $X449, IF(EXACT($AK449, "L3"), $Y449, IF(EXACT($AK449, "L4"), $Z449, AQ449))))</f>
        <v>65000000000439</v>
      </c>
      <c r="AS450" s="65">
        <f>IF(EXACT($AK450, "L1"), AM450, IF(EXACT($AK450, "L2"), AN450, IF(EXACT($AK450, "L3"), AO450, IF(EXACT($AK450, "L4"), AP450, IF(EXACT($AK450, "L5"), AQ450, "")))))</f>
        <v>65000000000439</v>
      </c>
      <c r="AU450" s="60" t="str">
        <f t="shared" si="167"/>
        <v>PERFORM * FROM "SchData-OLTP-Accounting"."Func_TblChartOfAccount_SET"(varSystemLoginSession, null, null, null, varInstitutionBranchID, 62000000000001::bigint,'6-2026.01', 'Hire of Other Plant &amp; Equipt (IDR)', 62000000000001::bigint, '2016-01-01 00:00:00'::timestamp, null::timestamp, 65000000000439::bigint, 66000000000001::bigint);</v>
      </c>
      <c r="AV450" s="66">
        <f t="shared" si="168"/>
        <v>65000000000440</v>
      </c>
      <c r="AW450" s="66">
        <f t="shared" si="169"/>
        <v>65000000000439</v>
      </c>
      <c r="AY450" s="66">
        <f t="shared" si="160"/>
        <v>65000000000439</v>
      </c>
    </row>
    <row r="451" spans="2:51" ht="25.5" x14ac:dyDescent="0.2">
      <c r="B451" s="42"/>
      <c r="C451" s="43"/>
      <c r="D451" s="44"/>
      <c r="E451" s="43"/>
      <c r="F451" s="44"/>
      <c r="G451" s="43"/>
      <c r="H451" s="52" t="s">
        <v>1635</v>
      </c>
      <c r="I451" s="19" t="s">
        <v>431</v>
      </c>
      <c r="J451" s="52"/>
      <c r="K451" s="19"/>
      <c r="L451" s="52"/>
      <c r="M451" s="19"/>
      <c r="O451" s="59" t="str">
        <f t="shared" si="148"/>
        <v>6-0000</v>
      </c>
      <c r="P451" s="59" t="str">
        <f t="shared" si="149"/>
        <v>6-2000</v>
      </c>
      <c r="Q451" s="59" t="str">
        <f t="shared" si="150"/>
        <v>2-1200</v>
      </c>
      <c r="R451" s="59" t="str">
        <f t="shared" si="151"/>
        <v>6-2027</v>
      </c>
      <c r="S451" s="59" t="str">
        <f t="shared" si="152"/>
        <v>6-2026.01</v>
      </c>
      <c r="T451" s="59" t="str">
        <f t="shared" si="153"/>
        <v xml:space="preserve"> </v>
      </c>
      <c r="V451" s="82">
        <f t="shared" si="154"/>
        <v>65000000000441</v>
      </c>
      <c r="W451" s="61">
        <f t="shared" si="155"/>
        <v>65000000000350</v>
      </c>
      <c r="X451" s="61">
        <f t="shared" si="156"/>
        <v>65000000000388</v>
      </c>
      <c r="Y451" s="61">
        <f t="shared" si="157"/>
        <v>65000000000147</v>
      </c>
      <c r="Z451" s="61">
        <f t="shared" si="158"/>
        <v>65000000000441</v>
      </c>
      <c r="AA451" s="61">
        <f t="shared" si="147"/>
        <v>65000000000440</v>
      </c>
      <c r="AB451" s="61">
        <f t="shared" si="159"/>
        <v>65000000000000</v>
      </c>
      <c r="AD451" s="61">
        <f t="shared" si="161"/>
        <v>6</v>
      </c>
      <c r="AE451" s="61">
        <f t="shared" si="162"/>
        <v>3</v>
      </c>
      <c r="AF451" s="61">
        <f t="shared" si="163"/>
        <v>1</v>
      </c>
      <c r="AG451" s="61">
        <f t="shared" si="164"/>
        <v>135</v>
      </c>
      <c r="AH451" s="61">
        <f t="shared" si="165"/>
        <v>1</v>
      </c>
      <c r="AI451" s="61">
        <f t="shared" si="166"/>
        <v>1</v>
      </c>
      <c r="AK451" s="77" t="str">
        <f xml:space="preserve">
IF(AA451&lt;&gt;AA450,
     "L5",
     IF(Z451&lt;&gt;Z450,
          "L4",
          IF(Y451&lt;&gt;Y450,
               "L3",
               IF(X451&lt;&gt;X450,
                    "L2",
                     IF(W451&lt;&gt;W450,
                         "L1",
                         "L1"
                         )
                    )
               )
          )
     )</f>
        <v>L4</v>
      </c>
      <c r="AM451" s="65" t="s">
        <v>1756</v>
      </c>
      <c r="AN451" s="65">
        <f>IF(EXACT($AK450, "L1"), $W450, AN450)</f>
        <v>65000000000350</v>
      </c>
      <c r="AO451" s="65">
        <f>IF(EXACT($AK450, "L1"), $W450, IF(EXACT($AK450, "L2"), $X450, AO450))</f>
        <v>65000000000388</v>
      </c>
      <c r="AP451" s="65">
        <f>IF(EXACT($AK450, "L1"), $W450, IF(EXACT($AK450, "L2"), $X450, IF(EXACT($AK450, "L3"), $Y450, AP450)))</f>
        <v>65000000000388</v>
      </c>
      <c r="AQ451" s="65">
        <f>IF(EXACT($AK450, "L1"), $W450, IF(EXACT($AK450, "L2"), $X450, IF(EXACT($AK450, "L3"), $Y450, IF(EXACT($AK450, "L4"), $Z450, AQ450))))</f>
        <v>65000000000439</v>
      </c>
      <c r="AS451" s="65">
        <f>IF(EXACT($AK451, "L1"), AM451, IF(EXACT($AK451, "L2"), AN451, IF(EXACT($AK451, "L3"), AO451, IF(EXACT($AK451, "L4"), AP451, IF(EXACT($AK451, "L5"), AQ451, "")))))</f>
        <v>65000000000388</v>
      </c>
      <c r="AU451" s="60" t="str">
        <f t="shared" si="167"/>
        <v>PERFORM * FROM "SchData-OLTP-Accounting"."Func_TblChartOfAccount_SET"(varSystemLoginSession, null, null, null, varInstitutionBranchID, 62000000000001::bigint,'6-2027', 'Property Repair &amp; Maintenance', 62000000000001::bigint, '2016-01-01 00:00:00'::timestamp, null::timestamp, 65000000000388::bigint, 66000000000001::bigint);</v>
      </c>
      <c r="AV451" s="66">
        <f t="shared" si="168"/>
        <v>65000000000441</v>
      </c>
      <c r="AW451" s="66">
        <f t="shared" si="169"/>
        <v>65000000000388</v>
      </c>
      <c r="AY451" s="66">
        <f t="shared" si="160"/>
        <v>65000000000147</v>
      </c>
    </row>
    <row r="452" spans="2:51" ht="25.5" x14ac:dyDescent="0.2">
      <c r="B452" s="42"/>
      <c r="C452" s="43"/>
      <c r="D452" s="44"/>
      <c r="E452" s="43"/>
      <c r="F452" s="44"/>
      <c r="G452" s="43"/>
      <c r="H452" s="52"/>
      <c r="I452" s="19"/>
      <c r="J452" s="52" t="s">
        <v>1636</v>
      </c>
      <c r="K452" s="19" t="s">
        <v>1320</v>
      </c>
      <c r="L452" s="52"/>
      <c r="M452" s="19"/>
      <c r="O452" s="59" t="str">
        <f t="shared" si="148"/>
        <v>6-0000</v>
      </c>
      <c r="P452" s="59" t="str">
        <f t="shared" si="149"/>
        <v>6-2000</v>
      </c>
      <c r="Q452" s="59" t="str">
        <f t="shared" si="150"/>
        <v>2-1200</v>
      </c>
      <c r="R452" s="59" t="str">
        <f t="shared" si="151"/>
        <v>6-2027</v>
      </c>
      <c r="S452" s="59" t="str">
        <f t="shared" si="152"/>
        <v>6-2027.01</v>
      </c>
      <c r="T452" s="59" t="str">
        <f t="shared" si="153"/>
        <v xml:space="preserve"> </v>
      </c>
      <c r="V452" s="82">
        <f t="shared" si="154"/>
        <v>65000000000442</v>
      </c>
      <c r="W452" s="61">
        <f t="shared" si="155"/>
        <v>65000000000350</v>
      </c>
      <c r="X452" s="61">
        <f t="shared" si="156"/>
        <v>65000000000388</v>
      </c>
      <c r="Y452" s="61">
        <f t="shared" si="157"/>
        <v>65000000000147</v>
      </c>
      <c r="Z452" s="61">
        <f t="shared" si="158"/>
        <v>65000000000441</v>
      </c>
      <c r="AA452" s="61">
        <f t="shared" si="147"/>
        <v>65000000000442</v>
      </c>
      <c r="AB452" s="61">
        <f t="shared" si="159"/>
        <v>65000000000000</v>
      </c>
      <c r="AD452" s="61">
        <f t="shared" si="161"/>
        <v>6</v>
      </c>
      <c r="AE452" s="61">
        <f t="shared" si="162"/>
        <v>3</v>
      </c>
      <c r="AF452" s="61">
        <f t="shared" si="163"/>
        <v>1</v>
      </c>
      <c r="AG452" s="61">
        <f t="shared" si="164"/>
        <v>135</v>
      </c>
      <c r="AH452" s="61">
        <f t="shared" si="165"/>
        <v>2</v>
      </c>
      <c r="AI452" s="61">
        <f t="shared" si="166"/>
        <v>1</v>
      </c>
      <c r="AK452" s="77" t="str">
        <f xml:space="preserve">
IF(AA452&lt;&gt;AA451,
     "L5",
     IF(Z452&lt;&gt;Z451,
          "L4",
          IF(Y452&lt;&gt;Y451,
               "L3",
               IF(X452&lt;&gt;X451,
                    "L2",
                     IF(W452&lt;&gt;W451,
                         "L1",
                         "L1"
                         )
                    )
               )
          )
     )</f>
        <v>L5</v>
      </c>
      <c r="AM452" s="65" t="s">
        <v>1756</v>
      </c>
      <c r="AN452" s="65">
        <f>IF(EXACT($AK451, "L1"), $W451, AN451)</f>
        <v>65000000000350</v>
      </c>
      <c r="AO452" s="65">
        <f>IF(EXACT($AK451, "L1"), $W451, IF(EXACT($AK451, "L2"), $X451, AO451))</f>
        <v>65000000000388</v>
      </c>
      <c r="AP452" s="65">
        <f>IF(EXACT($AK451, "L1"), $W451, IF(EXACT($AK451, "L2"), $X451, IF(EXACT($AK451, "L3"), $Y451, AP451)))</f>
        <v>65000000000388</v>
      </c>
      <c r="AQ452" s="65">
        <f>IF(EXACT($AK451, "L1"), $W451, IF(EXACT($AK451, "L2"), $X451, IF(EXACT($AK451, "L3"), $Y451, IF(EXACT($AK451, "L4"), $Z451, AQ451))))</f>
        <v>65000000000441</v>
      </c>
      <c r="AS452" s="65">
        <f>IF(EXACT($AK452, "L1"), AM452, IF(EXACT($AK452, "L2"), AN452, IF(EXACT($AK452, "L3"), AO452, IF(EXACT($AK452, "L4"), AP452, IF(EXACT($AK452, "L5"), AQ452, "")))))</f>
        <v>65000000000441</v>
      </c>
      <c r="AU452" s="60" t="str">
        <f t="shared" si="167"/>
        <v>PERFORM * FROM "SchData-OLTP-Accounting"."Func_TblChartOfAccount_SET"(varSystemLoginSession, null, null, null, varInstitutionBranchID, 62000000000001::bigint,'6-2027.01', 'Property Repair &amp; Maintenance (IDR)', 62000000000001::bigint, '2016-01-01 00:00:00'::timestamp, null::timestamp, 65000000000441::bigint, 66000000000001::bigint);</v>
      </c>
      <c r="AV452" s="66">
        <f t="shared" si="168"/>
        <v>65000000000442</v>
      </c>
      <c r="AW452" s="66">
        <f t="shared" si="169"/>
        <v>65000000000441</v>
      </c>
      <c r="AY452" s="66">
        <f t="shared" si="160"/>
        <v>65000000000441</v>
      </c>
    </row>
    <row r="453" spans="2:51" x14ac:dyDescent="0.2">
      <c r="B453" s="42"/>
      <c r="C453" s="43"/>
      <c r="D453" s="44"/>
      <c r="E453" s="43"/>
      <c r="F453" s="44"/>
      <c r="G453" s="43"/>
      <c r="H453" s="52" t="s">
        <v>1637</v>
      </c>
      <c r="I453" s="19" t="s">
        <v>1180</v>
      </c>
      <c r="J453" s="52"/>
      <c r="K453" s="19"/>
      <c r="L453" s="52"/>
      <c r="M453" s="19"/>
      <c r="O453" s="59" t="str">
        <f t="shared" si="148"/>
        <v>6-0000</v>
      </c>
      <c r="P453" s="59" t="str">
        <f t="shared" si="149"/>
        <v>6-2000</v>
      </c>
      <c r="Q453" s="59" t="str">
        <f t="shared" si="150"/>
        <v>2-1200</v>
      </c>
      <c r="R453" s="59" t="str">
        <f t="shared" si="151"/>
        <v>6-2099</v>
      </c>
      <c r="S453" s="59" t="str">
        <f t="shared" si="152"/>
        <v>6-2027.01</v>
      </c>
      <c r="T453" s="59" t="str">
        <f t="shared" si="153"/>
        <v xml:space="preserve"> </v>
      </c>
      <c r="V453" s="82">
        <f t="shared" si="154"/>
        <v>65000000000443</v>
      </c>
      <c r="W453" s="61">
        <f t="shared" si="155"/>
        <v>65000000000350</v>
      </c>
      <c r="X453" s="61">
        <f t="shared" si="156"/>
        <v>65000000000388</v>
      </c>
      <c r="Y453" s="61">
        <f t="shared" si="157"/>
        <v>65000000000147</v>
      </c>
      <c r="Z453" s="61">
        <f t="shared" si="158"/>
        <v>65000000000443</v>
      </c>
      <c r="AA453" s="61">
        <f t="shared" ref="AA453:AA516" si="170">IF(EXACT($J453, ""), $AA452, $V453)</f>
        <v>65000000000442</v>
      </c>
      <c r="AB453" s="61">
        <f t="shared" si="159"/>
        <v>65000000000000</v>
      </c>
      <c r="AD453" s="61">
        <f t="shared" si="161"/>
        <v>6</v>
      </c>
      <c r="AE453" s="61">
        <f t="shared" si="162"/>
        <v>3</v>
      </c>
      <c r="AF453" s="61">
        <f t="shared" si="163"/>
        <v>1</v>
      </c>
      <c r="AG453" s="61">
        <f t="shared" si="164"/>
        <v>136</v>
      </c>
      <c r="AH453" s="61">
        <f t="shared" si="165"/>
        <v>1</v>
      </c>
      <c r="AI453" s="61">
        <f t="shared" si="166"/>
        <v>1</v>
      </c>
      <c r="AK453" s="77" t="str">
        <f xml:space="preserve">
IF(AA453&lt;&gt;AA452,
     "L5",
     IF(Z453&lt;&gt;Z452,
          "L4",
          IF(Y453&lt;&gt;Y452,
               "L3",
               IF(X453&lt;&gt;X452,
                    "L2",
                     IF(W453&lt;&gt;W452,
                         "L1",
                         "L1"
                         )
                    )
               )
          )
     )</f>
        <v>L4</v>
      </c>
      <c r="AM453" s="65" t="s">
        <v>1756</v>
      </c>
      <c r="AN453" s="65">
        <f>IF(EXACT($AK452, "L1"), $W452, AN452)</f>
        <v>65000000000350</v>
      </c>
      <c r="AO453" s="65">
        <f>IF(EXACT($AK452, "L1"), $W452, IF(EXACT($AK452, "L2"), $X452, AO452))</f>
        <v>65000000000388</v>
      </c>
      <c r="AP453" s="65">
        <f>IF(EXACT($AK452, "L1"), $W452, IF(EXACT($AK452, "L2"), $X452, IF(EXACT($AK452, "L3"), $Y452, AP452)))</f>
        <v>65000000000388</v>
      </c>
      <c r="AQ453" s="65">
        <f>IF(EXACT($AK452, "L1"), $W452, IF(EXACT($AK452, "L2"), $X452, IF(EXACT($AK452, "L3"), $Y452, IF(EXACT($AK452, "L4"), $Z452, AQ452))))</f>
        <v>65000000000441</v>
      </c>
      <c r="AS453" s="65">
        <f>IF(EXACT($AK453, "L1"), AM453, IF(EXACT($AK453, "L2"), AN453, IF(EXACT($AK453, "L3"), AO453, IF(EXACT($AK453, "L4"), AP453, IF(EXACT($AK453, "L5"), AQ453, "")))))</f>
        <v>65000000000388</v>
      </c>
      <c r="AU453" s="60" t="str">
        <f t="shared" si="167"/>
        <v>PERFORM * FROM "SchData-OLTP-Accounting"."Func_TblChartOfAccount_SET"(varSystemLoginSession, null, null, null, varInstitutionBranchID, 62000000000001::bigint,'6-2099', 'Biaya Kantor Lainnya', 62000000000001::bigint, '2016-01-01 00:00:00'::timestamp, null::timestamp, 65000000000388::bigint, 66000000000001::bigint);</v>
      </c>
      <c r="AV453" s="66">
        <f t="shared" si="168"/>
        <v>65000000000443</v>
      </c>
      <c r="AW453" s="66">
        <f t="shared" si="169"/>
        <v>65000000000388</v>
      </c>
      <c r="AY453" s="66">
        <f t="shared" si="160"/>
        <v>65000000000147</v>
      </c>
    </row>
    <row r="454" spans="2:51" x14ac:dyDescent="0.2">
      <c r="B454" s="42"/>
      <c r="C454" s="43"/>
      <c r="D454" s="44"/>
      <c r="E454" s="43"/>
      <c r="F454" s="44"/>
      <c r="G454" s="43"/>
      <c r="H454" s="52"/>
      <c r="I454" s="19"/>
      <c r="J454" s="52" t="s">
        <v>1638</v>
      </c>
      <c r="K454" s="19" t="s">
        <v>1394</v>
      </c>
      <c r="L454" s="52"/>
      <c r="M454" s="19"/>
      <c r="O454" s="59" t="str">
        <f t="shared" ref="O454:O517" si="171">IF(EXACT($B454, ""), $O453, $B454)</f>
        <v>6-0000</v>
      </c>
      <c r="P454" s="59" t="str">
        <f t="shared" ref="P454:P517" si="172">IF(EXACT($D454, ""), $P453, $D454)</f>
        <v>6-2000</v>
      </c>
      <c r="Q454" s="59" t="str">
        <f t="shared" ref="Q454:Q517" si="173">IF(EXACT($F454, ""), $Q453, $F454)</f>
        <v>2-1200</v>
      </c>
      <c r="R454" s="59" t="str">
        <f t="shared" ref="R454:R517" si="174">IF(EXACT($H454, ""), $R453, $H454)</f>
        <v>6-2099</v>
      </c>
      <c r="S454" s="59" t="str">
        <f t="shared" ref="S454:S517" si="175">IF(EXACT($J454, ""), $S453, $J454)</f>
        <v>6-2099.01</v>
      </c>
      <c r="T454" s="59" t="str">
        <f t="shared" ref="T454:T517" si="176">IF(EXACT($L454, ""), $T453, $L454)</f>
        <v xml:space="preserve"> </v>
      </c>
      <c r="V454" s="82">
        <f t="shared" ref="V454:V517" si="177">V453+IF(AND(EXACT(B454, ""), EXACT(D454, ""), EXACT(F454, ""), EXACT(H454, ""), EXACT(J454, ""), EXACT(L454, "")), 0, 1)</f>
        <v>65000000000444</v>
      </c>
      <c r="W454" s="61">
        <f t="shared" ref="W454:W517" si="178">IF(EXACT($B454, ""), $W453, $V454)</f>
        <v>65000000000350</v>
      </c>
      <c r="X454" s="61">
        <f t="shared" ref="X454:X517" si="179">IF(EXACT($D454, ""), $X453, $V454)</f>
        <v>65000000000388</v>
      </c>
      <c r="Y454" s="61">
        <f t="shared" ref="Y454:Y517" si="180">IF(EXACT($F454, ""), $Y453, $V454)</f>
        <v>65000000000147</v>
      </c>
      <c r="Z454" s="61">
        <f t="shared" ref="Z454:Z517" si="181">IF(EXACT($H454, ""), $Z453, $V454)</f>
        <v>65000000000443</v>
      </c>
      <c r="AA454" s="61">
        <f t="shared" si="170"/>
        <v>65000000000444</v>
      </c>
      <c r="AB454" s="61">
        <f t="shared" ref="AB454:AB517" si="182">IF(EXACT($L454, ""), $AB453, $V454)</f>
        <v>65000000000000</v>
      </c>
      <c r="AD454" s="61">
        <f t="shared" si="161"/>
        <v>6</v>
      </c>
      <c r="AE454" s="61">
        <f t="shared" si="162"/>
        <v>3</v>
      </c>
      <c r="AF454" s="61">
        <f t="shared" si="163"/>
        <v>1</v>
      </c>
      <c r="AG454" s="61">
        <f t="shared" si="164"/>
        <v>136</v>
      </c>
      <c r="AH454" s="61">
        <f t="shared" si="165"/>
        <v>2</v>
      </c>
      <c r="AI454" s="61">
        <f t="shared" si="166"/>
        <v>1</v>
      </c>
      <c r="AK454" s="77" t="str">
        <f xml:space="preserve">
IF(AA454&lt;&gt;AA453,
     "L5",
     IF(Z454&lt;&gt;Z453,
          "L4",
          IF(Y454&lt;&gt;Y453,
               "L3",
               IF(X454&lt;&gt;X453,
                    "L2",
                     IF(W454&lt;&gt;W453,
                         "L1",
                         "L1"
                         )
                    )
               )
          )
     )</f>
        <v>L5</v>
      </c>
      <c r="AM454" s="65" t="s">
        <v>1756</v>
      </c>
      <c r="AN454" s="65">
        <f>IF(EXACT($AK453, "L1"), $W453, AN453)</f>
        <v>65000000000350</v>
      </c>
      <c r="AO454" s="65">
        <f>IF(EXACT($AK453, "L1"), $W453, IF(EXACT($AK453, "L2"), $X453, AO453))</f>
        <v>65000000000388</v>
      </c>
      <c r="AP454" s="65">
        <f>IF(EXACT($AK453, "L1"), $W453, IF(EXACT($AK453, "L2"), $X453, IF(EXACT($AK453, "L3"), $Y453, AP453)))</f>
        <v>65000000000388</v>
      </c>
      <c r="AQ454" s="65">
        <f>IF(EXACT($AK453, "L1"), $W453, IF(EXACT($AK453, "L2"), $X453, IF(EXACT($AK453, "L3"), $Y453, IF(EXACT($AK453, "L4"), $Z453, AQ453))))</f>
        <v>65000000000443</v>
      </c>
      <c r="AS454" s="65">
        <f>IF(EXACT($AK454, "L1"), AM454, IF(EXACT($AK454, "L2"), AN454, IF(EXACT($AK454, "L3"), AO454, IF(EXACT($AK454, "L4"), AP454, IF(EXACT($AK454, "L5"), AQ454, "")))))</f>
        <v>65000000000443</v>
      </c>
      <c r="AU454" s="60" t="str">
        <f t="shared" si="167"/>
        <v>PERFORM * FROM "SchData-OLTP-Accounting"."Func_TblChartOfAccount_SET"(varSystemLoginSession, null, null, null, varInstitutionBranchID, 62000000000001::bigint,'6-2099.01', 'Biaya Kantor Lainnya (IDR)', 62000000000001::bigint, '2016-01-01 00:00:00'::timestamp, null::timestamp, 65000000000443::bigint, 66000000000001::bigint);</v>
      </c>
      <c r="AV454" s="66">
        <f t="shared" si="168"/>
        <v>65000000000444</v>
      </c>
      <c r="AW454" s="66">
        <f t="shared" si="169"/>
        <v>65000000000443</v>
      </c>
      <c r="AY454" s="66">
        <f t="shared" ref="AW454:AY517" si="183">IF(AND(EXACT($B454, ""), EXACT($D454, ""), EXACT($F454, ""), EXACT($H454, ""), EXACT($J454, ""), EXACT($L454, "")), "",
IF(NOT(EXACT($B454, "")), "null",
IF(NOT(EXACT($D454, "")), IF($W453&lt;&gt;$W452, $W453, $W454),
IF(NOT(EXACT($F454, "")), IF($X453&lt;&gt;$X452, $X453, IF($W453&lt;&gt;$W452, $W453, $X454)),
IF(NOT(EXACT($H454, "")), IF($Y453&lt;&gt;$Y452, $Y453, IF($X453&lt;&gt;$X452, $X453, IF($W453&lt;&gt;$W452, $W453, $Y454))),
IF(NOT(EXACT($J454, "")), IF($Z453&lt;&gt;$Z452, $Z453, IF($Y453&lt;&gt;$Y452, $Y453, IF($X453&lt;&gt;$X452, $X453, IF($W453&lt;&gt;$W452, $W453, $Z454)))),
IF(NOT(EXACT($L454, "")), IF($AA453&lt;&gt;$AA452, $AA453, IF($Z453&lt;&gt;$Z452, $Z453, IF($Y453&lt;&gt;$Y452, $Y453, IF($X453&lt;&gt;$X452, $X453, IF($W453&lt;&gt;$W452, $W453, $AA454))))),
"others")))))))</f>
        <v>65000000000443</v>
      </c>
    </row>
    <row r="455" spans="2:51" x14ac:dyDescent="0.2">
      <c r="B455" s="42"/>
      <c r="C455" s="43"/>
      <c r="D455" s="44" t="s">
        <v>1528</v>
      </c>
      <c r="E455" s="43" t="s">
        <v>1177</v>
      </c>
      <c r="F455" s="44"/>
      <c r="G455" s="43"/>
      <c r="H455" s="52"/>
      <c r="I455" s="19"/>
      <c r="J455" s="52"/>
      <c r="K455" s="19"/>
      <c r="L455" s="52"/>
      <c r="M455" s="19"/>
      <c r="O455" s="59" t="str">
        <f t="shared" si="171"/>
        <v>6-0000</v>
      </c>
      <c r="P455" s="59" t="str">
        <f t="shared" si="172"/>
        <v>6-3000</v>
      </c>
      <c r="Q455" s="59" t="str">
        <f t="shared" si="173"/>
        <v>2-1200</v>
      </c>
      <c r="R455" s="59" t="str">
        <f t="shared" si="174"/>
        <v>6-2099</v>
      </c>
      <c r="S455" s="59" t="str">
        <f t="shared" si="175"/>
        <v>6-2099.01</v>
      </c>
      <c r="T455" s="59" t="str">
        <f t="shared" si="176"/>
        <v xml:space="preserve"> </v>
      </c>
      <c r="V455" s="82">
        <f t="shared" si="177"/>
        <v>65000000000445</v>
      </c>
      <c r="W455" s="61">
        <f t="shared" si="178"/>
        <v>65000000000350</v>
      </c>
      <c r="X455" s="61">
        <f t="shared" si="179"/>
        <v>65000000000445</v>
      </c>
      <c r="Y455" s="61">
        <f t="shared" si="180"/>
        <v>65000000000147</v>
      </c>
      <c r="Z455" s="61">
        <f t="shared" si="181"/>
        <v>65000000000443</v>
      </c>
      <c r="AA455" s="61">
        <f t="shared" si="170"/>
        <v>65000000000444</v>
      </c>
      <c r="AB455" s="61">
        <f t="shared" si="182"/>
        <v>65000000000000</v>
      </c>
      <c r="AD455" s="61">
        <f t="shared" ref="AD455:AD518" si="184">AD454 + IF(W455&lt;&gt;W454, 1, 0)</f>
        <v>6</v>
      </c>
      <c r="AE455" s="61">
        <f t="shared" ref="AE455:AE518" si="185">IF(AD454&lt;&gt;AD455, 1, AE454) + IF(X455&lt;&gt;X454, 1, 0)</f>
        <v>4</v>
      </c>
      <c r="AF455" s="61">
        <f t="shared" ref="AF455:AF518" si="186">IF(AE454&lt;&gt;AE455, 1, AF454) + IF(Y455&lt;&gt;Y454, 1, 0)</f>
        <v>1</v>
      </c>
      <c r="AG455" s="61">
        <f t="shared" ref="AG455:AG518" si="187">IF(AF454&lt;&gt;AF455, 1, AG454) + IF(Z455&lt;&gt;Z454, 1, 0)</f>
        <v>136</v>
      </c>
      <c r="AH455" s="61">
        <f t="shared" ref="AH455:AH518" si="188">IF(AG454&lt;&gt;AG455, 1, AH454) + IF(AA455&lt;&gt;AA454, 1, 0)</f>
        <v>2</v>
      </c>
      <c r="AI455" s="61">
        <f t="shared" ref="AI455:AI518" si="189">IF(AH454&lt;&gt;AH455, 1, AI454) + IF(AB455&lt;&gt;AB454, 1, 0)</f>
        <v>1</v>
      </c>
      <c r="AK455" s="77" t="str">
        <f xml:space="preserve">
IF(AA455&lt;&gt;AA454,
     "L5",
     IF(Z455&lt;&gt;Z454,
          "L4",
          IF(Y455&lt;&gt;Y454,
               "L3",
               IF(X455&lt;&gt;X454,
                    "L2",
                     IF(W455&lt;&gt;W454,
                         "L1",
                         "L1"
                         )
                    )
               )
          )
     )</f>
        <v>L2</v>
      </c>
      <c r="AM455" s="65" t="s">
        <v>1756</v>
      </c>
      <c r="AN455" s="65">
        <f>IF(EXACT($AK454, "L1"), $W454, AN454)</f>
        <v>65000000000350</v>
      </c>
      <c r="AO455" s="65">
        <f>IF(EXACT($AK454, "L1"), $W454, IF(EXACT($AK454, "L2"), $X454, AO454))</f>
        <v>65000000000388</v>
      </c>
      <c r="AP455" s="65">
        <f>IF(EXACT($AK454, "L1"), $W454, IF(EXACT($AK454, "L2"), $X454, IF(EXACT($AK454, "L3"), $Y454, AP454)))</f>
        <v>65000000000388</v>
      </c>
      <c r="AQ455" s="65">
        <f>IF(EXACT($AK454, "L1"), $W454, IF(EXACT($AK454, "L2"), $X454, IF(EXACT($AK454, "L3"), $Y454, IF(EXACT($AK454, "L4"), $Z454, AQ454))))</f>
        <v>65000000000443</v>
      </c>
      <c r="AS455" s="65">
        <f>IF(EXACT($AK455, "L1"), AM455, IF(EXACT($AK455, "L2"), AN455, IF(EXACT($AK455, "L3"), AO455, IF(EXACT($AK455, "L4"), AP455, IF(EXACT($AK455, "L5"), AQ455, "")))))</f>
        <v>65000000000350</v>
      </c>
      <c r="AU455" s="60" t="str">
        <f t="shared" ref="AU455:AU518" si="190">IF(AND(EXACT(B455, ""), EXACT(D455, ""), EXACT(F455, ""), EXACT(H455, ""), EXACT(J455, ""), EXACT(L455, "")), "", CONCATENATE(
"PERFORM * FROM ""SchData-OLTP-Accounting"".""Func_TblChartOfAccount_SET""(varSystemLoginSession, null, null, null, varInstitutionBranchID, 62000000000001::bigint,'",
IF(EXACT(B455, ""), IF(EXACT(D455, ""), IF(EXACT(F455, ""), IF(EXACT(H455, ""), IF(EXACT(J455, ""), IF(EXACT(L455, ""), "", L455), J455), H455), F455), D455), B455),
"', '",
IF(EXACT(B455, ""), IF(EXACT(D455, ""), IF(EXACT(F455, ""), IF(EXACT(H455, ""), IF(EXACT(J455, ""), IF(EXACT(L455, ""), "", M455), K455), I455), G455), E455), C455),
"', ",
IF(EXACT(J455, ""), "62000000000001::bigint", IF((RIGHT(J455, 2)*1 = 1), "62000000000001::bigint", IF((RIGHT(J455, 2)*1 = 2), "62000000000002::bigint", "null"))),
", '2016-01-01 00:00:00'::timestamp, null::timestamp, ", AW455, "::bigint, 66000000000001::bigint);"))</f>
        <v>PERFORM * FROM "SchData-OLTP-Accounting"."Func_TblChartOfAccount_SET"(varSystemLoginSession, null, null, null, varInstitutionBranchID, 62000000000001::bigint,'6-3000', 'Biaya Marketing', 62000000000001::bigint, '2016-01-01 00:00:00'::timestamp, null::timestamp, 65000000000350::bigint, 66000000000001::bigint);</v>
      </c>
      <c r="AV455" s="66">
        <f t="shared" ref="AV455:AV518" si="191">IF(AND(EXACT($B455, ""), EXACT($D455, ""), EXACT($F455, ""), EXACT($H455, ""), EXACT($J455, ""), EXACT($L455, "")), "", V455)</f>
        <v>65000000000445</v>
      </c>
      <c r="AW455" s="66">
        <f t="shared" ref="AW455:AW518" si="192">AS455</f>
        <v>65000000000350</v>
      </c>
      <c r="AY455" s="66">
        <f t="shared" si="183"/>
        <v>65000000000350</v>
      </c>
    </row>
    <row r="456" spans="2:51" x14ac:dyDescent="0.2">
      <c r="B456" s="42"/>
      <c r="C456" s="43"/>
      <c r="D456" s="44"/>
      <c r="E456" s="43"/>
      <c r="F456" s="44"/>
      <c r="G456" s="43"/>
      <c r="H456" s="52" t="s">
        <v>1569</v>
      </c>
      <c r="I456" s="19" t="s">
        <v>475</v>
      </c>
      <c r="J456" s="52"/>
      <c r="K456" s="19"/>
      <c r="L456" s="52"/>
      <c r="M456" s="19"/>
      <c r="O456" s="59" t="str">
        <f t="shared" si="171"/>
        <v>6-0000</v>
      </c>
      <c r="P456" s="59" t="str">
        <f t="shared" si="172"/>
        <v>6-3000</v>
      </c>
      <c r="Q456" s="59" t="str">
        <f t="shared" si="173"/>
        <v>2-1200</v>
      </c>
      <c r="R456" s="59" t="str">
        <f t="shared" si="174"/>
        <v>6-3001</v>
      </c>
      <c r="S456" s="59" t="str">
        <f t="shared" si="175"/>
        <v>6-2099.01</v>
      </c>
      <c r="T456" s="59" t="str">
        <f t="shared" si="176"/>
        <v xml:space="preserve"> </v>
      </c>
      <c r="V456" s="82">
        <f t="shared" si="177"/>
        <v>65000000000446</v>
      </c>
      <c r="W456" s="61">
        <f t="shared" si="178"/>
        <v>65000000000350</v>
      </c>
      <c r="X456" s="61">
        <f t="shared" si="179"/>
        <v>65000000000445</v>
      </c>
      <c r="Y456" s="61">
        <f t="shared" si="180"/>
        <v>65000000000147</v>
      </c>
      <c r="Z456" s="61">
        <f t="shared" si="181"/>
        <v>65000000000446</v>
      </c>
      <c r="AA456" s="61">
        <f t="shared" si="170"/>
        <v>65000000000444</v>
      </c>
      <c r="AB456" s="61">
        <f t="shared" si="182"/>
        <v>65000000000000</v>
      </c>
      <c r="AD456" s="61">
        <f t="shared" si="184"/>
        <v>6</v>
      </c>
      <c r="AE456" s="61">
        <f t="shared" si="185"/>
        <v>4</v>
      </c>
      <c r="AF456" s="61">
        <f t="shared" si="186"/>
        <v>1</v>
      </c>
      <c r="AG456" s="61">
        <f t="shared" si="187"/>
        <v>137</v>
      </c>
      <c r="AH456" s="61">
        <f t="shared" si="188"/>
        <v>1</v>
      </c>
      <c r="AI456" s="61">
        <f t="shared" si="189"/>
        <v>1</v>
      </c>
      <c r="AK456" s="77" t="str">
        <f xml:space="preserve">
IF(AA456&lt;&gt;AA455,
     "L5",
     IF(Z456&lt;&gt;Z455,
          "L4",
          IF(Y456&lt;&gt;Y455,
               "L3",
               IF(X456&lt;&gt;X455,
                    "L2",
                     IF(W456&lt;&gt;W455,
                         "L1",
                         "L1"
                         )
                    )
               )
          )
     )</f>
        <v>L4</v>
      </c>
      <c r="AM456" s="65" t="s">
        <v>1756</v>
      </c>
      <c r="AN456" s="65">
        <f>IF(EXACT($AK455, "L1"), $W455, AN455)</f>
        <v>65000000000350</v>
      </c>
      <c r="AO456" s="65">
        <f>IF(EXACT($AK455, "L1"), $W455, IF(EXACT($AK455, "L2"), $X455, AO455))</f>
        <v>65000000000445</v>
      </c>
      <c r="AP456" s="65">
        <f>IF(EXACT($AK455, "L1"), $W455, IF(EXACT($AK455, "L2"), $X455, IF(EXACT($AK455, "L3"), $Y455, AP455)))</f>
        <v>65000000000445</v>
      </c>
      <c r="AQ456" s="65">
        <f>IF(EXACT($AK455, "L1"), $W455, IF(EXACT($AK455, "L2"), $X455, IF(EXACT($AK455, "L3"), $Y455, IF(EXACT($AK455, "L4"), $Z455, AQ455))))</f>
        <v>65000000000445</v>
      </c>
      <c r="AS456" s="65">
        <f>IF(EXACT($AK456, "L1"), AM456, IF(EXACT($AK456, "L2"), AN456, IF(EXACT($AK456, "L3"), AO456, IF(EXACT($AK456, "L4"), AP456, IF(EXACT($AK456, "L5"), AQ456, "")))))</f>
        <v>65000000000445</v>
      </c>
      <c r="AU456" s="60" t="str">
        <f t="shared" si="190"/>
        <v>PERFORM * FROM "SchData-OLTP-Accounting"."Func_TblChartOfAccount_SET"(varSystemLoginSession, null, null, null, varInstitutionBranchID, 62000000000001::bigint,'6-3001', 'Entertainment-Deductable', 62000000000001::bigint, '2016-01-01 00:00:00'::timestamp, null::timestamp, 65000000000445::bigint, 66000000000001::bigint);</v>
      </c>
      <c r="AV456" s="66">
        <f t="shared" si="191"/>
        <v>65000000000446</v>
      </c>
      <c r="AW456" s="66">
        <f t="shared" si="192"/>
        <v>65000000000445</v>
      </c>
      <c r="AY456" s="66">
        <f t="shared" si="183"/>
        <v>65000000000445</v>
      </c>
    </row>
    <row r="457" spans="2:51" x14ac:dyDescent="0.2">
      <c r="B457" s="42"/>
      <c r="C457" s="43"/>
      <c r="D457" s="44"/>
      <c r="E457" s="43"/>
      <c r="F457" s="44"/>
      <c r="G457" s="43"/>
      <c r="H457" s="52"/>
      <c r="I457" s="19"/>
      <c r="J457" s="52" t="s">
        <v>1570</v>
      </c>
      <c r="K457" s="19" t="s">
        <v>1342</v>
      </c>
      <c r="L457" s="52"/>
      <c r="M457" s="19"/>
      <c r="O457" s="59" t="str">
        <f t="shared" si="171"/>
        <v>6-0000</v>
      </c>
      <c r="P457" s="59" t="str">
        <f t="shared" si="172"/>
        <v>6-3000</v>
      </c>
      <c r="Q457" s="59" t="str">
        <f t="shared" si="173"/>
        <v>2-1200</v>
      </c>
      <c r="R457" s="59" t="str">
        <f t="shared" si="174"/>
        <v>6-3001</v>
      </c>
      <c r="S457" s="59" t="str">
        <f t="shared" si="175"/>
        <v>6-3001.01</v>
      </c>
      <c r="T457" s="59" t="str">
        <f t="shared" si="176"/>
        <v xml:space="preserve"> </v>
      </c>
      <c r="V457" s="82">
        <f t="shared" si="177"/>
        <v>65000000000447</v>
      </c>
      <c r="W457" s="61">
        <f t="shared" si="178"/>
        <v>65000000000350</v>
      </c>
      <c r="X457" s="61">
        <f t="shared" si="179"/>
        <v>65000000000445</v>
      </c>
      <c r="Y457" s="61">
        <f t="shared" si="180"/>
        <v>65000000000147</v>
      </c>
      <c r="Z457" s="61">
        <f t="shared" si="181"/>
        <v>65000000000446</v>
      </c>
      <c r="AA457" s="61">
        <f t="shared" si="170"/>
        <v>65000000000447</v>
      </c>
      <c r="AB457" s="61">
        <f t="shared" si="182"/>
        <v>65000000000000</v>
      </c>
      <c r="AD457" s="61">
        <f t="shared" si="184"/>
        <v>6</v>
      </c>
      <c r="AE457" s="61">
        <f t="shared" si="185"/>
        <v>4</v>
      </c>
      <c r="AF457" s="61">
        <f t="shared" si="186"/>
        <v>1</v>
      </c>
      <c r="AG457" s="61">
        <f t="shared" si="187"/>
        <v>137</v>
      </c>
      <c r="AH457" s="61">
        <f t="shared" si="188"/>
        <v>2</v>
      </c>
      <c r="AI457" s="61">
        <f t="shared" si="189"/>
        <v>1</v>
      </c>
      <c r="AK457" s="77" t="str">
        <f xml:space="preserve">
IF(AA457&lt;&gt;AA456,
     "L5",
     IF(Z457&lt;&gt;Z456,
          "L4",
          IF(Y457&lt;&gt;Y456,
               "L3",
               IF(X457&lt;&gt;X456,
                    "L2",
                     IF(W457&lt;&gt;W456,
                         "L1",
                         "L1"
                         )
                    )
               )
          )
     )</f>
        <v>L5</v>
      </c>
      <c r="AM457" s="65" t="s">
        <v>1756</v>
      </c>
      <c r="AN457" s="65">
        <f>IF(EXACT($AK456, "L1"), $W456, AN456)</f>
        <v>65000000000350</v>
      </c>
      <c r="AO457" s="65">
        <f>IF(EXACT($AK456, "L1"), $W456, IF(EXACT($AK456, "L2"), $X456, AO456))</f>
        <v>65000000000445</v>
      </c>
      <c r="AP457" s="65">
        <f>IF(EXACT($AK456, "L1"), $W456, IF(EXACT($AK456, "L2"), $X456, IF(EXACT($AK456, "L3"), $Y456, AP456)))</f>
        <v>65000000000445</v>
      </c>
      <c r="AQ457" s="65">
        <f>IF(EXACT($AK456, "L1"), $W456, IF(EXACT($AK456, "L2"), $X456, IF(EXACT($AK456, "L3"), $Y456, IF(EXACT($AK456, "L4"), $Z456, AQ456))))</f>
        <v>65000000000446</v>
      </c>
      <c r="AS457" s="65">
        <f>IF(EXACT($AK457, "L1"), AM457, IF(EXACT($AK457, "L2"), AN457, IF(EXACT($AK457, "L3"), AO457, IF(EXACT($AK457, "L4"), AP457, IF(EXACT($AK457, "L5"), AQ457, "")))))</f>
        <v>65000000000446</v>
      </c>
      <c r="AU457" s="60" t="str">
        <f t="shared" si="190"/>
        <v>PERFORM * FROM "SchData-OLTP-Accounting"."Func_TblChartOfAccount_SET"(varSystemLoginSession, null, null, null, varInstitutionBranchID, 62000000000001::bigint,'6-3001.01', 'Entertainment-Deductable (IDR)', 62000000000001::bigint, '2016-01-01 00:00:00'::timestamp, null::timestamp, 65000000000446::bigint, 66000000000001::bigint);</v>
      </c>
      <c r="AV457" s="66">
        <f t="shared" si="191"/>
        <v>65000000000447</v>
      </c>
      <c r="AW457" s="66">
        <f t="shared" si="192"/>
        <v>65000000000446</v>
      </c>
      <c r="AY457" s="66">
        <f t="shared" si="183"/>
        <v>65000000000446</v>
      </c>
    </row>
    <row r="458" spans="2:51" x14ac:dyDescent="0.2">
      <c r="B458" s="42"/>
      <c r="C458" s="43"/>
      <c r="D458" s="44"/>
      <c r="E458" s="43"/>
      <c r="F458" s="44"/>
      <c r="G458" s="43"/>
      <c r="H458" s="52" t="s">
        <v>1571</v>
      </c>
      <c r="I458" s="19" t="s">
        <v>477</v>
      </c>
      <c r="J458" s="52"/>
      <c r="K458" s="19"/>
      <c r="L458" s="52"/>
      <c r="M458" s="19"/>
      <c r="O458" s="59" t="str">
        <f t="shared" si="171"/>
        <v>6-0000</v>
      </c>
      <c r="P458" s="59" t="str">
        <f t="shared" si="172"/>
        <v>6-3000</v>
      </c>
      <c r="Q458" s="59" t="str">
        <f t="shared" si="173"/>
        <v>2-1200</v>
      </c>
      <c r="R458" s="59" t="str">
        <f t="shared" si="174"/>
        <v>6-3002</v>
      </c>
      <c r="S458" s="59" t="str">
        <f t="shared" si="175"/>
        <v>6-3001.01</v>
      </c>
      <c r="T458" s="59" t="str">
        <f t="shared" si="176"/>
        <v xml:space="preserve"> </v>
      </c>
      <c r="V458" s="82">
        <f t="shared" si="177"/>
        <v>65000000000448</v>
      </c>
      <c r="W458" s="61">
        <f t="shared" si="178"/>
        <v>65000000000350</v>
      </c>
      <c r="X458" s="61">
        <f t="shared" si="179"/>
        <v>65000000000445</v>
      </c>
      <c r="Y458" s="61">
        <f t="shared" si="180"/>
        <v>65000000000147</v>
      </c>
      <c r="Z458" s="61">
        <f t="shared" si="181"/>
        <v>65000000000448</v>
      </c>
      <c r="AA458" s="61">
        <f t="shared" si="170"/>
        <v>65000000000447</v>
      </c>
      <c r="AB458" s="61">
        <f t="shared" si="182"/>
        <v>65000000000000</v>
      </c>
      <c r="AD458" s="61">
        <f t="shared" si="184"/>
        <v>6</v>
      </c>
      <c r="AE458" s="61">
        <f t="shared" si="185"/>
        <v>4</v>
      </c>
      <c r="AF458" s="61">
        <f t="shared" si="186"/>
        <v>1</v>
      </c>
      <c r="AG458" s="61">
        <f t="shared" si="187"/>
        <v>138</v>
      </c>
      <c r="AH458" s="61">
        <f t="shared" si="188"/>
        <v>1</v>
      </c>
      <c r="AI458" s="61">
        <f t="shared" si="189"/>
        <v>1</v>
      </c>
      <c r="AK458" s="77" t="str">
        <f xml:space="preserve">
IF(AA458&lt;&gt;AA457,
     "L5",
     IF(Z458&lt;&gt;Z457,
          "L4",
          IF(Y458&lt;&gt;Y457,
               "L3",
               IF(X458&lt;&gt;X457,
                    "L2",
                     IF(W458&lt;&gt;W457,
                         "L1",
                         "L1"
                         )
                    )
               )
          )
     )</f>
        <v>L4</v>
      </c>
      <c r="AM458" s="65" t="s">
        <v>1756</v>
      </c>
      <c r="AN458" s="65">
        <f>IF(EXACT($AK457, "L1"), $W457, AN457)</f>
        <v>65000000000350</v>
      </c>
      <c r="AO458" s="65">
        <f>IF(EXACT($AK457, "L1"), $W457, IF(EXACT($AK457, "L2"), $X457, AO457))</f>
        <v>65000000000445</v>
      </c>
      <c r="AP458" s="65">
        <f>IF(EXACT($AK457, "L1"), $W457, IF(EXACT($AK457, "L2"), $X457, IF(EXACT($AK457, "L3"), $Y457, AP457)))</f>
        <v>65000000000445</v>
      </c>
      <c r="AQ458" s="65">
        <f>IF(EXACT($AK457, "L1"), $W457, IF(EXACT($AK457, "L2"), $X457, IF(EXACT($AK457, "L3"), $Y457, IF(EXACT($AK457, "L4"), $Z457, AQ457))))</f>
        <v>65000000000446</v>
      </c>
      <c r="AS458" s="65">
        <f>IF(EXACT($AK458, "L1"), AM458, IF(EXACT($AK458, "L2"), AN458, IF(EXACT($AK458, "L3"), AO458, IF(EXACT($AK458, "L4"), AP458, IF(EXACT($AK458, "L5"), AQ458, "")))))</f>
        <v>65000000000445</v>
      </c>
      <c r="AU458" s="60" t="str">
        <f t="shared" si="190"/>
        <v>PERFORM * FROM "SchData-OLTP-Accounting"."Func_TblChartOfAccount_SET"(varSystemLoginSession, null, null, null, varInstitutionBranchID, 62000000000001::bigint,'6-3002', 'Entertainment-Undeductable', 62000000000001::bigint, '2016-01-01 00:00:00'::timestamp, null::timestamp, 65000000000445::bigint, 66000000000001::bigint);</v>
      </c>
      <c r="AV458" s="66">
        <f t="shared" si="191"/>
        <v>65000000000448</v>
      </c>
      <c r="AW458" s="66">
        <f t="shared" si="192"/>
        <v>65000000000445</v>
      </c>
      <c r="AY458" s="66">
        <f t="shared" si="183"/>
        <v>65000000000147</v>
      </c>
    </row>
    <row r="459" spans="2:51" x14ac:dyDescent="0.2">
      <c r="B459" s="42"/>
      <c r="C459" s="43"/>
      <c r="D459" s="44"/>
      <c r="E459" s="43"/>
      <c r="F459" s="44"/>
      <c r="G459" s="43"/>
      <c r="H459" s="52"/>
      <c r="I459" s="19"/>
      <c r="J459" s="52" t="s">
        <v>1572</v>
      </c>
      <c r="K459" s="19" t="s">
        <v>1343</v>
      </c>
      <c r="L459" s="52"/>
      <c r="M459" s="19"/>
      <c r="O459" s="59" t="str">
        <f t="shared" si="171"/>
        <v>6-0000</v>
      </c>
      <c r="P459" s="59" t="str">
        <f t="shared" si="172"/>
        <v>6-3000</v>
      </c>
      <c r="Q459" s="59" t="str">
        <f t="shared" si="173"/>
        <v>2-1200</v>
      </c>
      <c r="R459" s="59" t="str">
        <f t="shared" si="174"/>
        <v>6-3002</v>
      </c>
      <c r="S459" s="59" t="str">
        <f t="shared" si="175"/>
        <v>6-3002.01</v>
      </c>
      <c r="T459" s="59" t="str">
        <f t="shared" si="176"/>
        <v xml:space="preserve"> </v>
      </c>
      <c r="V459" s="82">
        <f t="shared" si="177"/>
        <v>65000000000449</v>
      </c>
      <c r="W459" s="61">
        <f t="shared" si="178"/>
        <v>65000000000350</v>
      </c>
      <c r="X459" s="61">
        <f t="shared" si="179"/>
        <v>65000000000445</v>
      </c>
      <c r="Y459" s="61">
        <f t="shared" si="180"/>
        <v>65000000000147</v>
      </c>
      <c r="Z459" s="61">
        <f t="shared" si="181"/>
        <v>65000000000448</v>
      </c>
      <c r="AA459" s="61">
        <f t="shared" si="170"/>
        <v>65000000000449</v>
      </c>
      <c r="AB459" s="61">
        <f t="shared" si="182"/>
        <v>65000000000000</v>
      </c>
      <c r="AD459" s="61">
        <f t="shared" si="184"/>
        <v>6</v>
      </c>
      <c r="AE459" s="61">
        <f t="shared" si="185"/>
        <v>4</v>
      </c>
      <c r="AF459" s="61">
        <f t="shared" si="186"/>
        <v>1</v>
      </c>
      <c r="AG459" s="61">
        <f t="shared" si="187"/>
        <v>138</v>
      </c>
      <c r="AH459" s="61">
        <f t="shared" si="188"/>
        <v>2</v>
      </c>
      <c r="AI459" s="61">
        <f t="shared" si="189"/>
        <v>1</v>
      </c>
      <c r="AK459" s="77" t="str">
        <f xml:space="preserve">
IF(AA459&lt;&gt;AA458,
     "L5",
     IF(Z459&lt;&gt;Z458,
          "L4",
          IF(Y459&lt;&gt;Y458,
               "L3",
               IF(X459&lt;&gt;X458,
                    "L2",
                     IF(W459&lt;&gt;W458,
                         "L1",
                         "L1"
                         )
                    )
               )
          )
     )</f>
        <v>L5</v>
      </c>
      <c r="AM459" s="65" t="s">
        <v>1756</v>
      </c>
      <c r="AN459" s="65">
        <f>IF(EXACT($AK458, "L1"), $W458, AN458)</f>
        <v>65000000000350</v>
      </c>
      <c r="AO459" s="65">
        <f>IF(EXACT($AK458, "L1"), $W458, IF(EXACT($AK458, "L2"), $X458, AO458))</f>
        <v>65000000000445</v>
      </c>
      <c r="AP459" s="65">
        <f>IF(EXACT($AK458, "L1"), $W458, IF(EXACT($AK458, "L2"), $X458, IF(EXACT($AK458, "L3"), $Y458, AP458)))</f>
        <v>65000000000445</v>
      </c>
      <c r="AQ459" s="65">
        <f>IF(EXACT($AK458, "L1"), $W458, IF(EXACT($AK458, "L2"), $X458, IF(EXACT($AK458, "L3"), $Y458, IF(EXACT($AK458, "L4"), $Z458, AQ458))))</f>
        <v>65000000000448</v>
      </c>
      <c r="AS459" s="65">
        <f>IF(EXACT($AK459, "L1"), AM459, IF(EXACT($AK459, "L2"), AN459, IF(EXACT($AK459, "L3"), AO459, IF(EXACT($AK459, "L4"), AP459, IF(EXACT($AK459, "L5"), AQ459, "")))))</f>
        <v>65000000000448</v>
      </c>
      <c r="AU459" s="60" t="str">
        <f t="shared" si="190"/>
        <v>PERFORM * FROM "SchData-OLTP-Accounting"."Func_TblChartOfAccount_SET"(varSystemLoginSession, null, null, null, varInstitutionBranchID, 62000000000001::bigint,'6-3002.01', 'Entertainment-Undeductable (IDR)', 62000000000001::bigint, '2016-01-01 00:00:00'::timestamp, null::timestamp, 65000000000448::bigint, 66000000000001::bigint);</v>
      </c>
      <c r="AV459" s="66">
        <f t="shared" si="191"/>
        <v>65000000000449</v>
      </c>
      <c r="AW459" s="66">
        <f t="shared" si="192"/>
        <v>65000000000448</v>
      </c>
      <c r="AY459" s="66">
        <f t="shared" si="183"/>
        <v>65000000000448</v>
      </c>
    </row>
    <row r="460" spans="2:51" ht="25.5" x14ac:dyDescent="0.2">
      <c r="B460" s="42"/>
      <c r="C460" s="43"/>
      <c r="D460" s="44"/>
      <c r="E460" s="43"/>
      <c r="F460" s="44"/>
      <c r="G460" s="43"/>
      <c r="H460" s="52" t="s">
        <v>1573</v>
      </c>
      <c r="I460" s="19" t="s">
        <v>590</v>
      </c>
      <c r="J460" s="52"/>
      <c r="K460" s="19"/>
      <c r="L460" s="52"/>
      <c r="M460" s="19"/>
      <c r="O460" s="59" t="str">
        <f t="shared" si="171"/>
        <v>6-0000</v>
      </c>
      <c r="P460" s="59" t="str">
        <f t="shared" si="172"/>
        <v>6-3000</v>
      </c>
      <c r="Q460" s="59" t="str">
        <f t="shared" si="173"/>
        <v>2-1200</v>
      </c>
      <c r="R460" s="59" t="str">
        <f t="shared" si="174"/>
        <v>6-3003</v>
      </c>
      <c r="S460" s="59" t="str">
        <f t="shared" si="175"/>
        <v>6-3002.01</v>
      </c>
      <c r="T460" s="59" t="str">
        <f t="shared" si="176"/>
        <v xml:space="preserve"> </v>
      </c>
      <c r="V460" s="82">
        <f t="shared" si="177"/>
        <v>65000000000450</v>
      </c>
      <c r="W460" s="61">
        <f t="shared" si="178"/>
        <v>65000000000350</v>
      </c>
      <c r="X460" s="61">
        <f t="shared" si="179"/>
        <v>65000000000445</v>
      </c>
      <c r="Y460" s="61">
        <f t="shared" si="180"/>
        <v>65000000000147</v>
      </c>
      <c r="Z460" s="61">
        <f t="shared" si="181"/>
        <v>65000000000450</v>
      </c>
      <c r="AA460" s="61">
        <f t="shared" si="170"/>
        <v>65000000000449</v>
      </c>
      <c r="AB460" s="61">
        <f t="shared" si="182"/>
        <v>65000000000000</v>
      </c>
      <c r="AD460" s="61">
        <f t="shared" si="184"/>
        <v>6</v>
      </c>
      <c r="AE460" s="61">
        <f t="shared" si="185"/>
        <v>4</v>
      </c>
      <c r="AF460" s="61">
        <f t="shared" si="186"/>
        <v>1</v>
      </c>
      <c r="AG460" s="61">
        <f t="shared" si="187"/>
        <v>139</v>
      </c>
      <c r="AH460" s="61">
        <f t="shared" si="188"/>
        <v>1</v>
      </c>
      <c r="AI460" s="61">
        <f t="shared" si="189"/>
        <v>1</v>
      </c>
      <c r="AK460" s="77" t="str">
        <f xml:space="preserve">
IF(AA460&lt;&gt;AA459,
     "L5",
     IF(Z460&lt;&gt;Z459,
          "L4",
          IF(Y460&lt;&gt;Y459,
               "L3",
               IF(X460&lt;&gt;X459,
                    "L2",
                     IF(W460&lt;&gt;W459,
                         "L1",
                         "L1"
                         )
                    )
               )
          )
     )</f>
        <v>L4</v>
      </c>
      <c r="AM460" s="65" t="s">
        <v>1756</v>
      </c>
      <c r="AN460" s="65">
        <f>IF(EXACT($AK459, "L1"), $W459, AN459)</f>
        <v>65000000000350</v>
      </c>
      <c r="AO460" s="65">
        <f>IF(EXACT($AK459, "L1"), $W459, IF(EXACT($AK459, "L2"), $X459, AO459))</f>
        <v>65000000000445</v>
      </c>
      <c r="AP460" s="65">
        <f>IF(EXACT($AK459, "L1"), $W459, IF(EXACT($AK459, "L2"), $X459, IF(EXACT($AK459, "L3"), $Y459, AP459)))</f>
        <v>65000000000445</v>
      </c>
      <c r="AQ460" s="65">
        <f>IF(EXACT($AK459, "L1"), $W459, IF(EXACT($AK459, "L2"), $X459, IF(EXACT($AK459, "L3"), $Y459, IF(EXACT($AK459, "L4"), $Z459, AQ459))))</f>
        <v>65000000000448</v>
      </c>
      <c r="AS460" s="65">
        <f>IF(EXACT($AK460, "L1"), AM460, IF(EXACT($AK460, "L2"), AN460, IF(EXACT($AK460, "L3"), AO460, IF(EXACT($AK460, "L4"), AP460, IF(EXACT($AK460, "L5"), AQ460, "")))))</f>
        <v>65000000000445</v>
      </c>
      <c r="AU460" s="60" t="str">
        <f t="shared" si="190"/>
        <v>PERFORM * FROM "SchData-OLTP-Accounting"."Func_TblChartOfAccount_SET"(varSystemLoginSession, null, null, null, varInstitutionBranchID, 62000000000001::bigint,'6-3003', 'Non Meal Entertainment-Ded.', 62000000000001::bigint, '2016-01-01 00:00:00'::timestamp, null::timestamp, 65000000000445::bigint, 66000000000001::bigint);</v>
      </c>
      <c r="AV460" s="66">
        <f t="shared" si="191"/>
        <v>65000000000450</v>
      </c>
      <c r="AW460" s="66">
        <f t="shared" si="192"/>
        <v>65000000000445</v>
      </c>
      <c r="AY460" s="66">
        <f t="shared" si="183"/>
        <v>65000000000147</v>
      </c>
    </row>
    <row r="461" spans="2:51" ht="25.5" x14ac:dyDescent="0.2">
      <c r="B461" s="42"/>
      <c r="C461" s="43"/>
      <c r="D461" s="44"/>
      <c r="E461" s="43"/>
      <c r="F461" s="44"/>
      <c r="G461" s="43"/>
      <c r="H461" s="52"/>
      <c r="I461" s="19"/>
      <c r="J461" s="52" t="s">
        <v>1574</v>
      </c>
      <c r="K461" s="19" t="s">
        <v>1395</v>
      </c>
      <c r="L461" s="52"/>
      <c r="M461" s="19"/>
      <c r="O461" s="59" t="str">
        <f t="shared" si="171"/>
        <v>6-0000</v>
      </c>
      <c r="P461" s="59" t="str">
        <f t="shared" si="172"/>
        <v>6-3000</v>
      </c>
      <c r="Q461" s="59" t="str">
        <f t="shared" si="173"/>
        <v>2-1200</v>
      </c>
      <c r="R461" s="59" t="str">
        <f t="shared" si="174"/>
        <v>6-3003</v>
      </c>
      <c r="S461" s="59" t="str">
        <f t="shared" si="175"/>
        <v>6-3003.01</v>
      </c>
      <c r="T461" s="59" t="str">
        <f t="shared" si="176"/>
        <v xml:space="preserve"> </v>
      </c>
      <c r="V461" s="82">
        <f t="shared" si="177"/>
        <v>65000000000451</v>
      </c>
      <c r="W461" s="61">
        <f t="shared" si="178"/>
        <v>65000000000350</v>
      </c>
      <c r="X461" s="61">
        <f t="shared" si="179"/>
        <v>65000000000445</v>
      </c>
      <c r="Y461" s="61">
        <f t="shared" si="180"/>
        <v>65000000000147</v>
      </c>
      <c r="Z461" s="61">
        <f t="shared" si="181"/>
        <v>65000000000450</v>
      </c>
      <c r="AA461" s="61">
        <f t="shared" si="170"/>
        <v>65000000000451</v>
      </c>
      <c r="AB461" s="61">
        <f t="shared" si="182"/>
        <v>65000000000000</v>
      </c>
      <c r="AD461" s="61">
        <f t="shared" si="184"/>
        <v>6</v>
      </c>
      <c r="AE461" s="61">
        <f t="shared" si="185"/>
        <v>4</v>
      </c>
      <c r="AF461" s="61">
        <f t="shared" si="186"/>
        <v>1</v>
      </c>
      <c r="AG461" s="61">
        <f t="shared" si="187"/>
        <v>139</v>
      </c>
      <c r="AH461" s="61">
        <f t="shared" si="188"/>
        <v>2</v>
      </c>
      <c r="AI461" s="61">
        <f t="shared" si="189"/>
        <v>1</v>
      </c>
      <c r="AK461" s="77" t="str">
        <f xml:space="preserve">
IF(AA461&lt;&gt;AA460,
     "L5",
     IF(Z461&lt;&gt;Z460,
          "L4",
          IF(Y461&lt;&gt;Y460,
               "L3",
               IF(X461&lt;&gt;X460,
                    "L2",
                     IF(W461&lt;&gt;W460,
                         "L1",
                         "L1"
                         )
                    )
               )
          )
     )</f>
        <v>L5</v>
      </c>
      <c r="AM461" s="65" t="s">
        <v>1756</v>
      </c>
      <c r="AN461" s="65">
        <f>IF(EXACT($AK460, "L1"), $W460, AN460)</f>
        <v>65000000000350</v>
      </c>
      <c r="AO461" s="65">
        <f>IF(EXACT($AK460, "L1"), $W460, IF(EXACT($AK460, "L2"), $X460, AO460))</f>
        <v>65000000000445</v>
      </c>
      <c r="AP461" s="65">
        <f>IF(EXACT($AK460, "L1"), $W460, IF(EXACT($AK460, "L2"), $X460, IF(EXACT($AK460, "L3"), $Y460, AP460)))</f>
        <v>65000000000445</v>
      </c>
      <c r="AQ461" s="65">
        <f>IF(EXACT($AK460, "L1"), $W460, IF(EXACT($AK460, "L2"), $X460, IF(EXACT($AK460, "L3"), $Y460, IF(EXACT($AK460, "L4"), $Z460, AQ460))))</f>
        <v>65000000000450</v>
      </c>
      <c r="AS461" s="65">
        <f>IF(EXACT($AK461, "L1"), AM461, IF(EXACT($AK461, "L2"), AN461, IF(EXACT($AK461, "L3"), AO461, IF(EXACT($AK461, "L4"), AP461, IF(EXACT($AK461, "L5"), AQ461, "")))))</f>
        <v>65000000000450</v>
      </c>
      <c r="AU461" s="60" t="str">
        <f t="shared" si="190"/>
        <v>PERFORM * FROM "SchData-OLTP-Accounting"."Func_TblChartOfAccount_SET"(varSystemLoginSession, null, null, null, varInstitutionBranchID, 62000000000001::bigint,'6-3003.01', 'Non Meal Entertainment-Ded. (IDR)', 62000000000001::bigint, '2016-01-01 00:00:00'::timestamp, null::timestamp, 65000000000450::bigint, 66000000000001::bigint);</v>
      </c>
      <c r="AV461" s="66">
        <f t="shared" si="191"/>
        <v>65000000000451</v>
      </c>
      <c r="AW461" s="66">
        <f t="shared" si="192"/>
        <v>65000000000450</v>
      </c>
      <c r="AY461" s="66">
        <f t="shared" si="183"/>
        <v>65000000000450</v>
      </c>
    </row>
    <row r="462" spans="2:51" x14ac:dyDescent="0.2">
      <c r="B462" s="42"/>
      <c r="C462" s="43"/>
      <c r="D462" s="44"/>
      <c r="E462" s="43"/>
      <c r="F462" s="44"/>
      <c r="G462" s="43"/>
      <c r="H462" s="52" t="s">
        <v>1575</v>
      </c>
      <c r="I462" s="19" t="s">
        <v>481</v>
      </c>
      <c r="J462" s="52"/>
      <c r="K462" s="19"/>
      <c r="L462" s="52"/>
      <c r="M462" s="19"/>
      <c r="O462" s="59" t="str">
        <f t="shared" si="171"/>
        <v>6-0000</v>
      </c>
      <c r="P462" s="59" t="str">
        <f t="shared" si="172"/>
        <v>6-3000</v>
      </c>
      <c r="Q462" s="59" t="str">
        <f t="shared" si="173"/>
        <v>2-1200</v>
      </c>
      <c r="R462" s="59" t="str">
        <f t="shared" si="174"/>
        <v>6-3004</v>
      </c>
      <c r="S462" s="59" t="str">
        <f t="shared" si="175"/>
        <v>6-3003.01</v>
      </c>
      <c r="T462" s="59" t="str">
        <f t="shared" si="176"/>
        <v xml:space="preserve"> </v>
      </c>
      <c r="V462" s="82">
        <f t="shared" si="177"/>
        <v>65000000000452</v>
      </c>
      <c r="W462" s="61">
        <f t="shared" si="178"/>
        <v>65000000000350</v>
      </c>
      <c r="X462" s="61">
        <f t="shared" si="179"/>
        <v>65000000000445</v>
      </c>
      <c r="Y462" s="61">
        <f t="shared" si="180"/>
        <v>65000000000147</v>
      </c>
      <c r="Z462" s="61">
        <f t="shared" si="181"/>
        <v>65000000000452</v>
      </c>
      <c r="AA462" s="61">
        <f t="shared" si="170"/>
        <v>65000000000451</v>
      </c>
      <c r="AB462" s="61">
        <f t="shared" si="182"/>
        <v>65000000000000</v>
      </c>
      <c r="AD462" s="61">
        <f t="shared" si="184"/>
        <v>6</v>
      </c>
      <c r="AE462" s="61">
        <f t="shared" si="185"/>
        <v>4</v>
      </c>
      <c r="AF462" s="61">
        <f t="shared" si="186"/>
        <v>1</v>
      </c>
      <c r="AG462" s="61">
        <f t="shared" si="187"/>
        <v>140</v>
      </c>
      <c r="AH462" s="61">
        <f t="shared" si="188"/>
        <v>1</v>
      </c>
      <c r="AI462" s="61">
        <f t="shared" si="189"/>
        <v>1</v>
      </c>
      <c r="AK462" s="77" t="str">
        <f xml:space="preserve">
IF(AA462&lt;&gt;AA461,
     "L5",
     IF(Z462&lt;&gt;Z461,
          "L4",
          IF(Y462&lt;&gt;Y461,
               "L3",
               IF(X462&lt;&gt;X461,
                    "L2",
                     IF(W462&lt;&gt;W461,
                         "L1",
                         "L1"
                         )
                    )
               )
          )
     )</f>
        <v>L4</v>
      </c>
      <c r="AM462" s="65" t="s">
        <v>1756</v>
      </c>
      <c r="AN462" s="65">
        <f>IF(EXACT($AK461, "L1"), $W461, AN461)</f>
        <v>65000000000350</v>
      </c>
      <c r="AO462" s="65">
        <f>IF(EXACT($AK461, "L1"), $W461, IF(EXACT($AK461, "L2"), $X461, AO461))</f>
        <v>65000000000445</v>
      </c>
      <c r="AP462" s="65">
        <f>IF(EXACT($AK461, "L1"), $W461, IF(EXACT($AK461, "L2"), $X461, IF(EXACT($AK461, "L3"), $Y461, AP461)))</f>
        <v>65000000000445</v>
      </c>
      <c r="AQ462" s="65">
        <f>IF(EXACT($AK461, "L1"), $W461, IF(EXACT($AK461, "L2"), $X461, IF(EXACT($AK461, "L3"), $Y461, IF(EXACT($AK461, "L4"), $Z461, AQ461))))</f>
        <v>65000000000450</v>
      </c>
      <c r="AS462" s="65">
        <f>IF(EXACT($AK462, "L1"), AM462, IF(EXACT($AK462, "L2"), AN462, IF(EXACT($AK462, "L3"), AO462, IF(EXACT($AK462, "L4"), AP462, IF(EXACT($AK462, "L5"), AQ462, "")))))</f>
        <v>65000000000445</v>
      </c>
      <c r="AU462" s="60" t="str">
        <f t="shared" si="190"/>
        <v>PERFORM * FROM "SchData-OLTP-Accounting"."Func_TblChartOfAccount_SET"(varSystemLoginSession, null, null, null, varInstitutionBranchID, 62000000000001::bigint,'6-3004', 'Non Meal Entertaint-Unded.', 62000000000001::bigint, '2016-01-01 00:00:00'::timestamp, null::timestamp, 65000000000445::bigint, 66000000000001::bigint);</v>
      </c>
      <c r="AV462" s="66">
        <f t="shared" si="191"/>
        <v>65000000000452</v>
      </c>
      <c r="AW462" s="66">
        <f t="shared" si="192"/>
        <v>65000000000445</v>
      </c>
      <c r="AY462" s="66">
        <f t="shared" si="183"/>
        <v>65000000000147</v>
      </c>
    </row>
    <row r="463" spans="2:51" x14ac:dyDescent="0.2">
      <c r="B463" s="42"/>
      <c r="C463" s="43"/>
      <c r="D463" s="44"/>
      <c r="E463" s="43"/>
      <c r="F463" s="44"/>
      <c r="G463" s="43"/>
      <c r="H463" s="52"/>
      <c r="I463" s="19"/>
      <c r="J463" s="52" t="s">
        <v>1576</v>
      </c>
      <c r="K463" s="19" t="s">
        <v>1345</v>
      </c>
      <c r="L463" s="52"/>
      <c r="M463" s="19"/>
      <c r="O463" s="59" t="str">
        <f t="shared" si="171"/>
        <v>6-0000</v>
      </c>
      <c r="P463" s="59" t="str">
        <f t="shared" si="172"/>
        <v>6-3000</v>
      </c>
      <c r="Q463" s="59" t="str">
        <f t="shared" si="173"/>
        <v>2-1200</v>
      </c>
      <c r="R463" s="59" t="str">
        <f t="shared" si="174"/>
        <v>6-3004</v>
      </c>
      <c r="S463" s="59" t="str">
        <f t="shared" si="175"/>
        <v>6-3004.01</v>
      </c>
      <c r="T463" s="59" t="str">
        <f t="shared" si="176"/>
        <v xml:space="preserve"> </v>
      </c>
      <c r="V463" s="82">
        <f t="shared" si="177"/>
        <v>65000000000453</v>
      </c>
      <c r="W463" s="61">
        <f t="shared" si="178"/>
        <v>65000000000350</v>
      </c>
      <c r="X463" s="61">
        <f t="shared" si="179"/>
        <v>65000000000445</v>
      </c>
      <c r="Y463" s="61">
        <f t="shared" si="180"/>
        <v>65000000000147</v>
      </c>
      <c r="Z463" s="61">
        <f t="shared" si="181"/>
        <v>65000000000452</v>
      </c>
      <c r="AA463" s="61">
        <f t="shared" si="170"/>
        <v>65000000000453</v>
      </c>
      <c r="AB463" s="61">
        <f t="shared" si="182"/>
        <v>65000000000000</v>
      </c>
      <c r="AD463" s="61">
        <f t="shared" si="184"/>
        <v>6</v>
      </c>
      <c r="AE463" s="61">
        <f t="shared" si="185"/>
        <v>4</v>
      </c>
      <c r="AF463" s="61">
        <f t="shared" si="186"/>
        <v>1</v>
      </c>
      <c r="AG463" s="61">
        <f t="shared" si="187"/>
        <v>140</v>
      </c>
      <c r="AH463" s="61">
        <f t="shared" si="188"/>
        <v>2</v>
      </c>
      <c r="AI463" s="61">
        <f t="shared" si="189"/>
        <v>1</v>
      </c>
      <c r="AK463" s="77" t="str">
        <f xml:space="preserve">
IF(AA463&lt;&gt;AA462,
     "L5",
     IF(Z463&lt;&gt;Z462,
          "L4",
          IF(Y463&lt;&gt;Y462,
               "L3",
               IF(X463&lt;&gt;X462,
                    "L2",
                     IF(W463&lt;&gt;W462,
                         "L1",
                         "L1"
                         )
                    )
               )
          )
     )</f>
        <v>L5</v>
      </c>
      <c r="AM463" s="65" t="s">
        <v>1756</v>
      </c>
      <c r="AN463" s="65">
        <f>IF(EXACT($AK462, "L1"), $W462, AN462)</f>
        <v>65000000000350</v>
      </c>
      <c r="AO463" s="65">
        <f>IF(EXACT($AK462, "L1"), $W462, IF(EXACT($AK462, "L2"), $X462, AO462))</f>
        <v>65000000000445</v>
      </c>
      <c r="AP463" s="65">
        <f>IF(EXACT($AK462, "L1"), $W462, IF(EXACT($AK462, "L2"), $X462, IF(EXACT($AK462, "L3"), $Y462, AP462)))</f>
        <v>65000000000445</v>
      </c>
      <c r="AQ463" s="65">
        <f>IF(EXACT($AK462, "L1"), $W462, IF(EXACT($AK462, "L2"), $X462, IF(EXACT($AK462, "L3"), $Y462, IF(EXACT($AK462, "L4"), $Z462, AQ462))))</f>
        <v>65000000000452</v>
      </c>
      <c r="AS463" s="65">
        <f>IF(EXACT($AK463, "L1"), AM463, IF(EXACT($AK463, "L2"), AN463, IF(EXACT($AK463, "L3"), AO463, IF(EXACT($AK463, "L4"), AP463, IF(EXACT($AK463, "L5"), AQ463, "")))))</f>
        <v>65000000000452</v>
      </c>
      <c r="AU463" s="60" t="str">
        <f t="shared" si="190"/>
        <v>PERFORM * FROM "SchData-OLTP-Accounting"."Func_TblChartOfAccount_SET"(varSystemLoginSession, null, null, null, varInstitutionBranchID, 62000000000001::bigint,'6-3004.01', 'Non Meal Entertaint-Unded. (IDR)', 62000000000001::bigint, '2016-01-01 00:00:00'::timestamp, null::timestamp, 65000000000452::bigint, 66000000000001::bigint);</v>
      </c>
      <c r="AV463" s="66">
        <f t="shared" si="191"/>
        <v>65000000000453</v>
      </c>
      <c r="AW463" s="66">
        <f t="shared" si="192"/>
        <v>65000000000452</v>
      </c>
      <c r="AY463" s="66">
        <f t="shared" si="183"/>
        <v>65000000000452</v>
      </c>
    </row>
    <row r="464" spans="2:51" x14ac:dyDescent="0.2">
      <c r="B464" s="42"/>
      <c r="C464" s="43"/>
      <c r="D464" s="44"/>
      <c r="E464" s="43"/>
      <c r="F464" s="44"/>
      <c r="G464" s="43"/>
      <c r="H464" s="52" t="s">
        <v>1577</v>
      </c>
      <c r="I464" s="19" t="s">
        <v>593</v>
      </c>
      <c r="J464" s="52"/>
      <c r="K464" s="19"/>
      <c r="L464" s="52"/>
      <c r="M464" s="19"/>
      <c r="O464" s="59" t="str">
        <f t="shared" si="171"/>
        <v>6-0000</v>
      </c>
      <c r="P464" s="59" t="str">
        <f t="shared" si="172"/>
        <v>6-3000</v>
      </c>
      <c r="Q464" s="59" t="str">
        <f t="shared" si="173"/>
        <v>2-1200</v>
      </c>
      <c r="R464" s="59" t="str">
        <f t="shared" si="174"/>
        <v>6-3005</v>
      </c>
      <c r="S464" s="59" t="str">
        <f t="shared" si="175"/>
        <v>6-3004.01</v>
      </c>
      <c r="T464" s="59" t="str">
        <f t="shared" si="176"/>
        <v xml:space="preserve"> </v>
      </c>
      <c r="V464" s="82">
        <f t="shared" si="177"/>
        <v>65000000000454</v>
      </c>
      <c r="W464" s="61">
        <f t="shared" si="178"/>
        <v>65000000000350</v>
      </c>
      <c r="X464" s="61">
        <f t="shared" si="179"/>
        <v>65000000000445</v>
      </c>
      <c r="Y464" s="61">
        <f t="shared" si="180"/>
        <v>65000000000147</v>
      </c>
      <c r="Z464" s="61">
        <f t="shared" si="181"/>
        <v>65000000000454</v>
      </c>
      <c r="AA464" s="61">
        <f t="shared" si="170"/>
        <v>65000000000453</v>
      </c>
      <c r="AB464" s="61">
        <f t="shared" si="182"/>
        <v>65000000000000</v>
      </c>
      <c r="AD464" s="61">
        <f t="shared" si="184"/>
        <v>6</v>
      </c>
      <c r="AE464" s="61">
        <f t="shared" si="185"/>
        <v>4</v>
      </c>
      <c r="AF464" s="61">
        <f t="shared" si="186"/>
        <v>1</v>
      </c>
      <c r="AG464" s="61">
        <f t="shared" si="187"/>
        <v>141</v>
      </c>
      <c r="AH464" s="61">
        <f t="shared" si="188"/>
        <v>1</v>
      </c>
      <c r="AI464" s="61">
        <f t="shared" si="189"/>
        <v>1</v>
      </c>
      <c r="AK464" s="77" t="str">
        <f xml:space="preserve">
IF(AA464&lt;&gt;AA463,
     "L5",
     IF(Z464&lt;&gt;Z463,
          "L4",
          IF(Y464&lt;&gt;Y463,
               "L3",
               IF(X464&lt;&gt;X463,
                    "L2",
                     IF(W464&lt;&gt;W463,
                         "L1",
                         "L1"
                         )
                    )
               )
          )
     )</f>
        <v>L4</v>
      </c>
      <c r="AM464" s="65" t="s">
        <v>1756</v>
      </c>
      <c r="AN464" s="65">
        <f>IF(EXACT($AK463, "L1"), $W463, AN463)</f>
        <v>65000000000350</v>
      </c>
      <c r="AO464" s="65">
        <f>IF(EXACT($AK463, "L1"), $W463, IF(EXACT($AK463, "L2"), $X463, AO463))</f>
        <v>65000000000445</v>
      </c>
      <c r="AP464" s="65">
        <f>IF(EXACT($AK463, "L1"), $W463, IF(EXACT($AK463, "L2"), $X463, IF(EXACT($AK463, "L3"), $Y463, AP463)))</f>
        <v>65000000000445</v>
      </c>
      <c r="AQ464" s="65">
        <f>IF(EXACT($AK463, "L1"), $W463, IF(EXACT($AK463, "L2"), $X463, IF(EXACT($AK463, "L3"), $Y463, IF(EXACT($AK463, "L4"), $Z463, AQ463))))</f>
        <v>65000000000452</v>
      </c>
      <c r="AS464" s="65">
        <f>IF(EXACT($AK464, "L1"), AM464, IF(EXACT($AK464, "L2"), AN464, IF(EXACT($AK464, "L3"), AO464, IF(EXACT($AK464, "L4"), AP464, IF(EXACT($AK464, "L5"), AQ464, "")))))</f>
        <v>65000000000445</v>
      </c>
      <c r="AU464" s="60" t="str">
        <f t="shared" si="190"/>
        <v>PERFORM * FROM "SchData-OLTP-Accounting"."Func_TblChartOfAccount_SET"(varSystemLoginSession, null, null, null, varInstitutionBranchID, 62000000000001::bigint,'6-3005', 'Marketing Expense', 62000000000001::bigint, '2016-01-01 00:00:00'::timestamp, null::timestamp, 65000000000445::bigint, 66000000000001::bigint);</v>
      </c>
      <c r="AV464" s="66">
        <f t="shared" si="191"/>
        <v>65000000000454</v>
      </c>
      <c r="AW464" s="66">
        <f t="shared" si="192"/>
        <v>65000000000445</v>
      </c>
      <c r="AY464" s="66">
        <f t="shared" si="183"/>
        <v>65000000000147</v>
      </c>
    </row>
    <row r="465" spans="2:51" x14ac:dyDescent="0.2">
      <c r="B465" s="42"/>
      <c r="C465" s="43"/>
      <c r="D465" s="44"/>
      <c r="E465" s="43"/>
      <c r="F465" s="44"/>
      <c r="G465" s="43"/>
      <c r="H465" s="52"/>
      <c r="I465" s="19"/>
      <c r="J465" s="52" t="s">
        <v>1578</v>
      </c>
      <c r="K465" s="19" t="s">
        <v>1396</v>
      </c>
      <c r="L465" s="52"/>
      <c r="M465" s="19"/>
      <c r="O465" s="59" t="str">
        <f t="shared" si="171"/>
        <v>6-0000</v>
      </c>
      <c r="P465" s="59" t="str">
        <f t="shared" si="172"/>
        <v>6-3000</v>
      </c>
      <c r="Q465" s="59" t="str">
        <f t="shared" si="173"/>
        <v>2-1200</v>
      </c>
      <c r="R465" s="59" t="str">
        <f t="shared" si="174"/>
        <v>6-3005</v>
      </c>
      <c r="S465" s="59" t="str">
        <f t="shared" si="175"/>
        <v>6-3005.01</v>
      </c>
      <c r="T465" s="59" t="str">
        <f t="shared" si="176"/>
        <v xml:space="preserve"> </v>
      </c>
      <c r="V465" s="82">
        <f t="shared" si="177"/>
        <v>65000000000455</v>
      </c>
      <c r="W465" s="61">
        <f t="shared" si="178"/>
        <v>65000000000350</v>
      </c>
      <c r="X465" s="61">
        <f t="shared" si="179"/>
        <v>65000000000445</v>
      </c>
      <c r="Y465" s="61">
        <f t="shared" si="180"/>
        <v>65000000000147</v>
      </c>
      <c r="Z465" s="61">
        <f t="shared" si="181"/>
        <v>65000000000454</v>
      </c>
      <c r="AA465" s="61">
        <f t="shared" si="170"/>
        <v>65000000000455</v>
      </c>
      <c r="AB465" s="61">
        <f t="shared" si="182"/>
        <v>65000000000000</v>
      </c>
      <c r="AD465" s="61">
        <f t="shared" si="184"/>
        <v>6</v>
      </c>
      <c r="AE465" s="61">
        <f t="shared" si="185"/>
        <v>4</v>
      </c>
      <c r="AF465" s="61">
        <f t="shared" si="186"/>
        <v>1</v>
      </c>
      <c r="AG465" s="61">
        <f t="shared" si="187"/>
        <v>141</v>
      </c>
      <c r="AH465" s="61">
        <f t="shared" si="188"/>
        <v>2</v>
      </c>
      <c r="AI465" s="61">
        <f t="shared" si="189"/>
        <v>1</v>
      </c>
      <c r="AK465" s="77" t="str">
        <f xml:space="preserve">
IF(AA465&lt;&gt;AA464,
     "L5",
     IF(Z465&lt;&gt;Z464,
          "L4",
          IF(Y465&lt;&gt;Y464,
               "L3",
               IF(X465&lt;&gt;X464,
                    "L2",
                     IF(W465&lt;&gt;W464,
                         "L1",
                         "L1"
                         )
                    )
               )
          )
     )</f>
        <v>L5</v>
      </c>
      <c r="AM465" s="65" t="s">
        <v>1756</v>
      </c>
      <c r="AN465" s="65">
        <f>IF(EXACT($AK464, "L1"), $W464, AN464)</f>
        <v>65000000000350</v>
      </c>
      <c r="AO465" s="65">
        <f>IF(EXACT($AK464, "L1"), $W464, IF(EXACT($AK464, "L2"), $X464, AO464))</f>
        <v>65000000000445</v>
      </c>
      <c r="AP465" s="65">
        <f>IF(EXACT($AK464, "L1"), $W464, IF(EXACT($AK464, "L2"), $X464, IF(EXACT($AK464, "L3"), $Y464, AP464)))</f>
        <v>65000000000445</v>
      </c>
      <c r="AQ465" s="65">
        <f>IF(EXACT($AK464, "L1"), $W464, IF(EXACT($AK464, "L2"), $X464, IF(EXACT($AK464, "L3"), $Y464, IF(EXACT($AK464, "L4"), $Z464, AQ464))))</f>
        <v>65000000000454</v>
      </c>
      <c r="AS465" s="65">
        <f>IF(EXACT($AK465, "L1"), AM465, IF(EXACT($AK465, "L2"), AN465, IF(EXACT($AK465, "L3"), AO465, IF(EXACT($AK465, "L4"), AP465, IF(EXACT($AK465, "L5"), AQ465, "")))))</f>
        <v>65000000000454</v>
      </c>
      <c r="AU465" s="60" t="str">
        <f t="shared" si="190"/>
        <v>PERFORM * FROM "SchData-OLTP-Accounting"."Func_TblChartOfAccount_SET"(varSystemLoginSession, null, null, null, varInstitutionBranchID, 62000000000001::bigint,'6-3005.01', 'Marketing Expense (IDR)', 62000000000001::bigint, '2016-01-01 00:00:00'::timestamp, null::timestamp, 65000000000454::bigint, 66000000000001::bigint);</v>
      </c>
      <c r="AV465" s="66">
        <f t="shared" si="191"/>
        <v>65000000000455</v>
      </c>
      <c r="AW465" s="66">
        <f t="shared" si="192"/>
        <v>65000000000454</v>
      </c>
      <c r="AY465" s="66">
        <f t="shared" si="183"/>
        <v>65000000000454</v>
      </c>
    </row>
    <row r="466" spans="2:51" x14ac:dyDescent="0.2">
      <c r="B466" s="42"/>
      <c r="C466" s="43"/>
      <c r="D466" s="44"/>
      <c r="E466" s="43"/>
      <c r="F466" s="44"/>
      <c r="G466" s="43"/>
      <c r="H466" s="52" t="s">
        <v>1579</v>
      </c>
      <c r="I466" s="19" t="s">
        <v>595</v>
      </c>
      <c r="J466" s="52"/>
      <c r="K466" s="19"/>
      <c r="L466" s="52"/>
      <c r="M466" s="19"/>
      <c r="O466" s="59" t="str">
        <f t="shared" si="171"/>
        <v>6-0000</v>
      </c>
      <c r="P466" s="59" t="str">
        <f t="shared" si="172"/>
        <v>6-3000</v>
      </c>
      <c r="Q466" s="59" t="str">
        <f t="shared" si="173"/>
        <v>2-1200</v>
      </c>
      <c r="R466" s="59" t="str">
        <f t="shared" si="174"/>
        <v>6-3006</v>
      </c>
      <c r="S466" s="59" t="str">
        <f t="shared" si="175"/>
        <v>6-3005.01</v>
      </c>
      <c r="T466" s="59" t="str">
        <f t="shared" si="176"/>
        <v xml:space="preserve"> </v>
      </c>
      <c r="V466" s="82">
        <f t="shared" si="177"/>
        <v>65000000000456</v>
      </c>
      <c r="W466" s="61">
        <f t="shared" si="178"/>
        <v>65000000000350</v>
      </c>
      <c r="X466" s="61">
        <f t="shared" si="179"/>
        <v>65000000000445</v>
      </c>
      <c r="Y466" s="61">
        <f t="shared" si="180"/>
        <v>65000000000147</v>
      </c>
      <c r="Z466" s="61">
        <f t="shared" si="181"/>
        <v>65000000000456</v>
      </c>
      <c r="AA466" s="61">
        <f t="shared" si="170"/>
        <v>65000000000455</v>
      </c>
      <c r="AB466" s="61">
        <f t="shared" si="182"/>
        <v>65000000000000</v>
      </c>
      <c r="AD466" s="61">
        <f t="shared" si="184"/>
        <v>6</v>
      </c>
      <c r="AE466" s="61">
        <f t="shared" si="185"/>
        <v>4</v>
      </c>
      <c r="AF466" s="61">
        <f t="shared" si="186"/>
        <v>1</v>
      </c>
      <c r="AG466" s="61">
        <f t="shared" si="187"/>
        <v>142</v>
      </c>
      <c r="AH466" s="61">
        <f t="shared" si="188"/>
        <v>1</v>
      </c>
      <c r="AI466" s="61">
        <f t="shared" si="189"/>
        <v>1</v>
      </c>
      <c r="AK466" s="77" t="str">
        <f xml:space="preserve">
IF(AA466&lt;&gt;AA465,
     "L5",
     IF(Z466&lt;&gt;Z465,
          "L4",
          IF(Y466&lt;&gt;Y465,
               "L3",
               IF(X466&lt;&gt;X465,
                    "L2",
                     IF(W466&lt;&gt;W465,
                         "L1",
                         "L1"
                         )
                    )
               )
          )
     )</f>
        <v>L4</v>
      </c>
      <c r="AM466" s="65" t="s">
        <v>1756</v>
      </c>
      <c r="AN466" s="65">
        <f>IF(EXACT($AK465, "L1"), $W465, AN465)</f>
        <v>65000000000350</v>
      </c>
      <c r="AO466" s="65">
        <f>IF(EXACT($AK465, "L1"), $W465, IF(EXACT($AK465, "L2"), $X465, AO465))</f>
        <v>65000000000445</v>
      </c>
      <c r="AP466" s="65">
        <f>IF(EXACT($AK465, "L1"), $W465, IF(EXACT($AK465, "L2"), $X465, IF(EXACT($AK465, "L3"), $Y465, AP465)))</f>
        <v>65000000000445</v>
      </c>
      <c r="AQ466" s="65">
        <f>IF(EXACT($AK465, "L1"), $W465, IF(EXACT($AK465, "L2"), $X465, IF(EXACT($AK465, "L3"), $Y465, IF(EXACT($AK465, "L4"), $Z465, AQ465))))</f>
        <v>65000000000454</v>
      </c>
      <c r="AS466" s="65">
        <f>IF(EXACT($AK466, "L1"), AM466, IF(EXACT($AK466, "L2"), AN466, IF(EXACT($AK466, "L3"), AO466, IF(EXACT($AK466, "L4"), AP466, IF(EXACT($AK466, "L5"), AQ466, "")))))</f>
        <v>65000000000445</v>
      </c>
      <c r="AU466" s="60" t="str">
        <f t="shared" si="190"/>
        <v>PERFORM * FROM "SchData-OLTP-Accounting"."Func_TblChartOfAccount_SET"(varSystemLoginSession, null, null, null, varInstitutionBranchID, 62000000000001::bigint,'6-3006', 'Sales Call Expense', 62000000000001::bigint, '2016-01-01 00:00:00'::timestamp, null::timestamp, 65000000000445::bigint, 66000000000001::bigint);</v>
      </c>
      <c r="AV466" s="66">
        <f t="shared" si="191"/>
        <v>65000000000456</v>
      </c>
      <c r="AW466" s="66">
        <f t="shared" si="192"/>
        <v>65000000000445</v>
      </c>
      <c r="AY466" s="66">
        <f t="shared" si="183"/>
        <v>65000000000147</v>
      </c>
    </row>
    <row r="467" spans="2:51" x14ac:dyDescent="0.2">
      <c r="B467" s="42"/>
      <c r="C467" s="43"/>
      <c r="D467" s="44"/>
      <c r="E467" s="43"/>
      <c r="F467" s="44"/>
      <c r="G467" s="43"/>
      <c r="H467" s="52"/>
      <c r="I467" s="19"/>
      <c r="J467" s="52" t="s">
        <v>1580</v>
      </c>
      <c r="K467" s="19" t="s">
        <v>1397</v>
      </c>
      <c r="L467" s="52"/>
      <c r="M467" s="19"/>
      <c r="O467" s="59" t="str">
        <f t="shared" si="171"/>
        <v>6-0000</v>
      </c>
      <c r="P467" s="59" t="str">
        <f t="shared" si="172"/>
        <v>6-3000</v>
      </c>
      <c r="Q467" s="59" t="str">
        <f t="shared" si="173"/>
        <v>2-1200</v>
      </c>
      <c r="R467" s="59" t="str">
        <f t="shared" si="174"/>
        <v>6-3006</v>
      </c>
      <c r="S467" s="59" t="str">
        <f t="shared" si="175"/>
        <v>6-3006.01</v>
      </c>
      <c r="T467" s="59" t="str">
        <f t="shared" si="176"/>
        <v xml:space="preserve"> </v>
      </c>
      <c r="V467" s="82">
        <f t="shared" si="177"/>
        <v>65000000000457</v>
      </c>
      <c r="W467" s="61">
        <f t="shared" si="178"/>
        <v>65000000000350</v>
      </c>
      <c r="X467" s="61">
        <f t="shared" si="179"/>
        <v>65000000000445</v>
      </c>
      <c r="Y467" s="61">
        <f t="shared" si="180"/>
        <v>65000000000147</v>
      </c>
      <c r="Z467" s="61">
        <f t="shared" si="181"/>
        <v>65000000000456</v>
      </c>
      <c r="AA467" s="61">
        <f t="shared" si="170"/>
        <v>65000000000457</v>
      </c>
      <c r="AB467" s="61">
        <f t="shared" si="182"/>
        <v>65000000000000</v>
      </c>
      <c r="AD467" s="61">
        <f t="shared" si="184"/>
        <v>6</v>
      </c>
      <c r="AE467" s="61">
        <f t="shared" si="185"/>
        <v>4</v>
      </c>
      <c r="AF467" s="61">
        <f t="shared" si="186"/>
        <v>1</v>
      </c>
      <c r="AG467" s="61">
        <f t="shared" si="187"/>
        <v>142</v>
      </c>
      <c r="AH467" s="61">
        <f t="shared" si="188"/>
        <v>2</v>
      </c>
      <c r="AI467" s="61">
        <f t="shared" si="189"/>
        <v>1</v>
      </c>
      <c r="AK467" s="77" t="str">
        <f xml:space="preserve">
IF(AA467&lt;&gt;AA466,
     "L5",
     IF(Z467&lt;&gt;Z466,
          "L4",
          IF(Y467&lt;&gt;Y466,
               "L3",
               IF(X467&lt;&gt;X466,
                    "L2",
                     IF(W467&lt;&gt;W466,
                         "L1",
                         "L1"
                         )
                    )
               )
          )
     )</f>
        <v>L5</v>
      </c>
      <c r="AM467" s="65" t="s">
        <v>1756</v>
      </c>
      <c r="AN467" s="65">
        <f>IF(EXACT($AK466, "L1"), $W466, AN466)</f>
        <v>65000000000350</v>
      </c>
      <c r="AO467" s="65">
        <f>IF(EXACT($AK466, "L1"), $W466, IF(EXACT($AK466, "L2"), $X466, AO466))</f>
        <v>65000000000445</v>
      </c>
      <c r="AP467" s="65">
        <f>IF(EXACT($AK466, "L1"), $W466, IF(EXACT($AK466, "L2"), $X466, IF(EXACT($AK466, "L3"), $Y466, AP466)))</f>
        <v>65000000000445</v>
      </c>
      <c r="AQ467" s="65">
        <f>IF(EXACT($AK466, "L1"), $W466, IF(EXACT($AK466, "L2"), $X466, IF(EXACT($AK466, "L3"), $Y466, IF(EXACT($AK466, "L4"), $Z466, AQ466))))</f>
        <v>65000000000456</v>
      </c>
      <c r="AS467" s="65">
        <f>IF(EXACT($AK467, "L1"), AM467, IF(EXACT($AK467, "L2"), AN467, IF(EXACT($AK467, "L3"), AO467, IF(EXACT($AK467, "L4"), AP467, IF(EXACT($AK467, "L5"), AQ467, "")))))</f>
        <v>65000000000456</v>
      </c>
      <c r="AU467" s="60" t="str">
        <f t="shared" si="190"/>
        <v>PERFORM * FROM "SchData-OLTP-Accounting"."Func_TblChartOfAccount_SET"(varSystemLoginSession, null, null, null, varInstitutionBranchID, 62000000000001::bigint,'6-3006.01', 'Sales Call Expense (IDR)', 62000000000001::bigint, '2016-01-01 00:00:00'::timestamp, null::timestamp, 65000000000456::bigint, 66000000000001::bigint);</v>
      </c>
      <c r="AV467" s="66">
        <f t="shared" si="191"/>
        <v>65000000000457</v>
      </c>
      <c r="AW467" s="66">
        <f t="shared" si="192"/>
        <v>65000000000456</v>
      </c>
      <c r="AY467" s="66">
        <f t="shared" si="183"/>
        <v>65000000000456</v>
      </c>
    </row>
    <row r="468" spans="2:51" x14ac:dyDescent="0.2">
      <c r="B468" s="42"/>
      <c r="C468" s="43"/>
      <c r="D468" s="44"/>
      <c r="E468" s="43"/>
      <c r="F468" s="44"/>
      <c r="G468" s="43"/>
      <c r="H468" s="52" t="s">
        <v>1581</v>
      </c>
      <c r="I468" s="19" t="s">
        <v>1179</v>
      </c>
      <c r="J468" s="52"/>
      <c r="K468" s="19"/>
      <c r="L468" s="52"/>
      <c r="M468" s="19"/>
      <c r="O468" s="59" t="str">
        <f t="shared" si="171"/>
        <v>6-0000</v>
      </c>
      <c r="P468" s="59" t="str">
        <f t="shared" si="172"/>
        <v>6-3000</v>
      </c>
      <c r="Q468" s="59" t="str">
        <f t="shared" si="173"/>
        <v>2-1200</v>
      </c>
      <c r="R468" s="59" t="str">
        <f t="shared" si="174"/>
        <v>6-3099</v>
      </c>
      <c r="S468" s="59" t="str">
        <f t="shared" si="175"/>
        <v>6-3006.01</v>
      </c>
      <c r="T468" s="59" t="str">
        <f t="shared" si="176"/>
        <v xml:space="preserve"> </v>
      </c>
      <c r="V468" s="82">
        <f t="shared" si="177"/>
        <v>65000000000458</v>
      </c>
      <c r="W468" s="61">
        <f t="shared" si="178"/>
        <v>65000000000350</v>
      </c>
      <c r="X468" s="61">
        <f t="shared" si="179"/>
        <v>65000000000445</v>
      </c>
      <c r="Y468" s="61">
        <f t="shared" si="180"/>
        <v>65000000000147</v>
      </c>
      <c r="Z468" s="61">
        <f t="shared" si="181"/>
        <v>65000000000458</v>
      </c>
      <c r="AA468" s="61">
        <f t="shared" si="170"/>
        <v>65000000000457</v>
      </c>
      <c r="AB468" s="61">
        <f t="shared" si="182"/>
        <v>65000000000000</v>
      </c>
      <c r="AD468" s="61">
        <f t="shared" si="184"/>
        <v>6</v>
      </c>
      <c r="AE468" s="61">
        <f t="shared" si="185"/>
        <v>4</v>
      </c>
      <c r="AF468" s="61">
        <f t="shared" si="186"/>
        <v>1</v>
      </c>
      <c r="AG468" s="61">
        <f t="shared" si="187"/>
        <v>143</v>
      </c>
      <c r="AH468" s="61">
        <f t="shared" si="188"/>
        <v>1</v>
      </c>
      <c r="AI468" s="61">
        <f t="shared" si="189"/>
        <v>1</v>
      </c>
      <c r="AK468" s="77" t="str">
        <f xml:space="preserve">
IF(AA468&lt;&gt;AA467,
     "L5",
     IF(Z468&lt;&gt;Z467,
          "L4",
          IF(Y468&lt;&gt;Y467,
               "L3",
               IF(X468&lt;&gt;X467,
                    "L2",
                     IF(W468&lt;&gt;W467,
                         "L1",
                         "L1"
                         )
                    )
               )
          )
     )</f>
        <v>L4</v>
      </c>
      <c r="AM468" s="65" t="s">
        <v>1756</v>
      </c>
      <c r="AN468" s="65">
        <f>IF(EXACT($AK467, "L1"), $W467, AN467)</f>
        <v>65000000000350</v>
      </c>
      <c r="AO468" s="65">
        <f>IF(EXACT($AK467, "L1"), $W467, IF(EXACT($AK467, "L2"), $X467, AO467))</f>
        <v>65000000000445</v>
      </c>
      <c r="AP468" s="65">
        <f>IF(EXACT($AK467, "L1"), $W467, IF(EXACT($AK467, "L2"), $X467, IF(EXACT($AK467, "L3"), $Y467, AP467)))</f>
        <v>65000000000445</v>
      </c>
      <c r="AQ468" s="65">
        <f>IF(EXACT($AK467, "L1"), $W467, IF(EXACT($AK467, "L2"), $X467, IF(EXACT($AK467, "L3"), $Y467, IF(EXACT($AK467, "L4"), $Z467, AQ467))))</f>
        <v>65000000000456</v>
      </c>
      <c r="AS468" s="65">
        <f>IF(EXACT($AK468, "L1"), AM468, IF(EXACT($AK468, "L2"), AN468, IF(EXACT($AK468, "L3"), AO468, IF(EXACT($AK468, "L4"), AP468, IF(EXACT($AK468, "L5"), AQ468, "")))))</f>
        <v>65000000000445</v>
      </c>
      <c r="AU468" s="60" t="str">
        <f t="shared" si="190"/>
        <v>PERFORM * FROM "SchData-OLTP-Accounting"."Func_TblChartOfAccount_SET"(varSystemLoginSession, null, null, null, varInstitutionBranchID, 62000000000001::bigint,'6-3099', 'Biaya Marketing Lainnya', 62000000000001::bigint, '2016-01-01 00:00:00'::timestamp, null::timestamp, 65000000000445::bigint, 66000000000001::bigint);</v>
      </c>
      <c r="AV468" s="66">
        <f t="shared" si="191"/>
        <v>65000000000458</v>
      </c>
      <c r="AW468" s="66">
        <f t="shared" si="192"/>
        <v>65000000000445</v>
      </c>
      <c r="AY468" s="66">
        <f t="shared" si="183"/>
        <v>65000000000147</v>
      </c>
    </row>
    <row r="469" spans="2:51" x14ac:dyDescent="0.2">
      <c r="B469" s="42"/>
      <c r="C469" s="43"/>
      <c r="D469" s="44"/>
      <c r="E469" s="43"/>
      <c r="F469" s="44"/>
      <c r="G469" s="43"/>
      <c r="H469" s="52"/>
      <c r="I469" s="19"/>
      <c r="J469" s="52" t="s">
        <v>1582</v>
      </c>
      <c r="K469" s="19" t="s">
        <v>1398</v>
      </c>
      <c r="L469" s="52"/>
      <c r="M469" s="19"/>
      <c r="O469" s="59" t="str">
        <f t="shared" si="171"/>
        <v>6-0000</v>
      </c>
      <c r="P469" s="59" t="str">
        <f t="shared" si="172"/>
        <v>6-3000</v>
      </c>
      <c r="Q469" s="59" t="str">
        <f t="shared" si="173"/>
        <v>2-1200</v>
      </c>
      <c r="R469" s="59" t="str">
        <f t="shared" si="174"/>
        <v>6-3099</v>
      </c>
      <c r="S469" s="59" t="str">
        <f t="shared" si="175"/>
        <v>6-3099.01</v>
      </c>
      <c r="T469" s="59" t="str">
        <f t="shared" si="176"/>
        <v xml:space="preserve"> </v>
      </c>
      <c r="V469" s="82">
        <f t="shared" si="177"/>
        <v>65000000000459</v>
      </c>
      <c r="W469" s="61">
        <f t="shared" si="178"/>
        <v>65000000000350</v>
      </c>
      <c r="X469" s="61">
        <f t="shared" si="179"/>
        <v>65000000000445</v>
      </c>
      <c r="Y469" s="61">
        <f t="shared" si="180"/>
        <v>65000000000147</v>
      </c>
      <c r="Z469" s="61">
        <f t="shared" si="181"/>
        <v>65000000000458</v>
      </c>
      <c r="AA469" s="61">
        <f t="shared" si="170"/>
        <v>65000000000459</v>
      </c>
      <c r="AB469" s="61">
        <f t="shared" si="182"/>
        <v>65000000000000</v>
      </c>
      <c r="AD469" s="61">
        <f t="shared" si="184"/>
        <v>6</v>
      </c>
      <c r="AE469" s="61">
        <f t="shared" si="185"/>
        <v>4</v>
      </c>
      <c r="AF469" s="61">
        <f t="shared" si="186"/>
        <v>1</v>
      </c>
      <c r="AG469" s="61">
        <f t="shared" si="187"/>
        <v>143</v>
      </c>
      <c r="AH469" s="61">
        <f t="shared" si="188"/>
        <v>2</v>
      </c>
      <c r="AI469" s="61">
        <f t="shared" si="189"/>
        <v>1</v>
      </c>
      <c r="AK469" s="77" t="str">
        <f xml:space="preserve">
IF(AA469&lt;&gt;AA468,
     "L5",
     IF(Z469&lt;&gt;Z468,
          "L4",
          IF(Y469&lt;&gt;Y468,
               "L3",
               IF(X469&lt;&gt;X468,
                    "L2",
                     IF(W469&lt;&gt;W468,
                         "L1",
                         "L1"
                         )
                    )
               )
          )
     )</f>
        <v>L5</v>
      </c>
      <c r="AM469" s="65" t="s">
        <v>1756</v>
      </c>
      <c r="AN469" s="65">
        <f>IF(EXACT($AK468, "L1"), $W468, AN468)</f>
        <v>65000000000350</v>
      </c>
      <c r="AO469" s="65">
        <f>IF(EXACT($AK468, "L1"), $W468, IF(EXACT($AK468, "L2"), $X468, AO468))</f>
        <v>65000000000445</v>
      </c>
      <c r="AP469" s="65">
        <f>IF(EXACT($AK468, "L1"), $W468, IF(EXACT($AK468, "L2"), $X468, IF(EXACT($AK468, "L3"), $Y468, AP468)))</f>
        <v>65000000000445</v>
      </c>
      <c r="AQ469" s="65">
        <f>IF(EXACT($AK468, "L1"), $W468, IF(EXACT($AK468, "L2"), $X468, IF(EXACT($AK468, "L3"), $Y468, IF(EXACT($AK468, "L4"), $Z468, AQ468))))</f>
        <v>65000000000458</v>
      </c>
      <c r="AS469" s="65">
        <f>IF(EXACT($AK469, "L1"), AM469, IF(EXACT($AK469, "L2"), AN469, IF(EXACT($AK469, "L3"), AO469, IF(EXACT($AK469, "L4"), AP469, IF(EXACT($AK469, "L5"), AQ469, "")))))</f>
        <v>65000000000458</v>
      </c>
      <c r="AU469" s="60" t="str">
        <f t="shared" si="190"/>
        <v>PERFORM * FROM "SchData-OLTP-Accounting"."Func_TblChartOfAccount_SET"(varSystemLoginSession, null, null, null, varInstitutionBranchID, 62000000000001::bigint,'6-3099.01', 'Biaya Marketing Lainnya (IDR)', 62000000000001::bigint, '2016-01-01 00:00:00'::timestamp, null::timestamp, 65000000000458::bigint, 66000000000001::bigint);</v>
      </c>
      <c r="AV469" s="66">
        <f t="shared" si="191"/>
        <v>65000000000459</v>
      </c>
      <c r="AW469" s="66">
        <f t="shared" si="192"/>
        <v>65000000000458</v>
      </c>
      <c r="AY469" s="66">
        <f t="shared" si="183"/>
        <v>65000000000458</v>
      </c>
    </row>
    <row r="470" spans="2:51" x14ac:dyDescent="0.2">
      <c r="B470" s="42"/>
      <c r="C470" s="43"/>
      <c r="D470" s="44" t="s">
        <v>1529</v>
      </c>
      <c r="E470" s="43" t="s">
        <v>1178</v>
      </c>
      <c r="F470" s="52"/>
      <c r="G470" s="19"/>
      <c r="H470" s="52"/>
      <c r="I470" s="19"/>
      <c r="J470" s="52"/>
      <c r="K470" s="19"/>
      <c r="L470" s="52"/>
      <c r="M470" s="19"/>
      <c r="O470" s="59" t="str">
        <f t="shared" si="171"/>
        <v>6-0000</v>
      </c>
      <c r="P470" s="59" t="str">
        <f t="shared" si="172"/>
        <v>6-4000</v>
      </c>
      <c r="Q470" s="59" t="str">
        <f t="shared" si="173"/>
        <v>2-1200</v>
      </c>
      <c r="R470" s="59" t="str">
        <f t="shared" si="174"/>
        <v>6-3099</v>
      </c>
      <c r="S470" s="59" t="str">
        <f t="shared" si="175"/>
        <v>6-3099.01</v>
      </c>
      <c r="T470" s="59" t="str">
        <f t="shared" si="176"/>
        <v xml:space="preserve"> </v>
      </c>
      <c r="V470" s="82">
        <f t="shared" si="177"/>
        <v>65000000000460</v>
      </c>
      <c r="W470" s="61">
        <f t="shared" si="178"/>
        <v>65000000000350</v>
      </c>
      <c r="X470" s="61">
        <f t="shared" si="179"/>
        <v>65000000000460</v>
      </c>
      <c r="Y470" s="61">
        <f t="shared" si="180"/>
        <v>65000000000147</v>
      </c>
      <c r="Z470" s="61">
        <f t="shared" si="181"/>
        <v>65000000000458</v>
      </c>
      <c r="AA470" s="61">
        <f t="shared" si="170"/>
        <v>65000000000459</v>
      </c>
      <c r="AB470" s="61">
        <f t="shared" si="182"/>
        <v>65000000000000</v>
      </c>
      <c r="AD470" s="61">
        <f t="shared" si="184"/>
        <v>6</v>
      </c>
      <c r="AE470" s="61">
        <f t="shared" si="185"/>
        <v>5</v>
      </c>
      <c r="AF470" s="61">
        <f t="shared" si="186"/>
        <v>1</v>
      </c>
      <c r="AG470" s="61">
        <f t="shared" si="187"/>
        <v>143</v>
      </c>
      <c r="AH470" s="61">
        <f t="shared" si="188"/>
        <v>2</v>
      </c>
      <c r="AI470" s="61">
        <f t="shared" si="189"/>
        <v>1</v>
      </c>
      <c r="AK470" s="77" t="str">
        <f xml:space="preserve">
IF(AA470&lt;&gt;AA469,
     "L5",
     IF(Z470&lt;&gt;Z469,
          "L4",
          IF(Y470&lt;&gt;Y469,
               "L3",
               IF(X470&lt;&gt;X469,
                    "L2",
                     IF(W470&lt;&gt;W469,
                         "L1",
                         "L1"
                         )
                    )
               )
          )
     )</f>
        <v>L2</v>
      </c>
      <c r="AM470" s="65" t="s">
        <v>1756</v>
      </c>
      <c r="AN470" s="65">
        <f>IF(EXACT($AK469, "L1"), $W469, AN469)</f>
        <v>65000000000350</v>
      </c>
      <c r="AO470" s="65">
        <f>IF(EXACT($AK469, "L1"), $W469, IF(EXACT($AK469, "L2"), $X469, AO469))</f>
        <v>65000000000445</v>
      </c>
      <c r="AP470" s="65">
        <f>IF(EXACT($AK469, "L1"), $W469, IF(EXACT($AK469, "L2"), $X469, IF(EXACT($AK469, "L3"), $Y469, AP469)))</f>
        <v>65000000000445</v>
      </c>
      <c r="AQ470" s="65">
        <f>IF(EXACT($AK469, "L1"), $W469, IF(EXACT($AK469, "L2"), $X469, IF(EXACT($AK469, "L3"), $Y469, IF(EXACT($AK469, "L4"), $Z469, AQ469))))</f>
        <v>65000000000458</v>
      </c>
      <c r="AS470" s="65">
        <f>IF(EXACT($AK470, "L1"), AM470, IF(EXACT($AK470, "L2"), AN470, IF(EXACT($AK470, "L3"), AO470, IF(EXACT($AK470, "L4"), AP470, IF(EXACT($AK470, "L5"), AQ470, "")))))</f>
        <v>65000000000350</v>
      </c>
      <c r="AU470" s="60" t="str">
        <f t="shared" si="190"/>
        <v>PERFORM * FROM "SchData-OLTP-Accounting"."Func_TblChartOfAccount_SET"(varSystemLoginSession, null, null, null, varInstitutionBranchID, 62000000000001::bigint,'6-4000', 'Biaya Administrasi Umum', 62000000000001::bigint, '2016-01-01 00:00:00'::timestamp, null::timestamp, 65000000000350::bigint, 66000000000001::bigint);</v>
      </c>
      <c r="AV470" s="66">
        <f t="shared" si="191"/>
        <v>65000000000460</v>
      </c>
      <c r="AW470" s="66">
        <f t="shared" si="192"/>
        <v>65000000000350</v>
      </c>
      <c r="AY470" s="66">
        <f t="shared" si="183"/>
        <v>65000000000350</v>
      </c>
    </row>
    <row r="471" spans="2:51" x14ac:dyDescent="0.2">
      <c r="B471" s="42"/>
      <c r="C471" s="43"/>
      <c r="D471" s="44"/>
      <c r="E471" s="43"/>
      <c r="F471" s="44"/>
      <c r="G471" s="43"/>
      <c r="H471" s="52" t="s">
        <v>1551</v>
      </c>
      <c r="I471" s="19" t="s">
        <v>597</v>
      </c>
      <c r="J471" s="52"/>
      <c r="K471" s="19"/>
      <c r="L471" s="52"/>
      <c r="M471" s="19"/>
      <c r="O471" s="59" t="str">
        <f t="shared" si="171"/>
        <v>6-0000</v>
      </c>
      <c r="P471" s="59" t="str">
        <f t="shared" si="172"/>
        <v>6-4000</v>
      </c>
      <c r="Q471" s="59" t="str">
        <f t="shared" si="173"/>
        <v>2-1200</v>
      </c>
      <c r="R471" s="59" t="str">
        <f t="shared" si="174"/>
        <v>6-4001</v>
      </c>
      <c r="S471" s="59" t="str">
        <f t="shared" si="175"/>
        <v>6-3099.01</v>
      </c>
      <c r="T471" s="59" t="str">
        <f t="shared" si="176"/>
        <v xml:space="preserve"> </v>
      </c>
      <c r="V471" s="82">
        <f t="shared" si="177"/>
        <v>65000000000461</v>
      </c>
      <c r="W471" s="61">
        <f t="shared" si="178"/>
        <v>65000000000350</v>
      </c>
      <c r="X471" s="61">
        <f t="shared" si="179"/>
        <v>65000000000460</v>
      </c>
      <c r="Y471" s="61">
        <f t="shared" si="180"/>
        <v>65000000000147</v>
      </c>
      <c r="Z471" s="61">
        <f t="shared" si="181"/>
        <v>65000000000461</v>
      </c>
      <c r="AA471" s="61">
        <f t="shared" si="170"/>
        <v>65000000000459</v>
      </c>
      <c r="AB471" s="61">
        <f t="shared" si="182"/>
        <v>65000000000000</v>
      </c>
      <c r="AD471" s="61">
        <f t="shared" si="184"/>
        <v>6</v>
      </c>
      <c r="AE471" s="61">
        <f t="shared" si="185"/>
        <v>5</v>
      </c>
      <c r="AF471" s="61">
        <f t="shared" si="186"/>
        <v>1</v>
      </c>
      <c r="AG471" s="61">
        <f t="shared" si="187"/>
        <v>144</v>
      </c>
      <c r="AH471" s="61">
        <f t="shared" si="188"/>
        <v>1</v>
      </c>
      <c r="AI471" s="61">
        <f t="shared" si="189"/>
        <v>1</v>
      </c>
      <c r="AK471" s="77" t="str">
        <f xml:space="preserve">
IF(AA471&lt;&gt;AA470,
     "L5",
     IF(Z471&lt;&gt;Z470,
          "L4",
          IF(Y471&lt;&gt;Y470,
               "L3",
               IF(X471&lt;&gt;X470,
                    "L2",
                     IF(W471&lt;&gt;W470,
                         "L1",
                         "L1"
                         )
                    )
               )
          )
     )</f>
        <v>L4</v>
      </c>
      <c r="AM471" s="65" t="s">
        <v>1756</v>
      </c>
      <c r="AN471" s="65">
        <f>IF(EXACT($AK470, "L1"), $W470, AN470)</f>
        <v>65000000000350</v>
      </c>
      <c r="AO471" s="65">
        <f>IF(EXACT($AK470, "L1"), $W470, IF(EXACT($AK470, "L2"), $X470, AO470))</f>
        <v>65000000000460</v>
      </c>
      <c r="AP471" s="65">
        <f>IF(EXACT($AK470, "L1"), $W470, IF(EXACT($AK470, "L2"), $X470, IF(EXACT($AK470, "L3"), $Y470, AP470)))</f>
        <v>65000000000460</v>
      </c>
      <c r="AQ471" s="65">
        <f>IF(EXACT($AK470, "L1"), $W470, IF(EXACT($AK470, "L2"), $X470, IF(EXACT($AK470, "L3"), $Y470, IF(EXACT($AK470, "L4"), $Z470, AQ470))))</f>
        <v>65000000000460</v>
      </c>
      <c r="AS471" s="65">
        <f>IF(EXACT($AK471, "L1"), AM471, IF(EXACT($AK471, "L2"), AN471, IF(EXACT($AK471, "L3"), AO471, IF(EXACT($AK471, "L4"), AP471, IF(EXACT($AK471, "L5"), AQ471, "")))))</f>
        <v>65000000000460</v>
      </c>
      <c r="AU471" s="60" t="str">
        <f t="shared" si="190"/>
        <v>PERFORM * FROM "SchData-OLTP-Accounting"."Func_TblChartOfAccount_SET"(varSystemLoginSession, null, null, null, varInstitutionBranchID, 62000000000001::bigint,'6-4001', 'Profesional Fee', 62000000000001::bigint, '2016-01-01 00:00:00'::timestamp, null::timestamp, 65000000000460::bigint, 66000000000001::bigint);</v>
      </c>
      <c r="AV471" s="66">
        <f t="shared" si="191"/>
        <v>65000000000461</v>
      </c>
      <c r="AW471" s="66">
        <f t="shared" si="192"/>
        <v>65000000000460</v>
      </c>
      <c r="AY471" s="66">
        <f t="shared" si="183"/>
        <v>65000000000460</v>
      </c>
    </row>
    <row r="472" spans="2:51" x14ac:dyDescent="0.2">
      <c r="B472" s="42"/>
      <c r="C472" s="43"/>
      <c r="D472" s="44"/>
      <c r="E472" s="43"/>
      <c r="F472" s="44"/>
      <c r="G472" s="43"/>
      <c r="H472" s="52"/>
      <c r="I472" s="19"/>
      <c r="J472" s="52" t="s">
        <v>1552</v>
      </c>
      <c r="K472" s="19" t="s">
        <v>1399</v>
      </c>
      <c r="L472" s="52"/>
      <c r="M472" s="19"/>
      <c r="O472" s="59" t="str">
        <f t="shared" si="171"/>
        <v>6-0000</v>
      </c>
      <c r="P472" s="59" t="str">
        <f t="shared" si="172"/>
        <v>6-4000</v>
      </c>
      <c r="Q472" s="59" t="str">
        <f t="shared" si="173"/>
        <v>2-1200</v>
      </c>
      <c r="R472" s="59" t="str">
        <f t="shared" si="174"/>
        <v>6-4001</v>
      </c>
      <c r="S472" s="59" t="str">
        <f t="shared" si="175"/>
        <v>6-4001.01</v>
      </c>
      <c r="T472" s="59" t="str">
        <f t="shared" si="176"/>
        <v xml:space="preserve"> </v>
      </c>
      <c r="V472" s="82">
        <f t="shared" si="177"/>
        <v>65000000000462</v>
      </c>
      <c r="W472" s="61">
        <f t="shared" si="178"/>
        <v>65000000000350</v>
      </c>
      <c r="X472" s="61">
        <f t="shared" si="179"/>
        <v>65000000000460</v>
      </c>
      <c r="Y472" s="61">
        <f t="shared" si="180"/>
        <v>65000000000147</v>
      </c>
      <c r="Z472" s="61">
        <f t="shared" si="181"/>
        <v>65000000000461</v>
      </c>
      <c r="AA472" s="61">
        <f t="shared" si="170"/>
        <v>65000000000462</v>
      </c>
      <c r="AB472" s="61">
        <f t="shared" si="182"/>
        <v>65000000000000</v>
      </c>
      <c r="AD472" s="61">
        <f t="shared" si="184"/>
        <v>6</v>
      </c>
      <c r="AE472" s="61">
        <f t="shared" si="185"/>
        <v>5</v>
      </c>
      <c r="AF472" s="61">
        <f t="shared" si="186"/>
        <v>1</v>
      </c>
      <c r="AG472" s="61">
        <f t="shared" si="187"/>
        <v>144</v>
      </c>
      <c r="AH472" s="61">
        <f t="shared" si="188"/>
        <v>2</v>
      </c>
      <c r="AI472" s="61">
        <f t="shared" si="189"/>
        <v>1</v>
      </c>
      <c r="AK472" s="77" t="str">
        <f xml:space="preserve">
IF(AA472&lt;&gt;AA471,
     "L5",
     IF(Z472&lt;&gt;Z471,
          "L4",
          IF(Y472&lt;&gt;Y471,
               "L3",
               IF(X472&lt;&gt;X471,
                    "L2",
                     IF(W472&lt;&gt;W471,
                         "L1",
                         "L1"
                         )
                    )
               )
          )
     )</f>
        <v>L5</v>
      </c>
      <c r="AM472" s="65" t="s">
        <v>1756</v>
      </c>
      <c r="AN472" s="65">
        <f>IF(EXACT($AK471, "L1"), $W471, AN471)</f>
        <v>65000000000350</v>
      </c>
      <c r="AO472" s="65">
        <f>IF(EXACT($AK471, "L1"), $W471, IF(EXACT($AK471, "L2"), $X471, AO471))</f>
        <v>65000000000460</v>
      </c>
      <c r="AP472" s="65">
        <f>IF(EXACT($AK471, "L1"), $W471, IF(EXACT($AK471, "L2"), $X471, IF(EXACT($AK471, "L3"), $Y471, AP471)))</f>
        <v>65000000000460</v>
      </c>
      <c r="AQ472" s="65">
        <f>IF(EXACT($AK471, "L1"), $W471, IF(EXACT($AK471, "L2"), $X471, IF(EXACT($AK471, "L3"), $Y471, IF(EXACT($AK471, "L4"), $Z471, AQ471))))</f>
        <v>65000000000461</v>
      </c>
      <c r="AS472" s="65">
        <f>IF(EXACT($AK472, "L1"), AM472, IF(EXACT($AK472, "L2"), AN472, IF(EXACT($AK472, "L3"), AO472, IF(EXACT($AK472, "L4"), AP472, IF(EXACT($AK472, "L5"), AQ472, "")))))</f>
        <v>65000000000461</v>
      </c>
      <c r="AU472" s="60" t="str">
        <f t="shared" si="190"/>
        <v>PERFORM * FROM "SchData-OLTP-Accounting"."Func_TblChartOfAccount_SET"(varSystemLoginSession, null, null, null, varInstitutionBranchID, 62000000000001::bigint,'6-4001.01', 'Profesional Fee (IDR)', 62000000000001::bigint, '2016-01-01 00:00:00'::timestamp, null::timestamp, 65000000000461::bigint, 66000000000001::bigint);</v>
      </c>
      <c r="AV472" s="66">
        <f t="shared" si="191"/>
        <v>65000000000462</v>
      </c>
      <c r="AW472" s="66">
        <f t="shared" si="192"/>
        <v>65000000000461</v>
      </c>
      <c r="AY472" s="66">
        <f t="shared" si="183"/>
        <v>65000000000461</v>
      </c>
    </row>
    <row r="473" spans="2:51" x14ac:dyDescent="0.2">
      <c r="B473" s="42"/>
      <c r="C473" s="43"/>
      <c r="D473" s="44"/>
      <c r="E473" s="43"/>
      <c r="F473" s="44"/>
      <c r="G473" s="43"/>
      <c r="H473" s="52" t="s">
        <v>1553</v>
      </c>
      <c r="I473" s="19" t="s">
        <v>599</v>
      </c>
      <c r="J473" s="52"/>
      <c r="K473" s="19"/>
      <c r="L473" s="52"/>
      <c r="M473" s="19"/>
      <c r="O473" s="59" t="str">
        <f t="shared" si="171"/>
        <v>6-0000</v>
      </c>
      <c r="P473" s="59" t="str">
        <f t="shared" si="172"/>
        <v>6-4000</v>
      </c>
      <c r="Q473" s="59" t="str">
        <f t="shared" si="173"/>
        <v>2-1200</v>
      </c>
      <c r="R473" s="59" t="str">
        <f t="shared" si="174"/>
        <v>6-4002</v>
      </c>
      <c r="S473" s="59" t="str">
        <f t="shared" si="175"/>
        <v>6-4001.01</v>
      </c>
      <c r="T473" s="59" t="str">
        <f t="shared" si="176"/>
        <v xml:space="preserve"> </v>
      </c>
      <c r="V473" s="82">
        <f t="shared" si="177"/>
        <v>65000000000463</v>
      </c>
      <c r="W473" s="61">
        <f t="shared" si="178"/>
        <v>65000000000350</v>
      </c>
      <c r="X473" s="61">
        <f t="shared" si="179"/>
        <v>65000000000460</v>
      </c>
      <c r="Y473" s="61">
        <f t="shared" si="180"/>
        <v>65000000000147</v>
      </c>
      <c r="Z473" s="61">
        <f t="shared" si="181"/>
        <v>65000000000463</v>
      </c>
      <c r="AA473" s="61">
        <f t="shared" si="170"/>
        <v>65000000000462</v>
      </c>
      <c r="AB473" s="61">
        <f t="shared" si="182"/>
        <v>65000000000000</v>
      </c>
      <c r="AD473" s="61">
        <f t="shared" si="184"/>
        <v>6</v>
      </c>
      <c r="AE473" s="61">
        <f t="shared" si="185"/>
        <v>5</v>
      </c>
      <c r="AF473" s="61">
        <f t="shared" si="186"/>
        <v>1</v>
      </c>
      <c r="AG473" s="61">
        <f t="shared" si="187"/>
        <v>145</v>
      </c>
      <c r="AH473" s="61">
        <f t="shared" si="188"/>
        <v>1</v>
      </c>
      <c r="AI473" s="61">
        <f t="shared" si="189"/>
        <v>1</v>
      </c>
      <c r="AK473" s="77" t="str">
        <f xml:space="preserve">
IF(AA473&lt;&gt;AA472,
     "L5",
     IF(Z473&lt;&gt;Z472,
          "L4",
          IF(Y473&lt;&gt;Y472,
               "L3",
               IF(X473&lt;&gt;X472,
                    "L2",
                     IF(W473&lt;&gt;W472,
                         "L1",
                         "L1"
                         )
                    )
               )
          )
     )</f>
        <v>L4</v>
      </c>
      <c r="AM473" s="65" t="s">
        <v>1756</v>
      </c>
      <c r="AN473" s="65">
        <f>IF(EXACT($AK472, "L1"), $W472, AN472)</f>
        <v>65000000000350</v>
      </c>
      <c r="AO473" s="65">
        <f>IF(EXACT($AK472, "L1"), $W472, IF(EXACT($AK472, "L2"), $X472, AO472))</f>
        <v>65000000000460</v>
      </c>
      <c r="AP473" s="65">
        <f>IF(EXACT($AK472, "L1"), $W472, IF(EXACT($AK472, "L2"), $X472, IF(EXACT($AK472, "L3"), $Y472, AP472)))</f>
        <v>65000000000460</v>
      </c>
      <c r="AQ473" s="65">
        <f>IF(EXACT($AK472, "L1"), $W472, IF(EXACT($AK472, "L2"), $X472, IF(EXACT($AK472, "L3"), $Y472, IF(EXACT($AK472, "L4"), $Z472, AQ472))))</f>
        <v>65000000000461</v>
      </c>
      <c r="AS473" s="65">
        <f>IF(EXACT($AK473, "L1"), AM473, IF(EXACT($AK473, "L2"), AN473, IF(EXACT($AK473, "L3"), AO473, IF(EXACT($AK473, "L4"), AP473, IF(EXACT($AK473, "L5"), AQ473, "")))))</f>
        <v>65000000000460</v>
      </c>
      <c r="AU473" s="60" t="str">
        <f t="shared" si="190"/>
        <v>PERFORM * FROM "SchData-OLTP-Accounting"."Func_TblChartOfAccount_SET"(varSystemLoginSession, null, null, null, varInstitutionBranchID, 62000000000001::bigint,'6-4002', 'Legal Fee', 62000000000001::bigint, '2016-01-01 00:00:00'::timestamp, null::timestamp, 65000000000460::bigint, 66000000000001::bigint);</v>
      </c>
      <c r="AV473" s="66">
        <f t="shared" si="191"/>
        <v>65000000000463</v>
      </c>
      <c r="AW473" s="66">
        <f t="shared" si="192"/>
        <v>65000000000460</v>
      </c>
      <c r="AY473" s="66">
        <f t="shared" si="183"/>
        <v>65000000000147</v>
      </c>
    </row>
    <row r="474" spans="2:51" x14ac:dyDescent="0.2">
      <c r="B474" s="42"/>
      <c r="C474" s="43"/>
      <c r="D474" s="44"/>
      <c r="E474" s="43"/>
      <c r="F474" s="44"/>
      <c r="G474" s="43"/>
      <c r="H474" s="52"/>
      <c r="I474" s="19"/>
      <c r="J474" s="52" t="s">
        <v>1554</v>
      </c>
      <c r="K474" s="19" t="s">
        <v>1400</v>
      </c>
      <c r="L474" s="52"/>
      <c r="M474" s="19"/>
      <c r="O474" s="59" t="str">
        <f t="shared" si="171"/>
        <v>6-0000</v>
      </c>
      <c r="P474" s="59" t="str">
        <f t="shared" si="172"/>
        <v>6-4000</v>
      </c>
      <c r="Q474" s="59" t="str">
        <f t="shared" si="173"/>
        <v>2-1200</v>
      </c>
      <c r="R474" s="59" t="str">
        <f t="shared" si="174"/>
        <v>6-4002</v>
      </c>
      <c r="S474" s="59" t="str">
        <f t="shared" si="175"/>
        <v>6-4002.01</v>
      </c>
      <c r="T474" s="59" t="str">
        <f t="shared" si="176"/>
        <v xml:space="preserve"> </v>
      </c>
      <c r="V474" s="82">
        <f t="shared" si="177"/>
        <v>65000000000464</v>
      </c>
      <c r="W474" s="61">
        <f t="shared" si="178"/>
        <v>65000000000350</v>
      </c>
      <c r="X474" s="61">
        <f t="shared" si="179"/>
        <v>65000000000460</v>
      </c>
      <c r="Y474" s="61">
        <f t="shared" si="180"/>
        <v>65000000000147</v>
      </c>
      <c r="Z474" s="61">
        <f t="shared" si="181"/>
        <v>65000000000463</v>
      </c>
      <c r="AA474" s="61">
        <f t="shared" si="170"/>
        <v>65000000000464</v>
      </c>
      <c r="AB474" s="61">
        <f t="shared" si="182"/>
        <v>65000000000000</v>
      </c>
      <c r="AD474" s="61">
        <f t="shared" si="184"/>
        <v>6</v>
      </c>
      <c r="AE474" s="61">
        <f t="shared" si="185"/>
        <v>5</v>
      </c>
      <c r="AF474" s="61">
        <f t="shared" si="186"/>
        <v>1</v>
      </c>
      <c r="AG474" s="61">
        <f t="shared" si="187"/>
        <v>145</v>
      </c>
      <c r="AH474" s="61">
        <f t="shared" si="188"/>
        <v>2</v>
      </c>
      <c r="AI474" s="61">
        <f t="shared" si="189"/>
        <v>1</v>
      </c>
      <c r="AK474" s="77" t="str">
        <f xml:space="preserve">
IF(AA474&lt;&gt;AA473,
     "L5",
     IF(Z474&lt;&gt;Z473,
          "L4",
          IF(Y474&lt;&gt;Y473,
               "L3",
               IF(X474&lt;&gt;X473,
                    "L2",
                     IF(W474&lt;&gt;W473,
                         "L1",
                         "L1"
                         )
                    )
               )
          )
     )</f>
        <v>L5</v>
      </c>
      <c r="AM474" s="65" t="s">
        <v>1756</v>
      </c>
      <c r="AN474" s="65">
        <f>IF(EXACT($AK473, "L1"), $W473, AN473)</f>
        <v>65000000000350</v>
      </c>
      <c r="AO474" s="65">
        <f>IF(EXACT($AK473, "L1"), $W473, IF(EXACT($AK473, "L2"), $X473, AO473))</f>
        <v>65000000000460</v>
      </c>
      <c r="AP474" s="65">
        <f>IF(EXACT($AK473, "L1"), $W473, IF(EXACT($AK473, "L2"), $X473, IF(EXACT($AK473, "L3"), $Y473, AP473)))</f>
        <v>65000000000460</v>
      </c>
      <c r="AQ474" s="65">
        <f>IF(EXACT($AK473, "L1"), $W473, IF(EXACT($AK473, "L2"), $X473, IF(EXACT($AK473, "L3"), $Y473, IF(EXACT($AK473, "L4"), $Z473, AQ473))))</f>
        <v>65000000000463</v>
      </c>
      <c r="AS474" s="65">
        <f>IF(EXACT($AK474, "L1"), AM474, IF(EXACT($AK474, "L2"), AN474, IF(EXACT($AK474, "L3"), AO474, IF(EXACT($AK474, "L4"), AP474, IF(EXACT($AK474, "L5"), AQ474, "")))))</f>
        <v>65000000000463</v>
      </c>
      <c r="AU474" s="60" t="str">
        <f t="shared" si="190"/>
        <v>PERFORM * FROM "SchData-OLTP-Accounting"."Func_TblChartOfAccount_SET"(varSystemLoginSession, null, null, null, varInstitutionBranchID, 62000000000001::bigint,'6-4002.01', 'Legal Fee (IDR)', 62000000000001::bigint, '2016-01-01 00:00:00'::timestamp, null::timestamp, 65000000000463::bigint, 66000000000001::bigint);</v>
      </c>
      <c r="AV474" s="66">
        <f t="shared" si="191"/>
        <v>65000000000464</v>
      </c>
      <c r="AW474" s="66">
        <f t="shared" si="192"/>
        <v>65000000000463</v>
      </c>
      <c r="AY474" s="66">
        <f t="shared" si="183"/>
        <v>65000000000463</v>
      </c>
    </row>
    <row r="475" spans="2:51" x14ac:dyDescent="0.2">
      <c r="B475" s="42"/>
      <c r="C475" s="43"/>
      <c r="D475" s="44"/>
      <c r="E475" s="43"/>
      <c r="F475" s="44"/>
      <c r="G475" s="43"/>
      <c r="H475" s="52" t="s">
        <v>1555</v>
      </c>
      <c r="I475" s="19" t="s">
        <v>601</v>
      </c>
      <c r="J475" s="52"/>
      <c r="K475" s="19"/>
      <c r="L475" s="52"/>
      <c r="M475" s="19"/>
      <c r="O475" s="59" t="str">
        <f t="shared" si="171"/>
        <v>6-0000</v>
      </c>
      <c r="P475" s="59" t="str">
        <f t="shared" si="172"/>
        <v>6-4000</v>
      </c>
      <c r="Q475" s="59" t="str">
        <f t="shared" si="173"/>
        <v>2-1200</v>
      </c>
      <c r="R475" s="59" t="str">
        <f t="shared" si="174"/>
        <v>6-4003</v>
      </c>
      <c r="S475" s="59" t="str">
        <f t="shared" si="175"/>
        <v>6-4002.01</v>
      </c>
      <c r="T475" s="59" t="str">
        <f t="shared" si="176"/>
        <v xml:space="preserve"> </v>
      </c>
      <c r="V475" s="82">
        <f t="shared" si="177"/>
        <v>65000000000465</v>
      </c>
      <c r="W475" s="61">
        <f t="shared" si="178"/>
        <v>65000000000350</v>
      </c>
      <c r="X475" s="61">
        <f t="shared" si="179"/>
        <v>65000000000460</v>
      </c>
      <c r="Y475" s="61">
        <f t="shared" si="180"/>
        <v>65000000000147</v>
      </c>
      <c r="Z475" s="61">
        <f t="shared" si="181"/>
        <v>65000000000465</v>
      </c>
      <c r="AA475" s="61">
        <f t="shared" si="170"/>
        <v>65000000000464</v>
      </c>
      <c r="AB475" s="61">
        <f t="shared" si="182"/>
        <v>65000000000000</v>
      </c>
      <c r="AD475" s="61">
        <f t="shared" si="184"/>
        <v>6</v>
      </c>
      <c r="AE475" s="61">
        <f t="shared" si="185"/>
        <v>5</v>
      </c>
      <c r="AF475" s="61">
        <f t="shared" si="186"/>
        <v>1</v>
      </c>
      <c r="AG475" s="61">
        <f t="shared" si="187"/>
        <v>146</v>
      </c>
      <c r="AH475" s="61">
        <f t="shared" si="188"/>
        <v>1</v>
      </c>
      <c r="AI475" s="61">
        <f t="shared" si="189"/>
        <v>1</v>
      </c>
      <c r="AK475" s="77" t="str">
        <f xml:space="preserve">
IF(AA475&lt;&gt;AA474,
     "L5",
     IF(Z475&lt;&gt;Z474,
          "L4",
          IF(Y475&lt;&gt;Y474,
               "L3",
               IF(X475&lt;&gt;X474,
                    "L2",
                     IF(W475&lt;&gt;W474,
                         "L1",
                         "L1"
                         )
                    )
               )
          )
     )</f>
        <v>L4</v>
      </c>
      <c r="AM475" s="65" t="s">
        <v>1756</v>
      </c>
      <c r="AN475" s="65">
        <f>IF(EXACT($AK474, "L1"), $W474, AN474)</f>
        <v>65000000000350</v>
      </c>
      <c r="AO475" s="65">
        <f>IF(EXACT($AK474, "L1"), $W474, IF(EXACT($AK474, "L2"), $X474, AO474))</f>
        <v>65000000000460</v>
      </c>
      <c r="AP475" s="65">
        <f>IF(EXACT($AK474, "L1"), $W474, IF(EXACT($AK474, "L2"), $X474, IF(EXACT($AK474, "L3"), $Y474, AP474)))</f>
        <v>65000000000460</v>
      </c>
      <c r="AQ475" s="65">
        <f>IF(EXACT($AK474, "L1"), $W474, IF(EXACT($AK474, "L2"), $X474, IF(EXACT($AK474, "L3"), $Y474, IF(EXACT($AK474, "L4"), $Z474, AQ474))))</f>
        <v>65000000000463</v>
      </c>
      <c r="AS475" s="65">
        <f>IF(EXACT($AK475, "L1"), AM475, IF(EXACT($AK475, "L2"), AN475, IF(EXACT($AK475, "L3"), AO475, IF(EXACT($AK475, "L4"), AP475, IF(EXACT($AK475, "L5"), AQ475, "")))))</f>
        <v>65000000000460</v>
      </c>
      <c r="AU475" s="60" t="str">
        <f t="shared" si="190"/>
        <v>PERFORM * FROM "SchData-OLTP-Accounting"."Func_TblChartOfAccount_SET"(varSystemLoginSession, null, null, null, varInstitutionBranchID, 62000000000001::bigint,'6-4003', 'Audit Fee', 62000000000001::bigint, '2016-01-01 00:00:00'::timestamp, null::timestamp, 65000000000460::bigint, 66000000000001::bigint);</v>
      </c>
      <c r="AV475" s="66">
        <f t="shared" si="191"/>
        <v>65000000000465</v>
      </c>
      <c r="AW475" s="66">
        <f t="shared" si="192"/>
        <v>65000000000460</v>
      </c>
      <c r="AY475" s="66">
        <f t="shared" si="183"/>
        <v>65000000000147</v>
      </c>
    </row>
    <row r="476" spans="2:51" x14ac:dyDescent="0.2">
      <c r="B476" s="42"/>
      <c r="C476" s="43"/>
      <c r="D476" s="44"/>
      <c r="E476" s="43"/>
      <c r="F476" s="44"/>
      <c r="G476" s="43"/>
      <c r="H476" s="52"/>
      <c r="I476" s="19"/>
      <c r="J476" s="52" t="s">
        <v>1556</v>
      </c>
      <c r="K476" s="19" t="s">
        <v>1401</v>
      </c>
      <c r="L476" s="52"/>
      <c r="M476" s="19"/>
      <c r="O476" s="59" t="str">
        <f t="shared" si="171"/>
        <v>6-0000</v>
      </c>
      <c r="P476" s="59" t="str">
        <f t="shared" si="172"/>
        <v>6-4000</v>
      </c>
      <c r="Q476" s="59" t="str">
        <f t="shared" si="173"/>
        <v>2-1200</v>
      </c>
      <c r="R476" s="59" t="str">
        <f t="shared" si="174"/>
        <v>6-4003</v>
      </c>
      <c r="S476" s="59" t="str">
        <f t="shared" si="175"/>
        <v>6-4003.01</v>
      </c>
      <c r="T476" s="59" t="str">
        <f t="shared" si="176"/>
        <v xml:space="preserve"> </v>
      </c>
      <c r="V476" s="82">
        <f t="shared" si="177"/>
        <v>65000000000466</v>
      </c>
      <c r="W476" s="61">
        <f t="shared" si="178"/>
        <v>65000000000350</v>
      </c>
      <c r="X476" s="61">
        <f t="shared" si="179"/>
        <v>65000000000460</v>
      </c>
      <c r="Y476" s="61">
        <f t="shared" si="180"/>
        <v>65000000000147</v>
      </c>
      <c r="Z476" s="61">
        <f t="shared" si="181"/>
        <v>65000000000465</v>
      </c>
      <c r="AA476" s="61">
        <f t="shared" si="170"/>
        <v>65000000000466</v>
      </c>
      <c r="AB476" s="61">
        <f t="shared" si="182"/>
        <v>65000000000000</v>
      </c>
      <c r="AD476" s="61">
        <f t="shared" si="184"/>
        <v>6</v>
      </c>
      <c r="AE476" s="61">
        <f t="shared" si="185"/>
        <v>5</v>
      </c>
      <c r="AF476" s="61">
        <f t="shared" si="186"/>
        <v>1</v>
      </c>
      <c r="AG476" s="61">
        <f t="shared" si="187"/>
        <v>146</v>
      </c>
      <c r="AH476" s="61">
        <f t="shared" si="188"/>
        <v>2</v>
      </c>
      <c r="AI476" s="61">
        <f t="shared" si="189"/>
        <v>1</v>
      </c>
      <c r="AK476" s="77" t="str">
        <f xml:space="preserve">
IF(AA476&lt;&gt;AA475,
     "L5",
     IF(Z476&lt;&gt;Z475,
          "L4",
          IF(Y476&lt;&gt;Y475,
               "L3",
               IF(X476&lt;&gt;X475,
                    "L2",
                     IF(W476&lt;&gt;W475,
                         "L1",
                         "L1"
                         )
                    )
               )
          )
     )</f>
        <v>L5</v>
      </c>
      <c r="AM476" s="65" t="s">
        <v>1756</v>
      </c>
      <c r="AN476" s="65">
        <f>IF(EXACT($AK475, "L1"), $W475, AN475)</f>
        <v>65000000000350</v>
      </c>
      <c r="AO476" s="65">
        <f>IF(EXACT($AK475, "L1"), $W475, IF(EXACT($AK475, "L2"), $X475, AO475))</f>
        <v>65000000000460</v>
      </c>
      <c r="AP476" s="65">
        <f>IF(EXACT($AK475, "L1"), $W475, IF(EXACT($AK475, "L2"), $X475, IF(EXACT($AK475, "L3"), $Y475, AP475)))</f>
        <v>65000000000460</v>
      </c>
      <c r="AQ476" s="65">
        <f>IF(EXACT($AK475, "L1"), $W475, IF(EXACT($AK475, "L2"), $X475, IF(EXACT($AK475, "L3"), $Y475, IF(EXACT($AK475, "L4"), $Z475, AQ475))))</f>
        <v>65000000000465</v>
      </c>
      <c r="AS476" s="65">
        <f>IF(EXACT($AK476, "L1"), AM476, IF(EXACT($AK476, "L2"), AN476, IF(EXACT($AK476, "L3"), AO476, IF(EXACT($AK476, "L4"), AP476, IF(EXACT($AK476, "L5"), AQ476, "")))))</f>
        <v>65000000000465</v>
      </c>
      <c r="AU476" s="60" t="str">
        <f t="shared" si="190"/>
        <v>PERFORM * FROM "SchData-OLTP-Accounting"."Func_TblChartOfAccount_SET"(varSystemLoginSession, null, null, null, varInstitutionBranchID, 62000000000001::bigint,'6-4003.01', 'Audit Fee (IDR)', 62000000000001::bigint, '2016-01-01 00:00:00'::timestamp, null::timestamp, 65000000000465::bigint, 66000000000001::bigint);</v>
      </c>
      <c r="AV476" s="66">
        <f t="shared" si="191"/>
        <v>65000000000466</v>
      </c>
      <c r="AW476" s="66">
        <f t="shared" si="192"/>
        <v>65000000000465</v>
      </c>
      <c r="AY476" s="66">
        <f t="shared" si="183"/>
        <v>65000000000465</v>
      </c>
    </row>
    <row r="477" spans="2:51" x14ac:dyDescent="0.2">
      <c r="B477" s="42"/>
      <c r="C477" s="43"/>
      <c r="D477" s="44"/>
      <c r="E477" s="43"/>
      <c r="F477" s="44"/>
      <c r="G477" s="43"/>
      <c r="H477" s="52" t="s">
        <v>1557</v>
      </c>
      <c r="I477" s="19" t="s">
        <v>603</v>
      </c>
      <c r="J477" s="52"/>
      <c r="K477" s="19"/>
      <c r="L477" s="52"/>
      <c r="M477" s="19"/>
      <c r="O477" s="59" t="str">
        <f t="shared" si="171"/>
        <v>6-0000</v>
      </c>
      <c r="P477" s="59" t="str">
        <f t="shared" si="172"/>
        <v>6-4000</v>
      </c>
      <c r="Q477" s="59" t="str">
        <f t="shared" si="173"/>
        <v>2-1200</v>
      </c>
      <c r="R477" s="59" t="str">
        <f t="shared" si="174"/>
        <v>6-4004</v>
      </c>
      <c r="S477" s="59" t="str">
        <f t="shared" si="175"/>
        <v>6-4003.01</v>
      </c>
      <c r="T477" s="59" t="str">
        <f t="shared" si="176"/>
        <v xml:space="preserve"> </v>
      </c>
      <c r="V477" s="82">
        <f t="shared" si="177"/>
        <v>65000000000467</v>
      </c>
      <c r="W477" s="61">
        <f t="shared" si="178"/>
        <v>65000000000350</v>
      </c>
      <c r="X477" s="61">
        <f t="shared" si="179"/>
        <v>65000000000460</v>
      </c>
      <c r="Y477" s="61">
        <f t="shared" si="180"/>
        <v>65000000000147</v>
      </c>
      <c r="Z477" s="61">
        <f t="shared" si="181"/>
        <v>65000000000467</v>
      </c>
      <c r="AA477" s="61">
        <f t="shared" si="170"/>
        <v>65000000000466</v>
      </c>
      <c r="AB477" s="61">
        <f t="shared" si="182"/>
        <v>65000000000000</v>
      </c>
      <c r="AD477" s="61">
        <f t="shared" si="184"/>
        <v>6</v>
      </c>
      <c r="AE477" s="61">
        <f t="shared" si="185"/>
        <v>5</v>
      </c>
      <c r="AF477" s="61">
        <f t="shared" si="186"/>
        <v>1</v>
      </c>
      <c r="AG477" s="61">
        <f t="shared" si="187"/>
        <v>147</v>
      </c>
      <c r="AH477" s="61">
        <f t="shared" si="188"/>
        <v>1</v>
      </c>
      <c r="AI477" s="61">
        <f t="shared" si="189"/>
        <v>1</v>
      </c>
      <c r="AK477" s="77" t="str">
        <f xml:space="preserve">
IF(AA477&lt;&gt;AA476,
     "L5",
     IF(Z477&lt;&gt;Z476,
          "L4",
          IF(Y477&lt;&gt;Y476,
               "L3",
               IF(X477&lt;&gt;X476,
                    "L2",
                     IF(W477&lt;&gt;W476,
                         "L1",
                         "L1"
                         )
                    )
               )
          )
     )</f>
        <v>L4</v>
      </c>
      <c r="AM477" s="65" t="s">
        <v>1756</v>
      </c>
      <c r="AN477" s="65">
        <f>IF(EXACT($AK476, "L1"), $W476, AN476)</f>
        <v>65000000000350</v>
      </c>
      <c r="AO477" s="65">
        <f>IF(EXACT($AK476, "L1"), $W476, IF(EXACT($AK476, "L2"), $X476, AO476))</f>
        <v>65000000000460</v>
      </c>
      <c r="AP477" s="65">
        <f>IF(EXACT($AK476, "L1"), $W476, IF(EXACT($AK476, "L2"), $X476, IF(EXACT($AK476, "L3"), $Y476, AP476)))</f>
        <v>65000000000460</v>
      </c>
      <c r="AQ477" s="65">
        <f>IF(EXACT($AK476, "L1"), $W476, IF(EXACT($AK476, "L2"), $X476, IF(EXACT($AK476, "L3"), $Y476, IF(EXACT($AK476, "L4"), $Z476, AQ476))))</f>
        <v>65000000000465</v>
      </c>
      <c r="AS477" s="65">
        <f>IF(EXACT($AK477, "L1"), AM477, IF(EXACT($AK477, "L2"), AN477, IF(EXACT($AK477, "L3"), AO477, IF(EXACT($AK477, "L4"), AP477, IF(EXACT($AK477, "L5"), AQ477, "")))))</f>
        <v>65000000000460</v>
      </c>
      <c r="AU477" s="60" t="str">
        <f t="shared" si="190"/>
        <v>PERFORM * FROM "SchData-OLTP-Accounting"."Func_TblChartOfAccount_SET"(varSystemLoginSession, null, null, null, varInstitutionBranchID, 62000000000001::bigint,'6-4004', 'Advertising &amp; Promotion', 62000000000001::bigint, '2016-01-01 00:00:00'::timestamp, null::timestamp, 65000000000460::bigint, 66000000000001::bigint);</v>
      </c>
      <c r="AV477" s="66">
        <f t="shared" si="191"/>
        <v>65000000000467</v>
      </c>
      <c r="AW477" s="66">
        <f t="shared" si="192"/>
        <v>65000000000460</v>
      </c>
      <c r="AY477" s="66">
        <f t="shared" si="183"/>
        <v>65000000000147</v>
      </c>
    </row>
    <row r="478" spans="2:51" x14ac:dyDescent="0.2">
      <c r="B478" s="42"/>
      <c r="C478" s="43"/>
      <c r="D478" s="44"/>
      <c r="E478" s="43"/>
      <c r="F478" s="44"/>
      <c r="G478" s="43"/>
      <c r="H478" s="52"/>
      <c r="I478" s="19"/>
      <c r="J478" s="52" t="s">
        <v>1558</v>
      </c>
      <c r="K478" s="19" t="s">
        <v>1402</v>
      </c>
      <c r="L478" s="52"/>
      <c r="M478" s="19"/>
      <c r="O478" s="59" t="str">
        <f t="shared" si="171"/>
        <v>6-0000</v>
      </c>
      <c r="P478" s="59" t="str">
        <f t="shared" si="172"/>
        <v>6-4000</v>
      </c>
      <c r="Q478" s="59" t="str">
        <f t="shared" si="173"/>
        <v>2-1200</v>
      </c>
      <c r="R478" s="59" t="str">
        <f t="shared" si="174"/>
        <v>6-4004</v>
      </c>
      <c r="S478" s="59" t="str">
        <f t="shared" si="175"/>
        <v>6-4004.01</v>
      </c>
      <c r="T478" s="59" t="str">
        <f t="shared" si="176"/>
        <v xml:space="preserve"> </v>
      </c>
      <c r="V478" s="82">
        <f t="shared" si="177"/>
        <v>65000000000468</v>
      </c>
      <c r="W478" s="61">
        <f t="shared" si="178"/>
        <v>65000000000350</v>
      </c>
      <c r="X478" s="61">
        <f t="shared" si="179"/>
        <v>65000000000460</v>
      </c>
      <c r="Y478" s="61">
        <f t="shared" si="180"/>
        <v>65000000000147</v>
      </c>
      <c r="Z478" s="61">
        <f t="shared" si="181"/>
        <v>65000000000467</v>
      </c>
      <c r="AA478" s="61">
        <f t="shared" si="170"/>
        <v>65000000000468</v>
      </c>
      <c r="AB478" s="61">
        <f t="shared" si="182"/>
        <v>65000000000000</v>
      </c>
      <c r="AD478" s="61">
        <f t="shared" si="184"/>
        <v>6</v>
      </c>
      <c r="AE478" s="61">
        <f t="shared" si="185"/>
        <v>5</v>
      </c>
      <c r="AF478" s="61">
        <f t="shared" si="186"/>
        <v>1</v>
      </c>
      <c r="AG478" s="61">
        <f t="shared" si="187"/>
        <v>147</v>
      </c>
      <c r="AH478" s="61">
        <f t="shared" si="188"/>
        <v>2</v>
      </c>
      <c r="AI478" s="61">
        <f t="shared" si="189"/>
        <v>1</v>
      </c>
      <c r="AK478" s="77" t="str">
        <f xml:space="preserve">
IF(AA478&lt;&gt;AA477,
     "L5",
     IF(Z478&lt;&gt;Z477,
          "L4",
          IF(Y478&lt;&gt;Y477,
               "L3",
               IF(X478&lt;&gt;X477,
                    "L2",
                     IF(W478&lt;&gt;W477,
                         "L1",
                         "L1"
                         )
                    )
               )
          )
     )</f>
        <v>L5</v>
      </c>
      <c r="AM478" s="65" t="s">
        <v>1756</v>
      </c>
      <c r="AN478" s="65">
        <f>IF(EXACT($AK477, "L1"), $W477, AN477)</f>
        <v>65000000000350</v>
      </c>
      <c r="AO478" s="65">
        <f>IF(EXACT($AK477, "L1"), $W477, IF(EXACT($AK477, "L2"), $X477, AO477))</f>
        <v>65000000000460</v>
      </c>
      <c r="AP478" s="65">
        <f>IF(EXACT($AK477, "L1"), $W477, IF(EXACT($AK477, "L2"), $X477, IF(EXACT($AK477, "L3"), $Y477, AP477)))</f>
        <v>65000000000460</v>
      </c>
      <c r="AQ478" s="65">
        <f>IF(EXACT($AK477, "L1"), $W477, IF(EXACT($AK477, "L2"), $X477, IF(EXACT($AK477, "L3"), $Y477, IF(EXACT($AK477, "L4"), $Z477, AQ477))))</f>
        <v>65000000000467</v>
      </c>
      <c r="AS478" s="65">
        <f>IF(EXACT($AK478, "L1"), AM478, IF(EXACT($AK478, "L2"), AN478, IF(EXACT($AK478, "L3"), AO478, IF(EXACT($AK478, "L4"), AP478, IF(EXACT($AK478, "L5"), AQ478, "")))))</f>
        <v>65000000000467</v>
      </c>
      <c r="AU478" s="60" t="str">
        <f t="shared" si="190"/>
        <v>PERFORM * FROM "SchData-OLTP-Accounting"."Func_TblChartOfAccount_SET"(varSystemLoginSession, null, null, null, varInstitutionBranchID, 62000000000001::bigint,'6-4004.01', 'Advertising &amp; Promotion (IDR)', 62000000000001::bigint, '2016-01-01 00:00:00'::timestamp, null::timestamp, 65000000000467::bigint, 66000000000001::bigint);</v>
      </c>
      <c r="AV478" s="66">
        <f t="shared" si="191"/>
        <v>65000000000468</v>
      </c>
      <c r="AW478" s="66">
        <f t="shared" si="192"/>
        <v>65000000000467</v>
      </c>
      <c r="AY478" s="66">
        <f t="shared" si="183"/>
        <v>65000000000467</v>
      </c>
    </row>
    <row r="479" spans="2:51" x14ac:dyDescent="0.2">
      <c r="B479" s="42"/>
      <c r="C479" s="43"/>
      <c r="D479" s="44"/>
      <c r="E479" s="43"/>
      <c r="F479" s="44"/>
      <c r="G479" s="43"/>
      <c r="H479" s="52" t="s">
        <v>1559</v>
      </c>
      <c r="I479" s="19" t="s">
        <v>605</v>
      </c>
      <c r="J479" s="52"/>
      <c r="K479" s="19"/>
      <c r="L479" s="52"/>
      <c r="M479" s="19"/>
      <c r="O479" s="59" t="str">
        <f t="shared" si="171"/>
        <v>6-0000</v>
      </c>
      <c r="P479" s="59" t="str">
        <f t="shared" si="172"/>
        <v>6-4000</v>
      </c>
      <c r="Q479" s="59" t="str">
        <f t="shared" si="173"/>
        <v>2-1200</v>
      </c>
      <c r="R479" s="59" t="str">
        <f t="shared" si="174"/>
        <v>6-4005</v>
      </c>
      <c r="S479" s="59" t="str">
        <f t="shared" si="175"/>
        <v>6-4004.01</v>
      </c>
      <c r="T479" s="59" t="str">
        <f t="shared" si="176"/>
        <v xml:space="preserve"> </v>
      </c>
      <c r="V479" s="82">
        <f t="shared" si="177"/>
        <v>65000000000469</v>
      </c>
      <c r="W479" s="61">
        <f t="shared" si="178"/>
        <v>65000000000350</v>
      </c>
      <c r="X479" s="61">
        <f t="shared" si="179"/>
        <v>65000000000460</v>
      </c>
      <c r="Y479" s="61">
        <f t="shared" si="180"/>
        <v>65000000000147</v>
      </c>
      <c r="Z479" s="61">
        <f t="shared" si="181"/>
        <v>65000000000469</v>
      </c>
      <c r="AA479" s="61">
        <f t="shared" si="170"/>
        <v>65000000000468</v>
      </c>
      <c r="AB479" s="61">
        <f t="shared" si="182"/>
        <v>65000000000000</v>
      </c>
      <c r="AD479" s="61">
        <f t="shared" si="184"/>
        <v>6</v>
      </c>
      <c r="AE479" s="61">
        <f t="shared" si="185"/>
        <v>5</v>
      </c>
      <c r="AF479" s="61">
        <f t="shared" si="186"/>
        <v>1</v>
      </c>
      <c r="AG479" s="61">
        <f t="shared" si="187"/>
        <v>148</v>
      </c>
      <c r="AH479" s="61">
        <f t="shared" si="188"/>
        <v>1</v>
      </c>
      <c r="AI479" s="61">
        <f t="shared" si="189"/>
        <v>1</v>
      </c>
      <c r="AK479" s="77" t="str">
        <f xml:space="preserve">
IF(AA479&lt;&gt;AA478,
     "L5",
     IF(Z479&lt;&gt;Z478,
          "L4",
          IF(Y479&lt;&gt;Y478,
               "L3",
               IF(X479&lt;&gt;X478,
                    "L2",
                     IF(W479&lt;&gt;W478,
                         "L1",
                         "L1"
                         )
                    )
               )
          )
     )</f>
        <v>L4</v>
      </c>
      <c r="AM479" s="65" t="s">
        <v>1756</v>
      </c>
      <c r="AN479" s="65">
        <f>IF(EXACT($AK478, "L1"), $W478, AN478)</f>
        <v>65000000000350</v>
      </c>
      <c r="AO479" s="65">
        <f>IF(EXACT($AK478, "L1"), $W478, IF(EXACT($AK478, "L2"), $X478, AO478))</f>
        <v>65000000000460</v>
      </c>
      <c r="AP479" s="65">
        <f>IF(EXACT($AK478, "L1"), $W478, IF(EXACT($AK478, "L2"), $X478, IF(EXACT($AK478, "L3"), $Y478, AP478)))</f>
        <v>65000000000460</v>
      </c>
      <c r="AQ479" s="65">
        <f>IF(EXACT($AK478, "L1"), $W478, IF(EXACT($AK478, "L2"), $X478, IF(EXACT($AK478, "L3"), $Y478, IF(EXACT($AK478, "L4"), $Z478, AQ478))))</f>
        <v>65000000000467</v>
      </c>
      <c r="AS479" s="65">
        <f>IF(EXACT($AK479, "L1"), AM479, IF(EXACT($AK479, "L2"), AN479, IF(EXACT($AK479, "L3"), AO479, IF(EXACT($AK479, "L4"), AP479, IF(EXACT($AK479, "L5"), AQ479, "")))))</f>
        <v>65000000000460</v>
      </c>
      <c r="AU479" s="60" t="str">
        <f t="shared" si="190"/>
        <v>PERFORM * FROM "SchData-OLTP-Accounting"."Func_TblChartOfAccount_SET"(varSystemLoginSession, null, null, null, varInstitutionBranchID, 62000000000001::bigint,'6-4005', 'Bad debt expense', 62000000000001::bigint, '2016-01-01 00:00:00'::timestamp, null::timestamp, 65000000000460::bigint, 66000000000001::bigint);</v>
      </c>
      <c r="AV479" s="66">
        <f t="shared" si="191"/>
        <v>65000000000469</v>
      </c>
      <c r="AW479" s="66">
        <f t="shared" si="192"/>
        <v>65000000000460</v>
      </c>
      <c r="AY479" s="66">
        <f t="shared" si="183"/>
        <v>65000000000147</v>
      </c>
    </row>
    <row r="480" spans="2:51" x14ac:dyDescent="0.2">
      <c r="B480" s="42"/>
      <c r="C480" s="43"/>
      <c r="D480" s="44"/>
      <c r="E480" s="43"/>
      <c r="F480" s="44"/>
      <c r="G480" s="43"/>
      <c r="H480" s="52"/>
      <c r="I480" s="19"/>
      <c r="J480" s="52" t="s">
        <v>1560</v>
      </c>
      <c r="K480" s="19" t="s">
        <v>1403</v>
      </c>
      <c r="L480" s="52"/>
      <c r="M480" s="19"/>
      <c r="O480" s="59" t="str">
        <f t="shared" si="171"/>
        <v>6-0000</v>
      </c>
      <c r="P480" s="59" t="str">
        <f t="shared" si="172"/>
        <v>6-4000</v>
      </c>
      <c r="Q480" s="59" t="str">
        <f t="shared" si="173"/>
        <v>2-1200</v>
      </c>
      <c r="R480" s="59" t="str">
        <f t="shared" si="174"/>
        <v>6-4005</v>
      </c>
      <c r="S480" s="59" t="str">
        <f t="shared" si="175"/>
        <v>6-4005.01</v>
      </c>
      <c r="T480" s="59" t="str">
        <f t="shared" si="176"/>
        <v xml:space="preserve"> </v>
      </c>
      <c r="V480" s="82">
        <f t="shared" si="177"/>
        <v>65000000000470</v>
      </c>
      <c r="W480" s="61">
        <f t="shared" si="178"/>
        <v>65000000000350</v>
      </c>
      <c r="X480" s="61">
        <f t="shared" si="179"/>
        <v>65000000000460</v>
      </c>
      <c r="Y480" s="61">
        <f t="shared" si="180"/>
        <v>65000000000147</v>
      </c>
      <c r="Z480" s="61">
        <f t="shared" si="181"/>
        <v>65000000000469</v>
      </c>
      <c r="AA480" s="61">
        <f t="shared" si="170"/>
        <v>65000000000470</v>
      </c>
      <c r="AB480" s="61">
        <f t="shared" si="182"/>
        <v>65000000000000</v>
      </c>
      <c r="AD480" s="61">
        <f t="shared" si="184"/>
        <v>6</v>
      </c>
      <c r="AE480" s="61">
        <f t="shared" si="185"/>
        <v>5</v>
      </c>
      <c r="AF480" s="61">
        <f t="shared" si="186"/>
        <v>1</v>
      </c>
      <c r="AG480" s="61">
        <f t="shared" si="187"/>
        <v>148</v>
      </c>
      <c r="AH480" s="61">
        <f t="shared" si="188"/>
        <v>2</v>
      </c>
      <c r="AI480" s="61">
        <f t="shared" si="189"/>
        <v>1</v>
      </c>
      <c r="AK480" s="77" t="str">
        <f xml:space="preserve">
IF(AA480&lt;&gt;AA479,
     "L5",
     IF(Z480&lt;&gt;Z479,
          "L4",
          IF(Y480&lt;&gt;Y479,
               "L3",
               IF(X480&lt;&gt;X479,
                    "L2",
                     IF(W480&lt;&gt;W479,
                         "L1",
                         "L1"
                         )
                    )
               )
          )
     )</f>
        <v>L5</v>
      </c>
      <c r="AM480" s="65" t="s">
        <v>1756</v>
      </c>
      <c r="AN480" s="65">
        <f>IF(EXACT($AK479, "L1"), $W479, AN479)</f>
        <v>65000000000350</v>
      </c>
      <c r="AO480" s="65">
        <f>IF(EXACT($AK479, "L1"), $W479, IF(EXACT($AK479, "L2"), $X479, AO479))</f>
        <v>65000000000460</v>
      </c>
      <c r="AP480" s="65">
        <f>IF(EXACT($AK479, "L1"), $W479, IF(EXACT($AK479, "L2"), $X479, IF(EXACT($AK479, "L3"), $Y479, AP479)))</f>
        <v>65000000000460</v>
      </c>
      <c r="AQ480" s="65">
        <f>IF(EXACT($AK479, "L1"), $W479, IF(EXACT($AK479, "L2"), $X479, IF(EXACT($AK479, "L3"), $Y479, IF(EXACT($AK479, "L4"), $Z479, AQ479))))</f>
        <v>65000000000469</v>
      </c>
      <c r="AS480" s="65">
        <f>IF(EXACT($AK480, "L1"), AM480, IF(EXACT($AK480, "L2"), AN480, IF(EXACT($AK480, "L3"), AO480, IF(EXACT($AK480, "L4"), AP480, IF(EXACT($AK480, "L5"), AQ480, "")))))</f>
        <v>65000000000469</v>
      </c>
      <c r="AU480" s="60" t="str">
        <f t="shared" si="190"/>
        <v>PERFORM * FROM "SchData-OLTP-Accounting"."Func_TblChartOfAccount_SET"(varSystemLoginSession, null, null, null, varInstitutionBranchID, 62000000000001::bigint,'6-4005.01', 'Bad debt expense (IDR)', 62000000000001::bigint, '2016-01-01 00:00:00'::timestamp, null::timestamp, 65000000000469::bigint, 66000000000001::bigint);</v>
      </c>
      <c r="AV480" s="66">
        <f t="shared" si="191"/>
        <v>65000000000470</v>
      </c>
      <c r="AW480" s="66">
        <f t="shared" si="192"/>
        <v>65000000000469</v>
      </c>
      <c r="AY480" s="66">
        <f t="shared" si="183"/>
        <v>65000000000469</v>
      </c>
    </row>
    <row r="481" spans="2:51" x14ac:dyDescent="0.2">
      <c r="B481" s="42"/>
      <c r="C481" s="43"/>
      <c r="D481" s="44"/>
      <c r="E481" s="43"/>
      <c r="F481" s="44"/>
      <c r="G481" s="43"/>
      <c r="H481" s="52" t="s">
        <v>1561</v>
      </c>
      <c r="I481" s="19" t="s">
        <v>607</v>
      </c>
      <c r="J481" s="52"/>
      <c r="K481" s="19"/>
      <c r="L481" s="52"/>
      <c r="M481" s="19"/>
      <c r="O481" s="59" t="str">
        <f t="shared" si="171"/>
        <v>6-0000</v>
      </c>
      <c r="P481" s="59" t="str">
        <f t="shared" si="172"/>
        <v>6-4000</v>
      </c>
      <c r="Q481" s="59" t="str">
        <f t="shared" si="173"/>
        <v>2-1200</v>
      </c>
      <c r="R481" s="59" t="str">
        <f t="shared" si="174"/>
        <v>6-4006</v>
      </c>
      <c r="S481" s="59" t="str">
        <f t="shared" si="175"/>
        <v>6-4005.01</v>
      </c>
      <c r="T481" s="59" t="str">
        <f t="shared" si="176"/>
        <v xml:space="preserve"> </v>
      </c>
      <c r="V481" s="82">
        <f t="shared" si="177"/>
        <v>65000000000471</v>
      </c>
      <c r="W481" s="61">
        <f t="shared" si="178"/>
        <v>65000000000350</v>
      </c>
      <c r="X481" s="61">
        <f t="shared" si="179"/>
        <v>65000000000460</v>
      </c>
      <c r="Y481" s="61">
        <f t="shared" si="180"/>
        <v>65000000000147</v>
      </c>
      <c r="Z481" s="61">
        <f t="shared" si="181"/>
        <v>65000000000471</v>
      </c>
      <c r="AA481" s="61">
        <f t="shared" si="170"/>
        <v>65000000000470</v>
      </c>
      <c r="AB481" s="61">
        <f t="shared" si="182"/>
        <v>65000000000000</v>
      </c>
      <c r="AD481" s="61">
        <f t="shared" si="184"/>
        <v>6</v>
      </c>
      <c r="AE481" s="61">
        <f t="shared" si="185"/>
        <v>5</v>
      </c>
      <c r="AF481" s="61">
        <f t="shared" si="186"/>
        <v>1</v>
      </c>
      <c r="AG481" s="61">
        <f t="shared" si="187"/>
        <v>149</v>
      </c>
      <c r="AH481" s="61">
        <f t="shared" si="188"/>
        <v>1</v>
      </c>
      <c r="AI481" s="61">
        <f t="shared" si="189"/>
        <v>1</v>
      </c>
      <c r="AK481" s="77" t="str">
        <f xml:space="preserve">
IF(AA481&lt;&gt;AA480,
     "L5",
     IF(Z481&lt;&gt;Z480,
          "L4",
          IF(Y481&lt;&gt;Y480,
               "L3",
               IF(X481&lt;&gt;X480,
                    "L2",
                     IF(W481&lt;&gt;W480,
                         "L1",
                         "L1"
                         )
                    )
               )
          )
     )</f>
        <v>L4</v>
      </c>
      <c r="AM481" s="65" t="s">
        <v>1756</v>
      </c>
      <c r="AN481" s="65">
        <f>IF(EXACT($AK480, "L1"), $W480, AN480)</f>
        <v>65000000000350</v>
      </c>
      <c r="AO481" s="65">
        <f>IF(EXACT($AK480, "L1"), $W480, IF(EXACT($AK480, "L2"), $X480, AO480))</f>
        <v>65000000000460</v>
      </c>
      <c r="AP481" s="65">
        <f>IF(EXACT($AK480, "L1"), $W480, IF(EXACT($AK480, "L2"), $X480, IF(EXACT($AK480, "L3"), $Y480, AP480)))</f>
        <v>65000000000460</v>
      </c>
      <c r="AQ481" s="65">
        <f>IF(EXACT($AK480, "L1"), $W480, IF(EXACT($AK480, "L2"), $X480, IF(EXACT($AK480, "L3"), $Y480, IF(EXACT($AK480, "L4"), $Z480, AQ480))))</f>
        <v>65000000000469</v>
      </c>
      <c r="AS481" s="65">
        <f>IF(EXACT($AK481, "L1"), AM481, IF(EXACT($AK481, "L2"), AN481, IF(EXACT($AK481, "L3"), AO481, IF(EXACT($AK481, "L4"), AP481, IF(EXACT($AK481, "L5"), AQ481, "")))))</f>
        <v>65000000000460</v>
      </c>
      <c r="AU481" s="60" t="str">
        <f t="shared" si="190"/>
        <v>PERFORM * FROM "SchData-OLTP-Accounting"."Func_TblChartOfAccount_SET"(varSystemLoginSession, null, null, null, varInstitutionBranchID, 62000000000001::bigint,'6-4006', 'Project Costs (closed CFS)', 62000000000001::bigint, '2016-01-01 00:00:00'::timestamp, null::timestamp, 65000000000460::bigint, 66000000000001::bigint);</v>
      </c>
      <c r="AV481" s="66">
        <f t="shared" si="191"/>
        <v>65000000000471</v>
      </c>
      <c r="AW481" s="66">
        <f t="shared" si="192"/>
        <v>65000000000460</v>
      </c>
      <c r="AY481" s="66">
        <f t="shared" si="183"/>
        <v>65000000000147</v>
      </c>
    </row>
    <row r="482" spans="2:51" x14ac:dyDescent="0.2">
      <c r="B482" s="42"/>
      <c r="C482" s="43"/>
      <c r="D482" s="44"/>
      <c r="E482" s="43"/>
      <c r="F482" s="44"/>
      <c r="G482" s="43"/>
      <c r="H482" s="52"/>
      <c r="I482" s="19"/>
      <c r="J482" s="52" t="s">
        <v>1562</v>
      </c>
      <c r="K482" s="19" t="s">
        <v>1404</v>
      </c>
      <c r="L482" s="52"/>
      <c r="M482" s="19"/>
      <c r="O482" s="59" t="str">
        <f t="shared" si="171"/>
        <v>6-0000</v>
      </c>
      <c r="P482" s="59" t="str">
        <f t="shared" si="172"/>
        <v>6-4000</v>
      </c>
      <c r="Q482" s="59" t="str">
        <f t="shared" si="173"/>
        <v>2-1200</v>
      </c>
      <c r="R482" s="59" t="str">
        <f t="shared" si="174"/>
        <v>6-4006</v>
      </c>
      <c r="S482" s="59" t="str">
        <f t="shared" si="175"/>
        <v>6-4006.01</v>
      </c>
      <c r="T482" s="59" t="str">
        <f t="shared" si="176"/>
        <v xml:space="preserve"> </v>
      </c>
      <c r="V482" s="82">
        <f t="shared" si="177"/>
        <v>65000000000472</v>
      </c>
      <c r="W482" s="61">
        <f t="shared" si="178"/>
        <v>65000000000350</v>
      </c>
      <c r="X482" s="61">
        <f t="shared" si="179"/>
        <v>65000000000460</v>
      </c>
      <c r="Y482" s="61">
        <f t="shared" si="180"/>
        <v>65000000000147</v>
      </c>
      <c r="Z482" s="61">
        <f t="shared" si="181"/>
        <v>65000000000471</v>
      </c>
      <c r="AA482" s="61">
        <f t="shared" si="170"/>
        <v>65000000000472</v>
      </c>
      <c r="AB482" s="61">
        <f t="shared" si="182"/>
        <v>65000000000000</v>
      </c>
      <c r="AD482" s="61">
        <f t="shared" si="184"/>
        <v>6</v>
      </c>
      <c r="AE482" s="61">
        <f t="shared" si="185"/>
        <v>5</v>
      </c>
      <c r="AF482" s="61">
        <f t="shared" si="186"/>
        <v>1</v>
      </c>
      <c r="AG482" s="61">
        <f t="shared" si="187"/>
        <v>149</v>
      </c>
      <c r="AH482" s="61">
        <f t="shared" si="188"/>
        <v>2</v>
      </c>
      <c r="AI482" s="61">
        <f t="shared" si="189"/>
        <v>1</v>
      </c>
      <c r="AK482" s="77" t="str">
        <f xml:space="preserve">
IF(AA482&lt;&gt;AA481,
     "L5",
     IF(Z482&lt;&gt;Z481,
          "L4",
          IF(Y482&lt;&gt;Y481,
               "L3",
               IF(X482&lt;&gt;X481,
                    "L2",
                     IF(W482&lt;&gt;W481,
                         "L1",
                         "L1"
                         )
                    )
               )
          )
     )</f>
        <v>L5</v>
      </c>
      <c r="AM482" s="65" t="s">
        <v>1756</v>
      </c>
      <c r="AN482" s="65">
        <f>IF(EXACT($AK481, "L1"), $W481, AN481)</f>
        <v>65000000000350</v>
      </c>
      <c r="AO482" s="65">
        <f>IF(EXACT($AK481, "L1"), $W481, IF(EXACT($AK481, "L2"), $X481, AO481))</f>
        <v>65000000000460</v>
      </c>
      <c r="AP482" s="65">
        <f>IF(EXACT($AK481, "L1"), $W481, IF(EXACT($AK481, "L2"), $X481, IF(EXACT($AK481, "L3"), $Y481, AP481)))</f>
        <v>65000000000460</v>
      </c>
      <c r="AQ482" s="65">
        <f>IF(EXACT($AK481, "L1"), $W481, IF(EXACT($AK481, "L2"), $X481, IF(EXACT($AK481, "L3"), $Y481, IF(EXACT($AK481, "L4"), $Z481, AQ481))))</f>
        <v>65000000000471</v>
      </c>
      <c r="AS482" s="65">
        <f>IF(EXACT($AK482, "L1"), AM482, IF(EXACT($AK482, "L2"), AN482, IF(EXACT($AK482, "L3"), AO482, IF(EXACT($AK482, "L4"), AP482, IF(EXACT($AK482, "L5"), AQ482, "")))))</f>
        <v>65000000000471</v>
      </c>
      <c r="AU482" s="60" t="str">
        <f t="shared" si="190"/>
        <v>PERFORM * FROM "SchData-OLTP-Accounting"."Func_TblChartOfAccount_SET"(varSystemLoginSession, null, null, null, varInstitutionBranchID, 62000000000001::bigint,'6-4006.01', 'Project Costs (closed CFS) (IDR)', 62000000000001::bigint, '2016-01-01 00:00:00'::timestamp, null::timestamp, 65000000000471::bigint, 66000000000001::bigint);</v>
      </c>
      <c r="AV482" s="66">
        <f t="shared" si="191"/>
        <v>65000000000472</v>
      </c>
      <c r="AW482" s="66">
        <f t="shared" si="192"/>
        <v>65000000000471</v>
      </c>
      <c r="AY482" s="66">
        <f t="shared" si="183"/>
        <v>65000000000471</v>
      </c>
    </row>
    <row r="483" spans="2:51" x14ac:dyDescent="0.2">
      <c r="B483" s="42"/>
      <c r="C483" s="43"/>
      <c r="D483" s="44"/>
      <c r="E483" s="43"/>
      <c r="F483" s="44"/>
      <c r="G483" s="43"/>
      <c r="H483" s="52" t="s">
        <v>1563</v>
      </c>
      <c r="I483" s="19" t="s">
        <v>425</v>
      </c>
      <c r="J483" s="52"/>
      <c r="K483" s="19"/>
      <c r="L483" s="52"/>
      <c r="M483" s="19"/>
      <c r="O483" s="59" t="str">
        <f t="shared" si="171"/>
        <v>6-0000</v>
      </c>
      <c r="P483" s="59" t="str">
        <f t="shared" si="172"/>
        <v>6-4000</v>
      </c>
      <c r="Q483" s="59" t="str">
        <f t="shared" si="173"/>
        <v>2-1200</v>
      </c>
      <c r="R483" s="59" t="str">
        <f t="shared" si="174"/>
        <v>6-4007</v>
      </c>
      <c r="S483" s="59" t="str">
        <f t="shared" si="175"/>
        <v>6-4006.01</v>
      </c>
      <c r="T483" s="59" t="str">
        <f t="shared" si="176"/>
        <v xml:space="preserve"> </v>
      </c>
      <c r="V483" s="82">
        <f t="shared" si="177"/>
        <v>65000000000473</v>
      </c>
      <c r="W483" s="61">
        <f t="shared" si="178"/>
        <v>65000000000350</v>
      </c>
      <c r="X483" s="61">
        <f t="shared" si="179"/>
        <v>65000000000460</v>
      </c>
      <c r="Y483" s="61">
        <f t="shared" si="180"/>
        <v>65000000000147</v>
      </c>
      <c r="Z483" s="61">
        <f t="shared" si="181"/>
        <v>65000000000473</v>
      </c>
      <c r="AA483" s="61">
        <f t="shared" si="170"/>
        <v>65000000000472</v>
      </c>
      <c r="AB483" s="61">
        <f t="shared" si="182"/>
        <v>65000000000000</v>
      </c>
      <c r="AD483" s="61">
        <f t="shared" si="184"/>
        <v>6</v>
      </c>
      <c r="AE483" s="61">
        <f t="shared" si="185"/>
        <v>5</v>
      </c>
      <c r="AF483" s="61">
        <f t="shared" si="186"/>
        <v>1</v>
      </c>
      <c r="AG483" s="61">
        <f t="shared" si="187"/>
        <v>150</v>
      </c>
      <c r="AH483" s="61">
        <f t="shared" si="188"/>
        <v>1</v>
      </c>
      <c r="AI483" s="61">
        <f t="shared" si="189"/>
        <v>1</v>
      </c>
      <c r="AK483" s="77" t="str">
        <f xml:space="preserve">
IF(AA483&lt;&gt;AA482,
     "L5",
     IF(Z483&lt;&gt;Z482,
          "L4",
          IF(Y483&lt;&gt;Y482,
               "L3",
               IF(X483&lt;&gt;X482,
                    "L2",
                     IF(W483&lt;&gt;W482,
                         "L1",
                         "L1"
                         )
                    )
               )
          )
     )</f>
        <v>L4</v>
      </c>
      <c r="AM483" s="65" t="s">
        <v>1756</v>
      </c>
      <c r="AN483" s="65">
        <f>IF(EXACT($AK482, "L1"), $W482, AN482)</f>
        <v>65000000000350</v>
      </c>
      <c r="AO483" s="65">
        <f>IF(EXACT($AK482, "L1"), $W482, IF(EXACT($AK482, "L2"), $X482, AO482))</f>
        <v>65000000000460</v>
      </c>
      <c r="AP483" s="65">
        <f>IF(EXACT($AK482, "L1"), $W482, IF(EXACT($AK482, "L2"), $X482, IF(EXACT($AK482, "L3"), $Y482, AP482)))</f>
        <v>65000000000460</v>
      </c>
      <c r="AQ483" s="65">
        <f>IF(EXACT($AK482, "L1"), $W482, IF(EXACT($AK482, "L2"), $X482, IF(EXACT($AK482, "L3"), $Y482, IF(EXACT($AK482, "L4"), $Z482, AQ482))))</f>
        <v>65000000000471</v>
      </c>
      <c r="AS483" s="65">
        <f>IF(EXACT($AK483, "L1"), AM483, IF(EXACT($AK483, "L2"), AN483, IF(EXACT($AK483, "L3"), AO483, IF(EXACT($AK483, "L4"), AP483, IF(EXACT($AK483, "L5"), AQ483, "")))))</f>
        <v>65000000000460</v>
      </c>
      <c r="AU483" s="60" t="str">
        <f t="shared" si="190"/>
        <v>PERFORM * FROM "SchData-OLTP-Accounting"."Func_TblChartOfAccount_SET"(varSystemLoginSession, null, null, null, varInstitutionBranchID, 62000000000001::bigint,'6-4007', 'Insurance Expenses', 62000000000001::bigint, '2016-01-01 00:00:00'::timestamp, null::timestamp, 65000000000460::bigint, 66000000000001::bigint);</v>
      </c>
      <c r="AV483" s="66">
        <f t="shared" si="191"/>
        <v>65000000000473</v>
      </c>
      <c r="AW483" s="66">
        <f t="shared" si="192"/>
        <v>65000000000460</v>
      </c>
      <c r="AY483" s="66">
        <f t="shared" si="183"/>
        <v>65000000000147</v>
      </c>
    </row>
    <row r="484" spans="2:51" x14ac:dyDescent="0.2">
      <c r="B484" s="42"/>
      <c r="C484" s="43"/>
      <c r="D484" s="44"/>
      <c r="E484" s="43"/>
      <c r="F484" s="44"/>
      <c r="G484" s="43"/>
      <c r="H484" s="52"/>
      <c r="I484" s="19"/>
      <c r="J484" s="52" t="s">
        <v>1564</v>
      </c>
      <c r="K484" s="19" t="s">
        <v>1317</v>
      </c>
      <c r="L484" s="52"/>
      <c r="M484" s="19"/>
      <c r="O484" s="59" t="str">
        <f t="shared" si="171"/>
        <v>6-0000</v>
      </c>
      <c r="P484" s="59" t="str">
        <f t="shared" si="172"/>
        <v>6-4000</v>
      </c>
      <c r="Q484" s="59" t="str">
        <f t="shared" si="173"/>
        <v>2-1200</v>
      </c>
      <c r="R484" s="59" t="str">
        <f t="shared" si="174"/>
        <v>6-4007</v>
      </c>
      <c r="S484" s="59" t="str">
        <f t="shared" si="175"/>
        <v>6-4007.01</v>
      </c>
      <c r="T484" s="59" t="str">
        <f t="shared" si="176"/>
        <v xml:space="preserve"> </v>
      </c>
      <c r="V484" s="82">
        <f t="shared" si="177"/>
        <v>65000000000474</v>
      </c>
      <c r="W484" s="61">
        <f t="shared" si="178"/>
        <v>65000000000350</v>
      </c>
      <c r="X484" s="61">
        <f t="shared" si="179"/>
        <v>65000000000460</v>
      </c>
      <c r="Y484" s="61">
        <f t="shared" si="180"/>
        <v>65000000000147</v>
      </c>
      <c r="Z484" s="61">
        <f t="shared" si="181"/>
        <v>65000000000473</v>
      </c>
      <c r="AA484" s="61">
        <f t="shared" si="170"/>
        <v>65000000000474</v>
      </c>
      <c r="AB484" s="61">
        <f t="shared" si="182"/>
        <v>65000000000000</v>
      </c>
      <c r="AD484" s="61">
        <f t="shared" si="184"/>
        <v>6</v>
      </c>
      <c r="AE484" s="61">
        <f t="shared" si="185"/>
        <v>5</v>
      </c>
      <c r="AF484" s="61">
        <f t="shared" si="186"/>
        <v>1</v>
      </c>
      <c r="AG484" s="61">
        <f t="shared" si="187"/>
        <v>150</v>
      </c>
      <c r="AH484" s="61">
        <f t="shared" si="188"/>
        <v>2</v>
      </c>
      <c r="AI484" s="61">
        <f t="shared" si="189"/>
        <v>1</v>
      </c>
      <c r="AK484" s="77" t="str">
        <f xml:space="preserve">
IF(AA484&lt;&gt;AA483,
     "L5",
     IF(Z484&lt;&gt;Z483,
          "L4",
          IF(Y484&lt;&gt;Y483,
               "L3",
               IF(X484&lt;&gt;X483,
                    "L2",
                     IF(W484&lt;&gt;W483,
                         "L1",
                         "L1"
                         )
                    )
               )
          )
     )</f>
        <v>L5</v>
      </c>
      <c r="AM484" s="65" t="s">
        <v>1756</v>
      </c>
      <c r="AN484" s="65">
        <f>IF(EXACT($AK483, "L1"), $W483, AN483)</f>
        <v>65000000000350</v>
      </c>
      <c r="AO484" s="65">
        <f>IF(EXACT($AK483, "L1"), $W483, IF(EXACT($AK483, "L2"), $X483, AO483))</f>
        <v>65000000000460</v>
      </c>
      <c r="AP484" s="65">
        <f>IF(EXACT($AK483, "L1"), $W483, IF(EXACT($AK483, "L2"), $X483, IF(EXACT($AK483, "L3"), $Y483, AP483)))</f>
        <v>65000000000460</v>
      </c>
      <c r="AQ484" s="65">
        <f>IF(EXACT($AK483, "L1"), $W483, IF(EXACT($AK483, "L2"), $X483, IF(EXACT($AK483, "L3"), $Y483, IF(EXACT($AK483, "L4"), $Z483, AQ483))))</f>
        <v>65000000000473</v>
      </c>
      <c r="AS484" s="65">
        <f>IF(EXACT($AK484, "L1"), AM484, IF(EXACT($AK484, "L2"), AN484, IF(EXACT($AK484, "L3"), AO484, IF(EXACT($AK484, "L4"), AP484, IF(EXACT($AK484, "L5"), AQ484, "")))))</f>
        <v>65000000000473</v>
      </c>
      <c r="AU484" s="60" t="str">
        <f t="shared" si="190"/>
        <v>PERFORM * FROM "SchData-OLTP-Accounting"."Func_TblChartOfAccount_SET"(varSystemLoginSession, null, null, null, varInstitutionBranchID, 62000000000001::bigint,'6-4007.01', 'Insurance Expenses (IDR)', 62000000000001::bigint, '2016-01-01 00:00:00'::timestamp, null::timestamp, 65000000000473::bigint, 66000000000001::bigint);</v>
      </c>
      <c r="AV484" s="66">
        <f t="shared" si="191"/>
        <v>65000000000474</v>
      </c>
      <c r="AW484" s="66">
        <f t="shared" si="192"/>
        <v>65000000000473</v>
      </c>
      <c r="AY484" s="66">
        <f t="shared" si="183"/>
        <v>65000000000473</v>
      </c>
    </row>
    <row r="485" spans="2:51" ht="25.5" x14ac:dyDescent="0.2">
      <c r="B485" s="42"/>
      <c r="C485" s="43"/>
      <c r="D485" s="44"/>
      <c r="E485" s="43"/>
      <c r="F485" s="44"/>
      <c r="G485" s="43"/>
      <c r="H485" s="52" t="s">
        <v>1565</v>
      </c>
      <c r="I485" s="19" t="s">
        <v>623</v>
      </c>
      <c r="J485" s="52"/>
      <c r="K485" s="19"/>
      <c r="L485" s="52"/>
      <c r="M485" s="19"/>
      <c r="O485" s="59" t="str">
        <f t="shared" si="171"/>
        <v>6-0000</v>
      </c>
      <c r="P485" s="59" t="str">
        <f t="shared" si="172"/>
        <v>6-4000</v>
      </c>
      <c r="Q485" s="59" t="str">
        <f t="shared" si="173"/>
        <v>2-1200</v>
      </c>
      <c r="R485" s="59" t="str">
        <f t="shared" si="174"/>
        <v>6-4008</v>
      </c>
      <c r="S485" s="59" t="str">
        <f t="shared" si="175"/>
        <v>6-4007.01</v>
      </c>
      <c r="T485" s="59" t="str">
        <f t="shared" si="176"/>
        <v xml:space="preserve"> </v>
      </c>
      <c r="V485" s="82">
        <f t="shared" si="177"/>
        <v>65000000000475</v>
      </c>
      <c r="W485" s="61">
        <f t="shared" si="178"/>
        <v>65000000000350</v>
      </c>
      <c r="X485" s="61">
        <f t="shared" si="179"/>
        <v>65000000000460</v>
      </c>
      <c r="Y485" s="61">
        <f t="shared" si="180"/>
        <v>65000000000147</v>
      </c>
      <c r="Z485" s="61">
        <f t="shared" si="181"/>
        <v>65000000000475</v>
      </c>
      <c r="AA485" s="61">
        <f t="shared" si="170"/>
        <v>65000000000474</v>
      </c>
      <c r="AB485" s="61">
        <f t="shared" si="182"/>
        <v>65000000000000</v>
      </c>
      <c r="AD485" s="61">
        <f t="shared" si="184"/>
        <v>6</v>
      </c>
      <c r="AE485" s="61">
        <f t="shared" si="185"/>
        <v>5</v>
      </c>
      <c r="AF485" s="61">
        <f t="shared" si="186"/>
        <v>1</v>
      </c>
      <c r="AG485" s="61">
        <f t="shared" si="187"/>
        <v>151</v>
      </c>
      <c r="AH485" s="61">
        <f t="shared" si="188"/>
        <v>1</v>
      </c>
      <c r="AI485" s="61">
        <f t="shared" si="189"/>
        <v>1</v>
      </c>
      <c r="AK485" s="77" t="str">
        <f xml:space="preserve">
IF(AA485&lt;&gt;AA484,
     "L5",
     IF(Z485&lt;&gt;Z484,
          "L4",
          IF(Y485&lt;&gt;Y484,
               "L3",
               IF(X485&lt;&gt;X484,
                    "L2",
                     IF(W485&lt;&gt;W484,
                         "L1",
                         "L1"
                         )
                    )
               )
          )
     )</f>
        <v>L4</v>
      </c>
      <c r="AM485" s="65" t="s">
        <v>1756</v>
      </c>
      <c r="AN485" s="65">
        <f>IF(EXACT($AK484, "L1"), $W484, AN484)</f>
        <v>65000000000350</v>
      </c>
      <c r="AO485" s="65">
        <f>IF(EXACT($AK484, "L1"), $W484, IF(EXACT($AK484, "L2"), $X484, AO484))</f>
        <v>65000000000460</v>
      </c>
      <c r="AP485" s="65">
        <f>IF(EXACT($AK484, "L1"), $W484, IF(EXACT($AK484, "L2"), $X484, IF(EXACT($AK484, "L3"), $Y484, AP484)))</f>
        <v>65000000000460</v>
      </c>
      <c r="AQ485" s="65">
        <f>IF(EXACT($AK484, "L1"), $W484, IF(EXACT($AK484, "L2"), $X484, IF(EXACT($AK484, "L3"), $Y484, IF(EXACT($AK484, "L4"), $Z484, AQ484))))</f>
        <v>65000000000473</v>
      </c>
      <c r="AS485" s="65">
        <f>IF(EXACT($AK485, "L1"), AM485, IF(EXACT($AK485, "L2"), AN485, IF(EXACT($AK485, "L3"), AO485, IF(EXACT($AK485, "L4"), AP485, IF(EXACT($AK485, "L5"), AQ485, "")))))</f>
        <v>65000000000460</v>
      </c>
      <c r="AU485" s="60" t="str">
        <f t="shared" si="190"/>
        <v>PERFORM * FROM "SchData-OLTP-Accounting"."Func_TblChartOfAccount_SET"(varSystemLoginSession, null, null, null, varInstitutionBranchID, 62000000000001::bigint,'6-4008', 'Bank Charge (Excl. Interest)', 62000000000001::bigint, '2016-01-01 00:00:00'::timestamp, null::timestamp, 65000000000460::bigint, 66000000000001::bigint);</v>
      </c>
      <c r="AV485" s="66">
        <f t="shared" si="191"/>
        <v>65000000000475</v>
      </c>
      <c r="AW485" s="66">
        <f t="shared" si="192"/>
        <v>65000000000460</v>
      </c>
      <c r="AY485" s="66">
        <f t="shared" si="183"/>
        <v>65000000000147</v>
      </c>
    </row>
    <row r="486" spans="2:51" x14ac:dyDescent="0.2">
      <c r="B486" s="42"/>
      <c r="C486" s="43"/>
      <c r="D486" s="44"/>
      <c r="E486" s="43"/>
      <c r="F486" s="44"/>
      <c r="G486" s="43"/>
      <c r="H486" s="52"/>
      <c r="I486" s="19"/>
      <c r="J486" s="52" t="s">
        <v>1566</v>
      </c>
      <c r="K486" s="19" t="s">
        <v>1405</v>
      </c>
      <c r="L486" s="52"/>
      <c r="M486" s="19"/>
      <c r="O486" s="59" t="str">
        <f t="shared" si="171"/>
        <v>6-0000</v>
      </c>
      <c r="P486" s="59" t="str">
        <f t="shared" si="172"/>
        <v>6-4000</v>
      </c>
      <c r="Q486" s="59" t="str">
        <f t="shared" si="173"/>
        <v>2-1200</v>
      </c>
      <c r="R486" s="59" t="str">
        <f t="shared" si="174"/>
        <v>6-4008</v>
      </c>
      <c r="S486" s="59" t="str">
        <f t="shared" si="175"/>
        <v>6-4008.01</v>
      </c>
      <c r="T486" s="59" t="str">
        <f t="shared" si="176"/>
        <v xml:space="preserve"> </v>
      </c>
      <c r="V486" s="82">
        <f t="shared" si="177"/>
        <v>65000000000476</v>
      </c>
      <c r="W486" s="61">
        <f t="shared" si="178"/>
        <v>65000000000350</v>
      </c>
      <c r="X486" s="61">
        <f t="shared" si="179"/>
        <v>65000000000460</v>
      </c>
      <c r="Y486" s="61">
        <f t="shared" si="180"/>
        <v>65000000000147</v>
      </c>
      <c r="Z486" s="61">
        <f t="shared" si="181"/>
        <v>65000000000475</v>
      </c>
      <c r="AA486" s="61">
        <f t="shared" si="170"/>
        <v>65000000000476</v>
      </c>
      <c r="AB486" s="61">
        <f t="shared" si="182"/>
        <v>65000000000000</v>
      </c>
      <c r="AD486" s="61">
        <f t="shared" si="184"/>
        <v>6</v>
      </c>
      <c r="AE486" s="61">
        <f t="shared" si="185"/>
        <v>5</v>
      </c>
      <c r="AF486" s="61">
        <f t="shared" si="186"/>
        <v>1</v>
      </c>
      <c r="AG486" s="61">
        <f t="shared" si="187"/>
        <v>151</v>
      </c>
      <c r="AH486" s="61">
        <f t="shared" si="188"/>
        <v>2</v>
      </c>
      <c r="AI486" s="61">
        <f t="shared" si="189"/>
        <v>1</v>
      </c>
      <c r="AK486" s="77" t="str">
        <f xml:space="preserve">
IF(AA486&lt;&gt;AA485,
     "L5",
     IF(Z486&lt;&gt;Z485,
          "L4",
          IF(Y486&lt;&gt;Y485,
               "L3",
               IF(X486&lt;&gt;X485,
                    "L2",
                     IF(W486&lt;&gt;W485,
                         "L1",
                         "L1"
                         )
                    )
               )
          )
     )</f>
        <v>L5</v>
      </c>
      <c r="AM486" s="65" t="s">
        <v>1756</v>
      </c>
      <c r="AN486" s="65">
        <f>IF(EXACT($AK485, "L1"), $W485, AN485)</f>
        <v>65000000000350</v>
      </c>
      <c r="AO486" s="65">
        <f>IF(EXACT($AK485, "L1"), $W485, IF(EXACT($AK485, "L2"), $X485, AO485))</f>
        <v>65000000000460</v>
      </c>
      <c r="AP486" s="65">
        <f>IF(EXACT($AK485, "L1"), $W485, IF(EXACT($AK485, "L2"), $X485, IF(EXACT($AK485, "L3"), $Y485, AP485)))</f>
        <v>65000000000460</v>
      </c>
      <c r="AQ486" s="65">
        <f>IF(EXACT($AK485, "L1"), $W485, IF(EXACT($AK485, "L2"), $X485, IF(EXACT($AK485, "L3"), $Y485, IF(EXACT($AK485, "L4"), $Z485, AQ485))))</f>
        <v>65000000000475</v>
      </c>
      <c r="AS486" s="65">
        <f>IF(EXACT($AK486, "L1"), AM486, IF(EXACT($AK486, "L2"), AN486, IF(EXACT($AK486, "L3"), AO486, IF(EXACT($AK486, "L4"), AP486, IF(EXACT($AK486, "L5"), AQ486, "")))))</f>
        <v>65000000000475</v>
      </c>
      <c r="AU486" s="60" t="str">
        <f t="shared" si="190"/>
        <v>PERFORM * FROM "SchData-OLTP-Accounting"."Func_TblChartOfAccount_SET"(varSystemLoginSession, null, null, null, varInstitutionBranchID, 62000000000001::bigint,'6-4008.01', 'Bank Charge (Excl. Interest) (IDR)', 62000000000001::bigint, '2016-01-01 00:00:00'::timestamp, null::timestamp, 65000000000475::bigint, 66000000000001::bigint);</v>
      </c>
      <c r="AV486" s="66">
        <f t="shared" si="191"/>
        <v>65000000000476</v>
      </c>
      <c r="AW486" s="66">
        <f t="shared" si="192"/>
        <v>65000000000475</v>
      </c>
      <c r="AY486" s="66">
        <f t="shared" si="183"/>
        <v>65000000000475</v>
      </c>
    </row>
    <row r="487" spans="2:51" ht="25.5" x14ac:dyDescent="0.2">
      <c r="B487" s="42"/>
      <c r="C487" s="43"/>
      <c r="D487" s="44"/>
      <c r="E487" s="43"/>
      <c r="F487" s="44"/>
      <c r="G487" s="43"/>
      <c r="H487" s="52" t="s">
        <v>1567</v>
      </c>
      <c r="I487" s="43" t="s">
        <v>1172</v>
      </c>
      <c r="J487" s="52"/>
      <c r="K487" s="19"/>
      <c r="L487" s="52"/>
      <c r="M487" s="19"/>
      <c r="O487" s="59" t="str">
        <f t="shared" si="171"/>
        <v>6-0000</v>
      </c>
      <c r="P487" s="59" t="str">
        <f t="shared" si="172"/>
        <v>6-4000</v>
      </c>
      <c r="Q487" s="59" t="str">
        <f t="shared" si="173"/>
        <v>2-1200</v>
      </c>
      <c r="R487" s="59" t="str">
        <f t="shared" si="174"/>
        <v>6-4099</v>
      </c>
      <c r="S487" s="59" t="str">
        <f t="shared" si="175"/>
        <v>6-4008.01</v>
      </c>
      <c r="T487" s="59" t="str">
        <f t="shared" si="176"/>
        <v xml:space="preserve"> </v>
      </c>
      <c r="V487" s="82">
        <f t="shared" si="177"/>
        <v>65000000000477</v>
      </c>
      <c r="W487" s="61">
        <f t="shared" si="178"/>
        <v>65000000000350</v>
      </c>
      <c r="X487" s="61">
        <f t="shared" si="179"/>
        <v>65000000000460</v>
      </c>
      <c r="Y487" s="61">
        <f t="shared" si="180"/>
        <v>65000000000147</v>
      </c>
      <c r="Z487" s="61">
        <f t="shared" si="181"/>
        <v>65000000000477</v>
      </c>
      <c r="AA487" s="61">
        <f t="shared" si="170"/>
        <v>65000000000476</v>
      </c>
      <c r="AB487" s="61">
        <f t="shared" si="182"/>
        <v>65000000000000</v>
      </c>
      <c r="AD487" s="61">
        <f t="shared" si="184"/>
        <v>6</v>
      </c>
      <c r="AE487" s="61">
        <f t="shared" si="185"/>
        <v>5</v>
      </c>
      <c r="AF487" s="61">
        <f t="shared" si="186"/>
        <v>1</v>
      </c>
      <c r="AG487" s="61">
        <f t="shared" si="187"/>
        <v>152</v>
      </c>
      <c r="AH487" s="61">
        <f t="shared" si="188"/>
        <v>1</v>
      </c>
      <c r="AI487" s="61">
        <f t="shared" si="189"/>
        <v>1</v>
      </c>
      <c r="AK487" s="77" t="str">
        <f xml:space="preserve">
IF(AA487&lt;&gt;AA486,
     "L5",
     IF(Z487&lt;&gt;Z486,
          "L4",
          IF(Y487&lt;&gt;Y486,
               "L3",
               IF(X487&lt;&gt;X486,
                    "L2",
                     IF(W487&lt;&gt;W486,
                         "L1",
                         "L1"
                         )
                    )
               )
          )
     )</f>
        <v>L4</v>
      </c>
      <c r="AM487" s="65" t="s">
        <v>1756</v>
      </c>
      <c r="AN487" s="65">
        <f>IF(EXACT($AK486, "L1"), $W486, AN486)</f>
        <v>65000000000350</v>
      </c>
      <c r="AO487" s="65">
        <f>IF(EXACT($AK486, "L1"), $W486, IF(EXACT($AK486, "L2"), $X486, AO486))</f>
        <v>65000000000460</v>
      </c>
      <c r="AP487" s="65">
        <f>IF(EXACT($AK486, "L1"), $W486, IF(EXACT($AK486, "L2"), $X486, IF(EXACT($AK486, "L3"), $Y486, AP486)))</f>
        <v>65000000000460</v>
      </c>
      <c r="AQ487" s="65">
        <f>IF(EXACT($AK486, "L1"), $W486, IF(EXACT($AK486, "L2"), $X486, IF(EXACT($AK486, "L3"), $Y486, IF(EXACT($AK486, "L4"), $Z486, AQ486))))</f>
        <v>65000000000475</v>
      </c>
      <c r="AS487" s="65">
        <f>IF(EXACT($AK487, "L1"), AM487, IF(EXACT($AK487, "L2"), AN487, IF(EXACT($AK487, "L3"), AO487, IF(EXACT($AK487, "L4"), AP487, IF(EXACT($AK487, "L5"), AQ487, "")))))</f>
        <v>65000000000460</v>
      </c>
      <c r="AU487" s="60" t="str">
        <f t="shared" si="190"/>
        <v>PERFORM * FROM "SchData-OLTP-Accounting"."Func_TblChartOfAccount_SET"(varSystemLoginSession, null, null, null, varInstitutionBranchID, 62000000000001::bigint,'6-4099', 'Biaya Adm &amp; Umum Lainnya', 62000000000001::bigint, '2016-01-01 00:00:00'::timestamp, null::timestamp, 65000000000460::bigint, 66000000000001::bigint);</v>
      </c>
      <c r="AV487" s="66">
        <f t="shared" si="191"/>
        <v>65000000000477</v>
      </c>
      <c r="AW487" s="66">
        <f t="shared" si="192"/>
        <v>65000000000460</v>
      </c>
      <c r="AY487" s="66">
        <f t="shared" si="183"/>
        <v>65000000000147</v>
      </c>
    </row>
    <row r="488" spans="2:51" x14ac:dyDescent="0.2">
      <c r="B488" s="42"/>
      <c r="C488" s="43"/>
      <c r="D488" s="44"/>
      <c r="E488" s="43"/>
      <c r="F488" s="44"/>
      <c r="G488" s="43"/>
      <c r="H488" s="52"/>
      <c r="I488" s="43"/>
      <c r="J488" s="52" t="s">
        <v>1568</v>
      </c>
      <c r="K488" s="43" t="s">
        <v>1406</v>
      </c>
      <c r="L488" s="52"/>
      <c r="M488" s="19"/>
      <c r="O488" s="59" t="str">
        <f t="shared" si="171"/>
        <v>6-0000</v>
      </c>
      <c r="P488" s="59" t="str">
        <f t="shared" si="172"/>
        <v>6-4000</v>
      </c>
      <c r="Q488" s="59" t="str">
        <f t="shared" si="173"/>
        <v>2-1200</v>
      </c>
      <c r="R488" s="59" t="str">
        <f t="shared" si="174"/>
        <v>6-4099</v>
      </c>
      <c r="S488" s="59" t="str">
        <f t="shared" si="175"/>
        <v>6-4099.01</v>
      </c>
      <c r="T488" s="59" t="str">
        <f t="shared" si="176"/>
        <v xml:space="preserve"> </v>
      </c>
      <c r="V488" s="82">
        <f t="shared" si="177"/>
        <v>65000000000478</v>
      </c>
      <c r="W488" s="61">
        <f t="shared" si="178"/>
        <v>65000000000350</v>
      </c>
      <c r="X488" s="61">
        <f t="shared" si="179"/>
        <v>65000000000460</v>
      </c>
      <c r="Y488" s="61">
        <f t="shared" si="180"/>
        <v>65000000000147</v>
      </c>
      <c r="Z488" s="61">
        <f t="shared" si="181"/>
        <v>65000000000477</v>
      </c>
      <c r="AA488" s="61">
        <f t="shared" si="170"/>
        <v>65000000000478</v>
      </c>
      <c r="AB488" s="61">
        <f t="shared" si="182"/>
        <v>65000000000000</v>
      </c>
      <c r="AD488" s="61">
        <f t="shared" si="184"/>
        <v>6</v>
      </c>
      <c r="AE488" s="61">
        <f t="shared" si="185"/>
        <v>5</v>
      </c>
      <c r="AF488" s="61">
        <f t="shared" si="186"/>
        <v>1</v>
      </c>
      <c r="AG488" s="61">
        <f t="shared" si="187"/>
        <v>152</v>
      </c>
      <c r="AH488" s="61">
        <f t="shared" si="188"/>
        <v>2</v>
      </c>
      <c r="AI488" s="61">
        <f t="shared" si="189"/>
        <v>1</v>
      </c>
      <c r="AK488" s="77" t="str">
        <f xml:space="preserve">
IF(AA488&lt;&gt;AA487,
     "L5",
     IF(Z488&lt;&gt;Z487,
          "L4",
          IF(Y488&lt;&gt;Y487,
               "L3",
               IF(X488&lt;&gt;X487,
                    "L2",
                     IF(W488&lt;&gt;W487,
                         "L1",
                         "L1"
                         )
                    )
               )
          )
     )</f>
        <v>L5</v>
      </c>
      <c r="AM488" s="65" t="s">
        <v>1756</v>
      </c>
      <c r="AN488" s="65">
        <f>IF(EXACT($AK487, "L1"), $W487, AN487)</f>
        <v>65000000000350</v>
      </c>
      <c r="AO488" s="65">
        <f>IF(EXACT($AK487, "L1"), $W487, IF(EXACT($AK487, "L2"), $X487, AO487))</f>
        <v>65000000000460</v>
      </c>
      <c r="AP488" s="65">
        <f>IF(EXACT($AK487, "L1"), $W487, IF(EXACT($AK487, "L2"), $X487, IF(EXACT($AK487, "L3"), $Y487, AP487)))</f>
        <v>65000000000460</v>
      </c>
      <c r="AQ488" s="65">
        <f>IF(EXACT($AK487, "L1"), $W487, IF(EXACT($AK487, "L2"), $X487, IF(EXACT($AK487, "L3"), $Y487, IF(EXACT($AK487, "L4"), $Z487, AQ487))))</f>
        <v>65000000000477</v>
      </c>
      <c r="AS488" s="65">
        <f>IF(EXACT($AK488, "L1"), AM488, IF(EXACT($AK488, "L2"), AN488, IF(EXACT($AK488, "L3"), AO488, IF(EXACT($AK488, "L4"), AP488, IF(EXACT($AK488, "L5"), AQ488, "")))))</f>
        <v>65000000000477</v>
      </c>
      <c r="AU488" s="60" t="str">
        <f t="shared" si="190"/>
        <v>PERFORM * FROM "SchData-OLTP-Accounting"."Func_TblChartOfAccount_SET"(varSystemLoginSession, null, null, null, varInstitutionBranchID, 62000000000001::bigint,'6-4099.01', 'Biaya Adm &amp; Umum Lainnya (IDR)', 62000000000001::bigint, '2016-01-01 00:00:00'::timestamp, null::timestamp, 65000000000477::bigint, 66000000000001::bigint);</v>
      </c>
      <c r="AV488" s="66">
        <f t="shared" si="191"/>
        <v>65000000000478</v>
      </c>
      <c r="AW488" s="66">
        <f t="shared" si="192"/>
        <v>65000000000477</v>
      </c>
      <c r="AY488" s="66">
        <f t="shared" si="183"/>
        <v>65000000000477</v>
      </c>
    </row>
    <row r="489" spans="2:51" x14ac:dyDescent="0.2">
      <c r="B489" s="42"/>
      <c r="C489" s="43"/>
      <c r="D489" s="44" t="s">
        <v>1530</v>
      </c>
      <c r="E489" s="43" t="s">
        <v>1176</v>
      </c>
      <c r="F489" s="52"/>
      <c r="G489" s="19"/>
      <c r="H489" s="52"/>
      <c r="I489" s="19"/>
      <c r="J489" s="52"/>
      <c r="K489" s="19"/>
      <c r="L489" s="52"/>
      <c r="M489" s="19"/>
      <c r="O489" s="59" t="str">
        <f t="shared" si="171"/>
        <v>6-0000</v>
      </c>
      <c r="P489" s="59" t="str">
        <f t="shared" si="172"/>
        <v>6-5000</v>
      </c>
      <c r="Q489" s="59" t="str">
        <f t="shared" si="173"/>
        <v>2-1200</v>
      </c>
      <c r="R489" s="59" t="str">
        <f t="shared" si="174"/>
        <v>6-4099</v>
      </c>
      <c r="S489" s="59" t="str">
        <f t="shared" si="175"/>
        <v>6-4099.01</v>
      </c>
      <c r="T489" s="59" t="str">
        <f t="shared" si="176"/>
        <v xml:space="preserve"> </v>
      </c>
      <c r="V489" s="82">
        <f t="shared" si="177"/>
        <v>65000000000479</v>
      </c>
      <c r="W489" s="61">
        <f t="shared" si="178"/>
        <v>65000000000350</v>
      </c>
      <c r="X489" s="61">
        <f t="shared" si="179"/>
        <v>65000000000479</v>
      </c>
      <c r="Y489" s="61">
        <f t="shared" si="180"/>
        <v>65000000000147</v>
      </c>
      <c r="Z489" s="61">
        <f t="shared" si="181"/>
        <v>65000000000477</v>
      </c>
      <c r="AA489" s="61">
        <f t="shared" si="170"/>
        <v>65000000000478</v>
      </c>
      <c r="AB489" s="61">
        <f t="shared" si="182"/>
        <v>65000000000000</v>
      </c>
      <c r="AD489" s="61">
        <f t="shared" si="184"/>
        <v>6</v>
      </c>
      <c r="AE489" s="61">
        <f t="shared" si="185"/>
        <v>6</v>
      </c>
      <c r="AF489" s="61">
        <f t="shared" si="186"/>
        <v>1</v>
      </c>
      <c r="AG489" s="61">
        <f t="shared" si="187"/>
        <v>152</v>
      </c>
      <c r="AH489" s="61">
        <f t="shared" si="188"/>
        <v>2</v>
      </c>
      <c r="AI489" s="61">
        <f t="shared" si="189"/>
        <v>1</v>
      </c>
      <c r="AK489" s="77" t="str">
        <f xml:space="preserve">
IF(AA489&lt;&gt;AA488,
     "L5",
     IF(Z489&lt;&gt;Z488,
          "L4",
          IF(Y489&lt;&gt;Y488,
               "L3",
               IF(X489&lt;&gt;X488,
                    "L2",
                     IF(W489&lt;&gt;W488,
                         "L1",
                         "L1"
                         )
                    )
               )
          )
     )</f>
        <v>L2</v>
      </c>
      <c r="AM489" s="65" t="s">
        <v>1756</v>
      </c>
      <c r="AN489" s="65">
        <f>IF(EXACT($AK488, "L1"), $W488, AN488)</f>
        <v>65000000000350</v>
      </c>
      <c r="AO489" s="65">
        <f>IF(EXACT($AK488, "L1"), $W488, IF(EXACT($AK488, "L2"), $X488, AO488))</f>
        <v>65000000000460</v>
      </c>
      <c r="AP489" s="65">
        <f>IF(EXACT($AK488, "L1"), $W488, IF(EXACT($AK488, "L2"), $X488, IF(EXACT($AK488, "L3"), $Y488, AP488)))</f>
        <v>65000000000460</v>
      </c>
      <c r="AQ489" s="65">
        <f>IF(EXACT($AK488, "L1"), $W488, IF(EXACT($AK488, "L2"), $X488, IF(EXACT($AK488, "L3"), $Y488, IF(EXACT($AK488, "L4"), $Z488, AQ488))))</f>
        <v>65000000000477</v>
      </c>
      <c r="AS489" s="65">
        <f>IF(EXACT($AK489, "L1"), AM489, IF(EXACT($AK489, "L2"), AN489, IF(EXACT($AK489, "L3"), AO489, IF(EXACT($AK489, "L4"), AP489, IF(EXACT($AK489, "L5"), AQ489, "")))))</f>
        <v>65000000000350</v>
      </c>
      <c r="AU489" s="60" t="str">
        <f t="shared" si="190"/>
        <v>PERFORM * FROM "SchData-OLTP-Accounting"."Func_TblChartOfAccount_SET"(varSystemLoginSession, null, null, null, varInstitutionBranchID, 62000000000001::bigint,'6-5000', 'Biaya Depresiasi', 62000000000001::bigint, '2016-01-01 00:00:00'::timestamp, null::timestamp, 65000000000350::bigint, 66000000000001::bigint);</v>
      </c>
      <c r="AV489" s="66">
        <f t="shared" si="191"/>
        <v>65000000000479</v>
      </c>
      <c r="AW489" s="66">
        <f t="shared" si="192"/>
        <v>65000000000350</v>
      </c>
      <c r="AY489" s="66">
        <f t="shared" si="183"/>
        <v>65000000000350</v>
      </c>
    </row>
    <row r="490" spans="2:51" ht="25.5" x14ac:dyDescent="0.2">
      <c r="B490" s="42"/>
      <c r="C490" s="43"/>
      <c r="D490" s="44"/>
      <c r="E490" s="43"/>
      <c r="F490" s="44"/>
      <c r="G490" s="43"/>
      <c r="H490" s="52" t="s">
        <v>1531</v>
      </c>
      <c r="I490" s="19" t="s">
        <v>485</v>
      </c>
      <c r="J490" s="52"/>
      <c r="K490" s="19"/>
      <c r="L490" s="52"/>
      <c r="M490" s="19"/>
      <c r="O490" s="59" t="str">
        <f t="shared" si="171"/>
        <v>6-0000</v>
      </c>
      <c r="P490" s="59" t="str">
        <f t="shared" si="172"/>
        <v>6-5000</v>
      </c>
      <c r="Q490" s="59" t="str">
        <f t="shared" si="173"/>
        <v>2-1200</v>
      </c>
      <c r="R490" s="59" t="str">
        <f t="shared" si="174"/>
        <v>6-5001</v>
      </c>
      <c r="S490" s="59" t="str">
        <f t="shared" si="175"/>
        <v>6-4099.01</v>
      </c>
      <c r="T490" s="59" t="str">
        <f t="shared" si="176"/>
        <v xml:space="preserve"> </v>
      </c>
      <c r="V490" s="82">
        <f t="shared" si="177"/>
        <v>65000000000480</v>
      </c>
      <c r="W490" s="61">
        <f t="shared" si="178"/>
        <v>65000000000350</v>
      </c>
      <c r="X490" s="61">
        <f t="shared" si="179"/>
        <v>65000000000479</v>
      </c>
      <c r="Y490" s="61">
        <f t="shared" si="180"/>
        <v>65000000000147</v>
      </c>
      <c r="Z490" s="61">
        <f t="shared" si="181"/>
        <v>65000000000480</v>
      </c>
      <c r="AA490" s="61">
        <f t="shared" si="170"/>
        <v>65000000000478</v>
      </c>
      <c r="AB490" s="61">
        <f t="shared" si="182"/>
        <v>65000000000000</v>
      </c>
      <c r="AD490" s="61">
        <f t="shared" si="184"/>
        <v>6</v>
      </c>
      <c r="AE490" s="61">
        <f t="shared" si="185"/>
        <v>6</v>
      </c>
      <c r="AF490" s="61">
        <f t="shared" si="186"/>
        <v>1</v>
      </c>
      <c r="AG490" s="61">
        <f t="shared" si="187"/>
        <v>153</v>
      </c>
      <c r="AH490" s="61">
        <f t="shared" si="188"/>
        <v>1</v>
      </c>
      <c r="AI490" s="61">
        <f t="shared" si="189"/>
        <v>1</v>
      </c>
      <c r="AK490" s="77" t="str">
        <f xml:space="preserve">
IF(AA490&lt;&gt;AA489,
     "L5",
     IF(Z490&lt;&gt;Z489,
          "L4",
          IF(Y490&lt;&gt;Y489,
               "L3",
               IF(X490&lt;&gt;X489,
                    "L2",
                     IF(W490&lt;&gt;W489,
                         "L1",
                         "L1"
                         )
                    )
               )
          )
     )</f>
        <v>L4</v>
      </c>
      <c r="AM490" s="65" t="s">
        <v>1756</v>
      </c>
      <c r="AN490" s="65">
        <f>IF(EXACT($AK489, "L1"), $W489, AN489)</f>
        <v>65000000000350</v>
      </c>
      <c r="AO490" s="65">
        <f>IF(EXACT($AK489, "L1"), $W489, IF(EXACT($AK489, "L2"), $X489, AO489))</f>
        <v>65000000000479</v>
      </c>
      <c r="AP490" s="65">
        <f>IF(EXACT($AK489, "L1"), $W489, IF(EXACT($AK489, "L2"), $X489, IF(EXACT($AK489, "L3"), $Y489, AP489)))</f>
        <v>65000000000479</v>
      </c>
      <c r="AQ490" s="65">
        <f>IF(EXACT($AK489, "L1"), $W489, IF(EXACT($AK489, "L2"), $X489, IF(EXACT($AK489, "L3"), $Y489, IF(EXACT($AK489, "L4"), $Z489, AQ489))))</f>
        <v>65000000000479</v>
      </c>
      <c r="AS490" s="65">
        <f>IF(EXACT($AK490, "L1"), AM490, IF(EXACT($AK490, "L2"), AN490, IF(EXACT($AK490, "L3"), AO490, IF(EXACT($AK490, "L4"), AP490, IF(EXACT($AK490, "L5"), AQ490, "")))))</f>
        <v>65000000000479</v>
      </c>
      <c r="AU490" s="60" t="str">
        <f t="shared" si="190"/>
        <v>PERFORM * FROM "SchData-OLTP-Accounting"."Func_TblChartOfAccount_SET"(varSystemLoginSession, null, null, null, varInstitutionBranchID, 62000000000001::bigint,'6-5001', 'Depre - Building Improvement', 62000000000001::bigint, '2016-01-01 00:00:00'::timestamp, null::timestamp, 65000000000479::bigint, 66000000000001::bigint);</v>
      </c>
      <c r="AV490" s="66">
        <f t="shared" si="191"/>
        <v>65000000000480</v>
      </c>
      <c r="AW490" s="66">
        <f t="shared" si="192"/>
        <v>65000000000479</v>
      </c>
      <c r="AY490" s="66">
        <f t="shared" si="183"/>
        <v>65000000000479</v>
      </c>
    </row>
    <row r="491" spans="2:51" ht="25.5" x14ac:dyDescent="0.2">
      <c r="B491" s="42"/>
      <c r="C491" s="43"/>
      <c r="D491" s="44"/>
      <c r="E491" s="43"/>
      <c r="F491" s="44"/>
      <c r="G491" s="43"/>
      <c r="H491" s="52"/>
      <c r="I491" s="19"/>
      <c r="J491" s="52" t="s">
        <v>1532</v>
      </c>
      <c r="K491" s="19" t="s">
        <v>1347</v>
      </c>
      <c r="L491" s="52"/>
      <c r="M491" s="19"/>
      <c r="O491" s="59" t="str">
        <f t="shared" si="171"/>
        <v>6-0000</v>
      </c>
      <c r="P491" s="59" t="str">
        <f t="shared" si="172"/>
        <v>6-5000</v>
      </c>
      <c r="Q491" s="59" t="str">
        <f t="shared" si="173"/>
        <v>2-1200</v>
      </c>
      <c r="R491" s="59" t="str">
        <f t="shared" si="174"/>
        <v>6-5001</v>
      </c>
      <c r="S491" s="59" t="str">
        <f t="shared" si="175"/>
        <v>6-5001.01</v>
      </c>
      <c r="T491" s="59" t="str">
        <f t="shared" si="176"/>
        <v xml:space="preserve"> </v>
      </c>
      <c r="V491" s="82">
        <f t="shared" si="177"/>
        <v>65000000000481</v>
      </c>
      <c r="W491" s="61">
        <f t="shared" si="178"/>
        <v>65000000000350</v>
      </c>
      <c r="X491" s="61">
        <f t="shared" si="179"/>
        <v>65000000000479</v>
      </c>
      <c r="Y491" s="61">
        <f t="shared" si="180"/>
        <v>65000000000147</v>
      </c>
      <c r="Z491" s="61">
        <f t="shared" si="181"/>
        <v>65000000000480</v>
      </c>
      <c r="AA491" s="61">
        <f t="shared" si="170"/>
        <v>65000000000481</v>
      </c>
      <c r="AB491" s="61">
        <f t="shared" si="182"/>
        <v>65000000000000</v>
      </c>
      <c r="AD491" s="61">
        <f t="shared" si="184"/>
        <v>6</v>
      </c>
      <c r="AE491" s="61">
        <f t="shared" si="185"/>
        <v>6</v>
      </c>
      <c r="AF491" s="61">
        <f t="shared" si="186"/>
        <v>1</v>
      </c>
      <c r="AG491" s="61">
        <f t="shared" si="187"/>
        <v>153</v>
      </c>
      <c r="AH491" s="61">
        <f t="shared" si="188"/>
        <v>2</v>
      </c>
      <c r="AI491" s="61">
        <f t="shared" si="189"/>
        <v>1</v>
      </c>
      <c r="AK491" s="77" t="str">
        <f xml:space="preserve">
IF(AA491&lt;&gt;AA490,
     "L5",
     IF(Z491&lt;&gt;Z490,
          "L4",
          IF(Y491&lt;&gt;Y490,
               "L3",
               IF(X491&lt;&gt;X490,
                    "L2",
                     IF(W491&lt;&gt;W490,
                         "L1",
                         "L1"
                         )
                    )
               )
          )
     )</f>
        <v>L5</v>
      </c>
      <c r="AM491" s="65" t="s">
        <v>1756</v>
      </c>
      <c r="AN491" s="65">
        <f>IF(EXACT($AK490, "L1"), $W490, AN490)</f>
        <v>65000000000350</v>
      </c>
      <c r="AO491" s="65">
        <f>IF(EXACT($AK490, "L1"), $W490, IF(EXACT($AK490, "L2"), $X490, AO490))</f>
        <v>65000000000479</v>
      </c>
      <c r="AP491" s="65">
        <f>IF(EXACT($AK490, "L1"), $W490, IF(EXACT($AK490, "L2"), $X490, IF(EXACT($AK490, "L3"), $Y490, AP490)))</f>
        <v>65000000000479</v>
      </c>
      <c r="AQ491" s="65">
        <f>IF(EXACT($AK490, "L1"), $W490, IF(EXACT($AK490, "L2"), $X490, IF(EXACT($AK490, "L3"), $Y490, IF(EXACT($AK490, "L4"), $Z490, AQ490))))</f>
        <v>65000000000480</v>
      </c>
      <c r="AS491" s="65">
        <f>IF(EXACT($AK491, "L1"), AM491, IF(EXACT($AK491, "L2"), AN491, IF(EXACT($AK491, "L3"), AO491, IF(EXACT($AK491, "L4"), AP491, IF(EXACT($AK491, "L5"), AQ491, "")))))</f>
        <v>65000000000480</v>
      </c>
      <c r="AU491" s="60" t="str">
        <f t="shared" si="190"/>
        <v>PERFORM * FROM "SchData-OLTP-Accounting"."Func_TblChartOfAccount_SET"(varSystemLoginSession, null, null, null, varInstitutionBranchID, 62000000000001::bigint,'6-5001.01', 'Depre - Building Improvement (IDR)', 62000000000001::bigint, '2016-01-01 00:00:00'::timestamp, null::timestamp, 65000000000480::bigint, 66000000000001::bigint);</v>
      </c>
      <c r="AV491" s="66">
        <f t="shared" si="191"/>
        <v>65000000000481</v>
      </c>
      <c r="AW491" s="66">
        <f t="shared" si="192"/>
        <v>65000000000480</v>
      </c>
      <c r="AY491" s="66">
        <f t="shared" si="183"/>
        <v>65000000000480</v>
      </c>
    </row>
    <row r="492" spans="2:51" x14ac:dyDescent="0.2">
      <c r="B492" s="42"/>
      <c r="C492" s="43"/>
      <c r="D492" s="44"/>
      <c r="E492" s="43"/>
      <c r="F492" s="44"/>
      <c r="G492" s="43"/>
      <c r="H492" s="52" t="s">
        <v>1533</v>
      </c>
      <c r="I492" s="19" t="s">
        <v>610</v>
      </c>
      <c r="J492" s="52"/>
      <c r="K492" s="19"/>
      <c r="L492" s="52"/>
      <c r="M492" s="19"/>
      <c r="O492" s="59" t="str">
        <f t="shared" si="171"/>
        <v>6-0000</v>
      </c>
      <c r="P492" s="59" t="str">
        <f t="shared" si="172"/>
        <v>6-5000</v>
      </c>
      <c r="Q492" s="59" t="str">
        <f t="shared" si="173"/>
        <v>2-1200</v>
      </c>
      <c r="R492" s="59" t="str">
        <f t="shared" si="174"/>
        <v>6-5002</v>
      </c>
      <c r="S492" s="59" t="str">
        <f t="shared" si="175"/>
        <v>6-5001.01</v>
      </c>
      <c r="T492" s="59" t="str">
        <f t="shared" si="176"/>
        <v xml:space="preserve"> </v>
      </c>
      <c r="V492" s="82">
        <f t="shared" si="177"/>
        <v>65000000000482</v>
      </c>
      <c r="W492" s="61">
        <f t="shared" si="178"/>
        <v>65000000000350</v>
      </c>
      <c r="X492" s="61">
        <f t="shared" si="179"/>
        <v>65000000000479</v>
      </c>
      <c r="Y492" s="61">
        <f t="shared" si="180"/>
        <v>65000000000147</v>
      </c>
      <c r="Z492" s="61">
        <f t="shared" si="181"/>
        <v>65000000000482</v>
      </c>
      <c r="AA492" s="61">
        <f t="shared" si="170"/>
        <v>65000000000481</v>
      </c>
      <c r="AB492" s="61">
        <f t="shared" si="182"/>
        <v>65000000000000</v>
      </c>
      <c r="AD492" s="61">
        <f t="shared" si="184"/>
        <v>6</v>
      </c>
      <c r="AE492" s="61">
        <f t="shared" si="185"/>
        <v>6</v>
      </c>
      <c r="AF492" s="61">
        <f t="shared" si="186"/>
        <v>1</v>
      </c>
      <c r="AG492" s="61">
        <f t="shared" si="187"/>
        <v>154</v>
      </c>
      <c r="AH492" s="61">
        <f t="shared" si="188"/>
        <v>1</v>
      </c>
      <c r="AI492" s="61">
        <f t="shared" si="189"/>
        <v>1</v>
      </c>
      <c r="AK492" s="77" t="str">
        <f xml:space="preserve">
IF(AA492&lt;&gt;AA491,
     "L5",
     IF(Z492&lt;&gt;Z491,
          "L4",
          IF(Y492&lt;&gt;Y491,
               "L3",
               IF(X492&lt;&gt;X491,
                    "L2",
                     IF(W492&lt;&gt;W491,
                         "L1",
                         "L1"
                         )
                    )
               )
          )
     )</f>
        <v>L4</v>
      </c>
      <c r="AM492" s="65" t="s">
        <v>1756</v>
      </c>
      <c r="AN492" s="65">
        <f>IF(EXACT($AK491, "L1"), $W491, AN491)</f>
        <v>65000000000350</v>
      </c>
      <c r="AO492" s="65">
        <f>IF(EXACT($AK491, "L1"), $W491, IF(EXACT($AK491, "L2"), $X491, AO491))</f>
        <v>65000000000479</v>
      </c>
      <c r="AP492" s="65">
        <f>IF(EXACT($AK491, "L1"), $W491, IF(EXACT($AK491, "L2"), $X491, IF(EXACT($AK491, "L3"), $Y491, AP491)))</f>
        <v>65000000000479</v>
      </c>
      <c r="AQ492" s="65">
        <f>IF(EXACT($AK491, "L1"), $W491, IF(EXACT($AK491, "L2"), $X491, IF(EXACT($AK491, "L3"), $Y491, IF(EXACT($AK491, "L4"), $Z491, AQ491))))</f>
        <v>65000000000480</v>
      </c>
      <c r="AS492" s="65">
        <f>IF(EXACT($AK492, "L1"), AM492, IF(EXACT($AK492, "L2"), AN492, IF(EXACT($AK492, "L3"), AO492, IF(EXACT($AK492, "L4"), AP492, IF(EXACT($AK492, "L5"), AQ492, "")))))</f>
        <v>65000000000479</v>
      </c>
      <c r="AU492" s="60" t="str">
        <f t="shared" si="190"/>
        <v>PERFORM * FROM "SchData-OLTP-Accounting"."Func_TblChartOfAccount_SET"(varSystemLoginSession, null, null, null, varInstitutionBranchID, 62000000000001::bigint,'6-5002', 'Depre - Building Office', 62000000000001::bigint, '2016-01-01 00:00:00'::timestamp, null::timestamp, 65000000000479::bigint, 66000000000001::bigint);</v>
      </c>
      <c r="AV492" s="66">
        <f t="shared" si="191"/>
        <v>65000000000482</v>
      </c>
      <c r="AW492" s="66">
        <f t="shared" si="192"/>
        <v>65000000000479</v>
      </c>
      <c r="AY492" s="66">
        <f t="shared" si="183"/>
        <v>65000000000147</v>
      </c>
    </row>
    <row r="493" spans="2:51" x14ac:dyDescent="0.2">
      <c r="B493" s="42"/>
      <c r="C493" s="43"/>
      <c r="D493" s="44"/>
      <c r="E493" s="43"/>
      <c r="F493" s="44"/>
      <c r="G493" s="43"/>
      <c r="H493" s="52"/>
      <c r="I493" s="19"/>
      <c r="J493" s="52" t="s">
        <v>1534</v>
      </c>
      <c r="K493" s="19" t="s">
        <v>1407</v>
      </c>
      <c r="L493" s="52"/>
      <c r="M493" s="19"/>
      <c r="O493" s="59" t="str">
        <f t="shared" si="171"/>
        <v>6-0000</v>
      </c>
      <c r="P493" s="59" t="str">
        <f t="shared" si="172"/>
        <v>6-5000</v>
      </c>
      <c r="Q493" s="59" t="str">
        <f t="shared" si="173"/>
        <v>2-1200</v>
      </c>
      <c r="R493" s="59" t="str">
        <f t="shared" si="174"/>
        <v>6-5002</v>
      </c>
      <c r="S493" s="59" t="str">
        <f t="shared" si="175"/>
        <v>6-5002.01</v>
      </c>
      <c r="T493" s="59" t="str">
        <f t="shared" si="176"/>
        <v xml:space="preserve"> </v>
      </c>
      <c r="V493" s="82">
        <f t="shared" si="177"/>
        <v>65000000000483</v>
      </c>
      <c r="W493" s="61">
        <f t="shared" si="178"/>
        <v>65000000000350</v>
      </c>
      <c r="X493" s="61">
        <f t="shared" si="179"/>
        <v>65000000000479</v>
      </c>
      <c r="Y493" s="61">
        <f t="shared" si="180"/>
        <v>65000000000147</v>
      </c>
      <c r="Z493" s="61">
        <f t="shared" si="181"/>
        <v>65000000000482</v>
      </c>
      <c r="AA493" s="61">
        <f t="shared" si="170"/>
        <v>65000000000483</v>
      </c>
      <c r="AB493" s="61">
        <f t="shared" si="182"/>
        <v>65000000000000</v>
      </c>
      <c r="AD493" s="61">
        <f t="shared" si="184"/>
        <v>6</v>
      </c>
      <c r="AE493" s="61">
        <f t="shared" si="185"/>
        <v>6</v>
      </c>
      <c r="AF493" s="61">
        <f t="shared" si="186"/>
        <v>1</v>
      </c>
      <c r="AG493" s="61">
        <f t="shared" si="187"/>
        <v>154</v>
      </c>
      <c r="AH493" s="61">
        <f t="shared" si="188"/>
        <v>2</v>
      </c>
      <c r="AI493" s="61">
        <f t="shared" si="189"/>
        <v>1</v>
      </c>
      <c r="AK493" s="77" t="str">
        <f xml:space="preserve">
IF(AA493&lt;&gt;AA492,
     "L5",
     IF(Z493&lt;&gt;Z492,
          "L4",
          IF(Y493&lt;&gt;Y492,
               "L3",
               IF(X493&lt;&gt;X492,
                    "L2",
                     IF(W493&lt;&gt;W492,
                         "L1",
                         "L1"
                         )
                    )
               )
          )
     )</f>
        <v>L5</v>
      </c>
      <c r="AM493" s="65" t="s">
        <v>1756</v>
      </c>
      <c r="AN493" s="65">
        <f>IF(EXACT($AK492, "L1"), $W492, AN492)</f>
        <v>65000000000350</v>
      </c>
      <c r="AO493" s="65">
        <f>IF(EXACT($AK492, "L1"), $W492, IF(EXACT($AK492, "L2"), $X492, AO492))</f>
        <v>65000000000479</v>
      </c>
      <c r="AP493" s="65">
        <f>IF(EXACT($AK492, "L1"), $W492, IF(EXACT($AK492, "L2"), $X492, IF(EXACT($AK492, "L3"), $Y492, AP492)))</f>
        <v>65000000000479</v>
      </c>
      <c r="AQ493" s="65">
        <f>IF(EXACT($AK492, "L1"), $W492, IF(EXACT($AK492, "L2"), $X492, IF(EXACT($AK492, "L3"), $Y492, IF(EXACT($AK492, "L4"), $Z492, AQ492))))</f>
        <v>65000000000482</v>
      </c>
      <c r="AS493" s="65">
        <f>IF(EXACT($AK493, "L1"), AM493, IF(EXACT($AK493, "L2"), AN493, IF(EXACT($AK493, "L3"), AO493, IF(EXACT($AK493, "L4"), AP493, IF(EXACT($AK493, "L5"), AQ493, "")))))</f>
        <v>65000000000482</v>
      </c>
      <c r="AU493" s="60" t="str">
        <f t="shared" si="190"/>
        <v>PERFORM * FROM "SchData-OLTP-Accounting"."Func_TblChartOfAccount_SET"(varSystemLoginSession, null, null, null, varInstitutionBranchID, 62000000000001::bigint,'6-5002.01', 'Depre - Building Office (IDR)', 62000000000001::bigint, '2016-01-01 00:00:00'::timestamp, null::timestamp, 65000000000482::bigint, 66000000000001::bigint);</v>
      </c>
      <c r="AV493" s="66">
        <f t="shared" si="191"/>
        <v>65000000000483</v>
      </c>
      <c r="AW493" s="66">
        <f t="shared" si="192"/>
        <v>65000000000482</v>
      </c>
      <c r="AY493" s="66">
        <f t="shared" si="183"/>
        <v>65000000000482</v>
      </c>
    </row>
    <row r="494" spans="2:51" x14ac:dyDescent="0.2">
      <c r="B494" s="42"/>
      <c r="C494" s="43"/>
      <c r="D494" s="44"/>
      <c r="E494" s="43"/>
      <c r="F494" s="44"/>
      <c r="G494" s="43"/>
      <c r="H494" s="52" t="s">
        <v>1535</v>
      </c>
      <c r="I494" s="19" t="s">
        <v>612</v>
      </c>
      <c r="J494" s="52"/>
      <c r="K494" s="19"/>
      <c r="L494" s="52"/>
      <c r="M494" s="19"/>
      <c r="O494" s="59" t="str">
        <f t="shared" si="171"/>
        <v>6-0000</v>
      </c>
      <c r="P494" s="59" t="str">
        <f t="shared" si="172"/>
        <v>6-5000</v>
      </c>
      <c r="Q494" s="59" t="str">
        <f t="shared" si="173"/>
        <v>2-1200</v>
      </c>
      <c r="R494" s="59" t="str">
        <f t="shared" si="174"/>
        <v>6-5003</v>
      </c>
      <c r="S494" s="59" t="str">
        <f t="shared" si="175"/>
        <v>6-5002.01</v>
      </c>
      <c r="T494" s="59" t="str">
        <f t="shared" si="176"/>
        <v xml:space="preserve"> </v>
      </c>
      <c r="V494" s="82">
        <f t="shared" si="177"/>
        <v>65000000000484</v>
      </c>
      <c r="W494" s="61">
        <f t="shared" si="178"/>
        <v>65000000000350</v>
      </c>
      <c r="X494" s="61">
        <f t="shared" si="179"/>
        <v>65000000000479</v>
      </c>
      <c r="Y494" s="61">
        <f t="shared" si="180"/>
        <v>65000000000147</v>
      </c>
      <c r="Z494" s="61">
        <f t="shared" si="181"/>
        <v>65000000000484</v>
      </c>
      <c r="AA494" s="61">
        <f t="shared" si="170"/>
        <v>65000000000483</v>
      </c>
      <c r="AB494" s="61">
        <f t="shared" si="182"/>
        <v>65000000000000</v>
      </c>
      <c r="AD494" s="61">
        <f t="shared" si="184"/>
        <v>6</v>
      </c>
      <c r="AE494" s="61">
        <f t="shared" si="185"/>
        <v>6</v>
      </c>
      <c r="AF494" s="61">
        <f t="shared" si="186"/>
        <v>1</v>
      </c>
      <c r="AG494" s="61">
        <f t="shared" si="187"/>
        <v>155</v>
      </c>
      <c r="AH494" s="61">
        <f t="shared" si="188"/>
        <v>1</v>
      </c>
      <c r="AI494" s="61">
        <f t="shared" si="189"/>
        <v>1</v>
      </c>
      <c r="AK494" s="77" t="str">
        <f xml:space="preserve">
IF(AA494&lt;&gt;AA493,
     "L5",
     IF(Z494&lt;&gt;Z493,
          "L4",
          IF(Y494&lt;&gt;Y493,
               "L3",
               IF(X494&lt;&gt;X493,
                    "L2",
                     IF(W494&lt;&gt;W493,
                         "L1",
                         "L1"
                         )
                    )
               )
          )
     )</f>
        <v>L4</v>
      </c>
      <c r="AM494" s="65" t="s">
        <v>1756</v>
      </c>
      <c r="AN494" s="65">
        <f>IF(EXACT($AK493, "L1"), $W493, AN493)</f>
        <v>65000000000350</v>
      </c>
      <c r="AO494" s="65">
        <f>IF(EXACT($AK493, "L1"), $W493, IF(EXACT($AK493, "L2"), $X493, AO493))</f>
        <v>65000000000479</v>
      </c>
      <c r="AP494" s="65">
        <f>IF(EXACT($AK493, "L1"), $W493, IF(EXACT($AK493, "L2"), $X493, IF(EXACT($AK493, "L3"), $Y493, AP493)))</f>
        <v>65000000000479</v>
      </c>
      <c r="AQ494" s="65">
        <f>IF(EXACT($AK493, "L1"), $W493, IF(EXACT($AK493, "L2"), $X493, IF(EXACT($AK493, "L3"), $Y493, IF(EXACT($AK493, "L4"), $Z493, AQ493))))</f>
        <v>65000000000482</v>
      </c>
      <c r="AS494" s="65">
        <f>IF(EXACT($AK494, "L1"), AM494, IF(EXACT($AK494, "L2"), AN494, IF(EXACT($AK494, "L3"), AO494, IF(EXACT($AK494, "L4"), AP494, IF(EXACT($AK494, "L5"), AQ494, "")))))</f>
        <v>65000000000479</v>
      </c>
      <c r="AU494" s="60" t="str">
        <f t="shared" si="190"/>
        <v>PERFORM * FROM "SchData-OLTP-Accounting"."Func_TblChartOfAccount_SET"(varSystemLoginSession, null, null, null, varInstitutionBranchID, 62000000000001::bigint,'6-5003', 'Depre -  IT-Equipment', 62000000000001::bigint, '2016-01-01 00:00:00'::timestamp, null::timestamp, 65000000000479::bigint, 66000000000001::bigint);</v>
      </c>
      <c r="AV494" s="66">
        <f t="shared" si="191"/>
        <v>65000000000484</v>
      </c>
      <c r="AW494" s="66">
        <f t="shared" si="192"/>
        <v>65000000000479</v>
      </c>
      <c r="AY494" s="66">
        <f t="shared" si="183"/>
        <v>65000000000147</v>
      </c>
    </row>
    <row r="495" spans="2:51" x14ac:dyDescent="0.2">
      <c r="B495" s="42"/>
      <c r="C495" s="43"/>
      <c r="D495" s="44"/>
      <c r="E495" s="43"/>
      <c r="F495" s="44"/>
      <c r="G495" s="43"/>
      <c r="H495" s="52"/>
      <c r="I495" s="19"/>
      <c r="J495" s="52" t="s">
        <v>1536</v>
      </c>
      <c r="K495" s="19" t="s">
        <v>1408</v>
      </c>
      <c r="L495" s="52"/>
      <c r="M495" s="19"/>
      <c r="O495" s="59" t="str">
        <f t="shared" si="171"/>
        <v>6-0000</v>
      </c>
      <c r="P495" s="59" t="str">
        <f t="shared" si="172"/>
        <v>6-5000</v>
      </c>
      <c r="Q495" s="59" t="str">
        <f t="shared" si="173"/>
        <v>2-1200</v>
      </c>
      <c r="R495" s="59" t="str">
        <f t="shared" si="174"/>
        <v>6-5003</v>
      </c>
      <c r="S495" s="59" t="str">
        <f t="shared" si="175"/>
        <v>6-5003.01</v>
      </c>
      <c r="T495" s="59" t="str">
        <f t="shared" si="176"/>
        <v xml:space="preserve"> </v>
      </c>
      <c r="V495" s="82">
        <f t="shared" si="177"/>
        <v>65000000000485</v>
      </c>
      <c r="W495" s="61">
        <f t="shared" si="178"/>
        <v>65000000000350</v>
      </c>
      <c r="X495" s="61">
        <f t="shared" si="179"/>
        <v>65000000000479</v>
      </c>
      <c r="Y495" s="61">
        <f t="shared" si="180"/>
        <v>65000000000147</v>
      </c>
      <c r="Z495" s="61">
        <f t="shared" si="181"/>
        <v>65000000000484</v>
      </c>
      <c r="AA495" s="61">
        <f t="shared" si="170"/>
        <v>65000000000485</v>
      </c>
      <c r="AB495" s="61">
        <f t="shared" si="182"/>
        <v>65000000000000</v>
      </c>
      <c r="AD495" s="61">
        <f t="shared" si="184"/>
        <v>6</v>
      </c>
      <c r="AE495" s="61">
        <f t="shared" si="185"/>
        <v>6</v>
      </c>
      <c r="AF495" s="61">
        <f t="shared" si="186"/>
        <v>1</v>
      </c>
      <c r="AG495" s="61">
        <f t="shared" si="187"/>
        <v>155</v>
      </c>
      <c r="AH495" s="61">
        <f t="shared" si="188"/>
        <v>2</v>
      </c>
      <c r="AI495" s="61">
        <f t="shared" si="189"/>
        <v>1</v>
      </c>
      <c r="AK495" s="77" t="str">
        <f xml:space="preserve">
IF(AA495&lt;&gt;AA494,
     "L5",
     IF(Z495&lt;&gt;Z494,
          "L4",
          IF(Y495&lt;&gt;Y494,
               "L3",
               IF(X495&lt;&gt;X494,
                    "L2",
                     IF(W495&lt;&gt;W494,
                         "L1",
                         "L1"
                         )
                    )
               )
          )
     )</f>
        <v>L5</v>
      </c>
      <c r="AM495" s="65" t="s">
        <v>1756</v>
      </c>
      <c r="AN495" s="65">
        <f>IF(EXACT($AK494, "L1"), $W494, AN494)</f>
        <v>65000000000350</v>
      </c>
      <c r="AO495" s="65">
        <f>IF(EXACT($AK494, "L1"), $W494, IF(EXACT($AK494, "L2"), $X494, AO494))</f>
        <v>65000000000479</v>
      </c>
      <c r="AP495" s="65">
        <f>IF(EXACT($AK494, "L1"), $W494, IF(EXACT($AK494, "L2"), $X494, IF(EXACT($AK494, "L3"), $Y494, AP494)))</f>
        <v>65000000000479</v>
      </c>
      <c r="AQ495" s="65">
        <f>IF(EXACT($AK494, "L1"), $W494, IF(EXACT($AK494, "L2"), $X494, IF(EXACT($AK494, "L3"), $Y494, IF(EXACT($AK494, "L4"), $Z494, AQ494))))</f>
        <v>65000000000484</v>
      </c>
      <c r="AS495" s="65">
        <f>IF(EXACT($AK495, "L1"), AM495, IF(EXACT($AK495, "L2"), AN495, IF(EXACT($AK495, "L3"), AO495, IF(EXACT($AK495, "L4"), AP495, IF(EXACT($AK495, "L5"), AQ495, "")))))</f>
        <v>65000000000484</v>
      </c>
      <c r="AU495" s="60" t="str">
        <f t="shared" si="190"/>
        <v>PERFORM * FROM "SchData-OLTP-Accounting"."Func_TblChartOfAccount_SET"(varSystemLoginSession, null, null, null, varInstitutionBranchID, 62000000000001::bigint,'6-5003.01', 'Depre -  IT-Equipment (IDR)', 62000000000001::bigint, '2016-01-01 00:00:00'::timestamp, null::timestamp, 65000000000484::bigint, 66000000000001::bigint);</v>
      </c>
      <c r="AV495" s="66">
        <f t="shared" si="191"/>
        <v>65000000000485</v>
      </c>
      <c r="AW495" s="66">
        <f t="shared" si="192"/>
        <v>65000000000484</v>
      </c>
      <c r="AY495" s="66">
        <f t="shared" si="183"/>
        <v>65000000000484</v>
      </c>
    </row>
    <row r="496" spans="2:51" ht="25.5" x14ac:dyDescent="0.2">
      <c r="B496" s="42"/>
      <c r="C496" s="43"/>
      <c r="D496" s="44"/>
      <c r="E496" s="43"/>
      <c r="F496" s="44"/>
      <c r="G496" s="43"/>
      <c r="H496" s="52" t="s">
        <v>1537</v>
      </c>
      <c r="I496" s="19" t="s">
        <v>489</v>
      </c>
      <c r="J496" s="52"/>
      <c r="K496" s="19"/>
      <c r="L496" s="52"/>
      <c r="M496" s="19"/>
      <c r="O496" s="59" t="str">
        <f t="shared" si="171"/>
        <v>6-0000</v>
      </c>
      <c r="P496" s="59" t="str">
        <f t="shared" si="172"/>
        <v>6-5000</v>
      </c>
      <c r="Q496" s="59" t="str">
        <f t="shared" si="173"/>
        <v>2-1200</v>
      </c>
      <c r="R496" s="59" t="str">
        <f t="shared" si="174"/>
        <v>6-5004</v>
      </c>
      <c r="S496" s="59" t="str">
        <f t="shared" si="175"/>
        <v>6-5003.01</v>
      </c>
      <c r="T496" s="59" t="str">
        <f t="shared" si="176"/>
        <v xml:space="preserve"> </v>
      </c>
      <c r="V496" s="82">
        <f t="shared" si="177"/>
        <v>65000000000486</v>
      </c>
      <c r="W496" s="61">
        <f t="shared" si="178"/>
        <v>65000000000350</v>
      </c>
      <c r="X496" s="61">
        <f t="shared" si="179"/>
        <v>65000000000479</v>
      </c>
      <c r="Y496" s="61">
        <f t="shared" si="180"/>
        <v>65000000000147</v>
      </c>
      <c r="Z496" s="61">
        <f t="shared" si="181"/>
        <v>65000000000486</v>
      </c>
      <c r="AA496" s="61">
        <f t="shared" si="170"/>
        <v>65000000000485</v>
      </c>
      <c r="AB496" s="61">
        <f t="shared" si="182"/>
        <v>65000000000000</v>
      </c>
      <c r="AD496" s="61">
        <f t="shared" si="184"/>
        <v>6</v>
      </c>
      <c r="AE496" s="61">
        <f t="shared" si="185"/>
        <v>6</v>
      </c>
      <c r="AF496" s="61">
        <f t="shared" si="186"/>
        <v>1</v>
      </c>
      <c r="AG496" s="61">
        <f t="shared" si="187"/>
        <v>156</v>
      </c>
      <c r="AH496" s="61">
        <f t="shared" si="188"/>
        <v>1</v>
      </c>
      <c r="AI496" s="61">
        <f t="shared" si="189"/>
        <v>1</v>
      </c>
      <c r="AK496" s="77" t="str">
        <f xml:space="preserve">
IF(AA496&lt;&gt;AA495,
     "L5",
     IF(Z496&lt;&gt;Z495,
          "L4",
          IF(Y496&lt;&gt;Y495,
               "L3",
               IF(X496&lt;&gt;X495,
                    "L2",
                     IF(W496&lt;&gt;W495,
                         "L1",
                         "L1"
                         )
                    )
               )
          )
     )</f>
        <v>L4</v>
      </c>
      <c r="AM496" s="65" t="s">
        <v>1756</v>
      </c>
      <c r="AN496" s="65">
        <f>IF(EXACT($AK495, "L1"), $W495, AN495)</f>
        <v>65000000000350</v>
      </c>
      <c r="AO496" s="65">
        <f>IF(EXACT($AK495, "L1"), $W495, IF(EXACT($AK495, "L2"), $X495, AO495))</f>
        <v>65000000000479</v>
      </c>
      <c r="AP496" s="65">
        <f>IF(EXACT($AK495, "L1"), $W495, IF(EXACT($AK495, "L2"), $X495, IF(EXACT($AK495, "L3"), $Y495, AP495)))</f>
        <v>65000000000479</v>
      </c>
      <c r="AQ496" s="65">
        <f>IF(EXACT($AK495, "L1"), $W495, IF(EXACT($AK495, "L2"), $X495, IF(EXACT($AK495, "L3"), $Y495, IF(EXACT($AK495, "L4"), $Z495, AQ495))))</f>
        <v>65000000000484</v>
      </c>
      <c r="AS496" s="65">
        <f>IF(EXACT($AK496, "L1"), AM496, IF(EXACT($AK496, "L2"), AN496, IF(EXACT($AK496, "L3"), AO496, IF(EXACT($AK496, "L4"), AP496, IF(EXACT($AK496, "L5"), AQ496, "")))))</f>
        <v>65000000000479</v>
      </c>
      <c r="AU496" s="60" t="str">
        <f t="shared" si="190"/>
        <v>PERFORM * FROM "SchData-OLTP-Accounting"."Func_TblChartOfAccount_SET"(varSystemLoginSession, null, null, null, varInstitutionBranchID, 62000000000001::bigint,'6-5004', 'Depre - Office Machine &amp; Equip', 62000000000001::bigint, '2016-01-01 00:00:00'::timestamp, null::timestamp, 65000000000479::bigint, 66000000000001::bigint);</v>
      </c>
      <c r="AV496" s="66">
        <f t="shared" si="191"/>
        <v>65000000000486</v>
      </c>
      <c r="AW496" s="66">
        <f t="shared" si="192"/>
        <v>65000000000479</v>
      </c>
      <c r="AY496" s="66">
        <f t="shared" si="183"/>
        <v>65000000000147</v>
      </c>
    </row>
    <row r="497" spans="2:51" ht="25.5" x14ac:dyDescent="0.2">
      <c r="B497" s="42"/>
      <c r="C497" s="43"/>
      <c r="D497" s="44"/>
      <c r="E497" s="43"/>
      <c r="F497" s="44"/>
      <c r="G497" s="43"/>
      <c r="H497" s="52"/>
      <c r="I497" s="19"/>
      <c r="J497" s="52" t="s">
        <v>1538</v>
      </c>
      <c r="K497" s="19" t="s">
        <v>1349</v>
      </c>
      <c r="L497" s="52"/>
      <c r="M497" s="19"/>
      <c r="O497" s="59" t="str">
        <f t="shared" si="171"/>
        <v>6-0000</v>
      </c>
      <c r="P497" s="59" t="str">
        <f t="shared" si="172"/>
        <v>6-5000</v>
      </c>
      <c r="Q497" s="59" t="str">
        <f t="shared" si="173"/>
        <v>2-1200</v>
      </c>
      <c r="R497" s="59" t="str">
        <f t="shared" si="174"/>
        <v>6-5004</v>
      </c>
      <c r="S497" s="59" t="str">
        <f t="shared" si="175"/>
        <v>6-5004.01</v>
      </c>
      <c r="T497" s="59" t="str">
        <f t="shared" si="176"/>
        <v xml:space="preserve"> </v>
      </c>
      <c r="V497" s="82">
        <f t="shared" si="177"/>
        <v>65000000000487</v>
      </c>
      <c r="W497" s="61">
        <f t="shared" si="178"/>
        <v>65000000000350</v>
      </c>
      <c r="X497" s="61">
        <f t="shared" si="179"/>
        <v>65000000000479</v>
      </c>
      <c r="Y497" s="61">
        <f t="shared" si="180"/>
        <v>65000000000147</v>
      </c>
      <c r="Z497" s="61">
        <f t="shared" si="181"/>
        <v>65000000000486</v>
      </c>
      <c r="AA497" s="61">
        <f t="shared" si="170"/>
        <v>65000000000487</v>
      </c>
      <c r="AB497" s="61">
        <f t="shared" si="182"/>
        <v>65000000000000</v>
      </c>
      <c r="AD497" s="61">
        <f t="shared" si="184"/>
        <v>6</v>
      </c>
      <c r="AE497" s="61">
        <f t="shared" si="185"/>
        <v>6</v>
      </c>
      <c r="AF497" s="61">
        <f t="shared" si="186"/>
        <v>1</v>
      </c>
      <c r="AG497" s="61">
        <f t="shared" si="187"/>
        <v>156</v>
      </c>
      <c r="AH497" s="61">
        <f t="shared" si="188"/>
        <v>2</v>
      </c>
      <c r="AI497" s="61">
        <f t="shared" si="189"/>
        <v>1</v>
      </c>
      <c r="AK497" s="77" t="str">
        <f xml:space="preserve">
IF(AA497&lt;&gt;AA496,
     "L5",
     IF(Z497&lt;&gt;Z496,
          "L4",
          IF(Y497&lt;&gt;Y496,
               "L3",
               IF(X497&lt;&gt;X496,
                    "L2",
                     IF(W497&lt;&gt;W496,
                         "L1",
                         "L1"
                         )
                    )
               )
          )
     )</f>
        <v>L5</v>
      </c>
      <c r="AM497" s="65" t="s">
        <v>1756</v>
      </c>
      <c r="AN497" s="65">
        <f>IF(EXACT($AK496, "L1"), $W496, AN496)</f>
        <v>65000000000350</v>
      </c>
      <c r="AO497" s="65">
        <f>IF(EXACT($AK496, "L1"), $W496, IF(EXACT($AK496, "L2"), $X496, AO496))</f>
        <v>65000000000479</v>
      </c>
      <c r="AP497" s="65">
        <f>IF(EXACT($AK496, "L1"), $W496, IF(EXACT($AK496, "L2"), $X496, IF(EXACT($AK496, "L3"), $Y496, AP496)))</f>
        <v>65000000000479</v>
      </c>
      <c r="AQ497" s="65">
        <f>IF(EXACT($AK496, "L1"), $W496, IF(EXACT($AK496, "L2"), $X496, IF(EXACT($AK496, "L3"), $Y496, IF(EXACT($AK496, "L4"), $Z496, AQ496))))</f>
        <v>65000000000486</v>
      </c>
      <c r="AS497" s="65">
        <f>IF(EXACT($AK497, "L1"), AM497, IF(EXACT($AK497, "L2"), AN497, IF(EXACT($AK497, "L3"), AO497, IF(EXACT($AK497, "L4"), AP497, IF(EXACT($AK497, "L5"), AQ497, "")))))</f>
        <v>65000000000486</v>
      </c>
      <c r="AU497" s="60" t="str">
        <f t="shared" si="190"/>
        <v>PERFORM * FROM "SchData-OLTP-Accounting"."Func_TblChartOfAccount_SET"(varSystemLoginSession, null, null, null, varInstitutionBranchID, 62000000000001::bigint,'6-5004.01', 'Depre - Office Machine &amp; Equip (IDR)', 62000000000001::bigint, '2016-01-01 00:00:00'::timestamp, null::timestamp, 65000000000486::bigint, 66000000000001::bigint);</v>
      </c>
      <c r="AV497" s="66">
        <f t="shared" si="191"/>
        <v>65000000000487</v>
      </c>
      <c r="AW497" s="66">
        <f t="shared" si="192"/>
        <v>65000000000486</v>
      </c>
      <c r="AY497" s="66">
        <f t="shared" si="183"/>
        <v>65000000000486</v>
      </c>
    </row>
    <row r="498" spans="2:51" ht="25.5" x14ac:dyDescent="0.2">
      <c r="B498" s="42"/>
      <c r="C498" s="43"/>
      <c r="D498" s="44"/>
      <c r="E498" s="43"/>
      <c r="F498" s="44"/>
      <c r="G498" s="43"/>
      <c r="H498" s="52" t="s">
        <v>1539</v>
      </c>
      <c r="I498" s="19" t="s">
        <v>615</v>
      </c>
      <c r="J498" s="52"/>
      <c r="K498" s="19"/>
      <c r="L498" s="52"/>
      <c r="M498" s="19"/>
      <c r="O498" s="59" t="str">
        <f t="shared" si="171"/>
        <v>6-0000</v>
      </c>
      <c r="P498" s="59" t="str">
        <f t="shared" si="172"/>
        <v>6-5000</v>
      </c>
      <c r="Q498" s="59" t="str">
        <f t="shared" si="173"/>
        <v>2-1200</v>
      </c>
      <c r="R498" s="59" t="str">
        <f t="shared" si="174"/>
        <v>6-5005</v>
      </c>
      <c r="S498" s="59" t="str">
        <f t="shared" si="175"/>
        <v>6-5004.01</v>
      </c>
      <c r="T498" s="59" t="str">
        <f t="shared" si="176"/>
        <v xml:space="preserve"> </v>
      </c>
      <c r="V498" s="82">
        <f t="shared" si="177"/>
        <v>65000000000488</v>
      </c>
      <c r="W498" s="61">
        <f t="shared" si="178"/>
        <v>65000000000350</v>
      </c>
      <c r="X498" s="61">
        <f t="shared" si="179"/>
        <v>65000000000479</v>
      </c>
      <c r="Y498" s="61">
        <f t="shared" si="180"/>
        <v>65000000000147</v>
      </c>
      <c r="Z498" s="61">
        <f t="shared" si="181"/>
        <v>65000000000488</v>
      </c>
      <c r="AA498" s="61">
        <f t="shared" si="170"/>
        <v>65000000000487</v>
      </c>
      <c r="AB498" s="61">
        <f t="shared" si="182"/>
        <v>65000000000000</v>
      </c>
      <c r="AD498" s="61">
        <f t="shared" si="184"/>
        <v>6</v>
      </c>
      <c r="AE498" s="61">
        <f t="shared" si="185"/>
        <v>6</v>
      </c>
      <c r="AF498" s="61">
        <f t="shared" si="186"/>
        <v>1</v>
      </c>
      <c r="AG498" s="61">
        <f t="shared" si="187"/>
        <v>157</v>
      </c>
      <c r="AH498" s="61">
        <f t="shared" si="188"/>
        <v>1</v>
      </c>
      <c r="AI498" s="61">
        <f t="shared" si="189"/>
        <v>1</v>
      </c>
      <c r="AK498" s="77" t="str">
        <f xml:space="preserve">
IF(AA498&lt;&gt;AA497,
     "L5",
     IF(Z498&lt;&gt;Z497,
          "L4",
          IF(Y498&lt;&gt;Y497,
               "L3",
               IF(X498&lt;&gt;X497,
                    "L2",
                     IF(W498&lt;&gt;W497,
                         "L1",
                         "L1"
                         )
                    )
               )
          )
     )</f>
        <v>L4</v>
      </c>
      <c r="AM498" s="65" t="s">
        <v>1756</v>
      </c>
      <c r="AN498" s="65">
        <f>IF(EXACT($AK497, "L1"), $W497, AN497)</f>
        <v>65000000000350</v>
      </c>
      <c r="AO498" s="65">
        <f>IF(EXACT($AK497, "L1"), $W497, IF(EXACT($AK497, "L2"), $X497, AO497))</f>
        <v>65000000000479</v>
      </c>
      <c r="AP498" s="65">
        <f>IF(EXACT($AK497, "L1"), $W497, IF(EXACT($AK497, "L2"), $X497, IF(EXACT($AK497, "L3"), $Y497, AP497)))</f>
        <v>65000000000479</v>
      </c>
      <c r="AQ498" s="65">
        <f>IF(EXACT($AK497, "L1"), $W497, IF(EXACT($AK497, "L2"), $X497, IF(EXACT($AK497, "L3"), $Y497, IF(EXACT($AK497, "L4"), $Z497, AQ497))))</f>
        <v>65000000000486</v>
      </c>
      <c r="AS498" s="65">
        <f>IF(EXACT($AK498, "L1"), AM498, IF(EXACT($AK498, "L2"), AN498, IF(EXACT($AK498, "L3"), AO498, IF(EXACT($AK498, "L4"), AP498, IF(EXACT($AK498, "L5"), AQ498, "")))))</f>
        <v>65000000000479</v>
      </c>
      <c r="AU498" s="60" t="str">
        <f t="shared" si="190"/>
        <v>PERFORM * FROM "SchData-OLTP-Accounting"."Func_TblChartOfAccount_SET"(varSystemLoginSession, null, null, null, varInstitutionBranchID, 62000000000001::bigint,'6-5005', 'Depre - Sundry Plant &amp; Equip', 62000000000001::bigint, '2016-01-01 00:00:00'::timestamp, null::timestamp, 65000000000479::bigint, 66000000000001::bigint);</v>
      </c>
      <c r="AV498" s="66">
        <f t="shared" si="191"/>
        <v>65000000000488</v>
      </c>
      <c r="AW498" s="66">
        <f t="shared" si="192"/>
        <v>65000000000479</v>
      </c>
      <c r="AY498" s="66">
        <f t="shared" si="183"/>
        <v>65000000000147</v>
      </c>
    </row>
    <row r="499" spans="2:51" ht="25.5" x14ac:dyDescent="0.2">
      <c r="B499" s="42"/>
      <c r="C499" s="43"/>
      <c r="D499" s="44"/>
      <c r="E499" s="43"/>
      <c r="F499" s="44"/>
      <c r="G499" s="43"/>
      <c r="H499" s="52"/>
      <c r="I499" s="19"/>
      <c r="J499" s="52" t="s">
        <v>1540</v>
      </c>
      <c r="K499" s="19" t="s">
        <v>1409</v>
      </c>
      <c r="L499" s="52"/>
      <c r="M499" s="19"/>
      <c r="O499" s="59" t="str">
        <f t="shared" si="171"/>
        <v>6-0000</v>
      </c>
      <c r="P499" s="59" t="str">
        <f t="shared" si="172"/>
        <v>6-5000</v>
      </c>
      <c r="Q499" s="59" t="str">
        <f t="shared" si="173"/>
        <v>2-1200</v>
      </c>
      <c r="R499" s="59" t="str">
        <f t="shared" si="174"/>
        <v>6-5005</v>
      </c>
      <c r="S499" s="59" t="str">
        <f t="shared" si="175"/>
        <v>6-5005.01</v>
      </c>
      <c r="T499" s="59" t="str">
        <f t="shared" si="176"/>
        <v xml:space="preserve"> </v>
      </c>
      <c r="V499" s="82">
        <f t="shared" si="177"/>
        <v>65000000000489</v>
      </c>
      <c r="W499" s="61">
        <f t="shared" si="178"/>
        <v>65000000000350</v>
      </c>
      <c r="X499" s="61">
        <f t="shared" si="179"/>
        <v>65000000000479</v>
      </c>
      <c r="Y499" s="61">
        <f t="shared" si="180"/>
        <v>65000000000147</v>
      </c>
      <c r="Z499" s="61">
        <f t="shared" si="181"/>
        <v>65000000000488</v>
      </c>
      <c r="AA499" s="61">
        <f t="shared" si="170"/>
        <v>65000000000489</v>
      </c>
      <c r="AB499" s="61">
        <f t="shared" si="182"/>
        <v>65000000000000</v>
      </c>
      <c r="AD499" s="61">
        <f t="shared" si="184"/>
        <v>6</v>
      </c>
      <c r="AE499" s="61">
        <f t="shared" si="185"/>
        <v>6</v>
      </c>
      <c r="AF499" s="61">
        <f t="shared" si="186"/>
        <v>1</v>
      </c>
      <c r="AG499" s="61">
        <f t="shared" si="187"/>
        <v>157</v>
      </c>
      <c r="AH499" s="61">
        <f t="shared" si="188"/>
        <v>2</v>
      </c>
      <c r="AI499" s="61">
        <f t="shared" si="189"/>
        <v>1</v>
      </c>
      <c r="AK499" s="77" t="str">
        <f xml:space="preserve">
IF(AA499&lt;&gt;AA498,
     "L5",
     IF(Z499&lt;&gt;Z498,
          "L4",
          IF(Y499&lt;&gt;Y498,
               "L3",
               IF(X499&lt;&gt;X498,
                    "L2",
                     IF(W499&lt;&gt;W498,
                         "L1",
                         "L1"
                         )
                    )
               )
          )
     )</f>
        <v>L5</v>
      </c>
      <c r="AM499" s="65" t="s">
        <v>1756</v>
      </c>
      <c r="AN499" s="65">
        <f>IF(EXACT($AK498, "L1"), $W498, AN498)</f>
        <v>65000000000350</v>
      </c>
      <c r="AO499" s="65">
        <f>IF(EXACT($AK498, "L1"), $W498, IF(EXACT($AK498, "L2"), $X498, AO498))</f>
        <v>65000000000479</v>
      </c>
      <c r="AP499" s="65">
        <f>IF(EXACT($AK498, "L1"), $W498, IF(EXACT($AK498, "L2"), $X498, IF(EXACT($AK498, "L3"), $Y498, AP498)))</f>
        <v>65000000000479</v>
      </c>
      <c r="AQ499" s="65">
        <f>IF(EXACT($AK498, "L1"), $W498, IF(EXACT($AK498, "L2"), $X498, IF(EXACT($AK498, "L3"), $Y498, IF(EXACT($AK498, "L4"), $Z498, AQ498))))</f>
        <v>65000000000488</v>
      </c>
      <c r="AS499" s="65">
        <f>IF(EXACT($AK499, "L1"), AM499, IF(EXACT($AK499, "L2"), AN499, IF(EXACT($AK499, "L3"), AO499, IF(EXACT($AK499, "L4"), AP499, IF(EXACT($AK499, "L5"), AQ499, "")))))</f>
        <v>65000000000488</v>
      </c>
      <c r="AU499" s="60" t="str">
        <f t="shared" si="190"/>
        <v>PERFORM * FROM "SchData-OLTP-Accounting"."Func_TblChartOfAccount_SET"(varSystemLoginSession, null, null, null, varInstitutionBranchID, 62000000000001::bigint,'6-5005.01', 'Depre - Sundry Plant &amp; Equip (IDR)', 62000000000001::bigint, '2016-01-01 00:00:00'::timestamp, null::timestamp, 65000000000488::bigint, 66000000000001::bigint);</v>
      </c>
      <c r="AV499" s="66">
        <f t="shared" si="191"/>
        <v>65000000000489</v>
      </c>
      <c r="AW499" s="66">
        <f t="shared" si="192"/>
        <v>65000000000488</v>
      </c>
      <c r="AY499" s="66">
        <f t="shared" si="183"/>
        <v>65000000000488</v>
      </c>
    </row>
    <row r="500" spans="2:51" x14ac:dyDescent="0.2">
      <c r="B500" s="42"/>
      <c r="C500" s="43"/>
      <c r="D500" s="44"/>
      <c r="E500" s="43"/>
      <c r="F500" s="44"/>
      <c r="G500" s="43"/>
      <c r="H500" s="52" t="s">
        <v>1541</v>
      </c>
      <c r="I500" s="19" t="s">
        <v>493</v>
      </c>
      <c r="J500" s="52"/>
      <c r="K500" s="19"/>
      <c r="L500" s="52"/>
      <c r="M500" s="19"/>
      <c r="O500" s="59" t="str">
        <f t="shared" si="171"/>
        <v>6-0000</v>
      </c>
      <c r="P500" s="59" t="str">
        <f t="shared" si="172"/>
        <v>6-5000</v>
      </c>
      <c r="Q500" s="59" t="str">
        <f t="shared" si="173"/>
        <v>2-1200</v>
      </c>
      <c r="R500" s="59" t="str">
        <f t="shared" si="174"/>
        <v>6-5006</v>
      </c>
      <c r="S500" s="59" t="str">
        <f t="shared" si="175"/>
        <v>6-5005.01</v>
      </c>
      <c r="T500" s="59" t="str">
        <f t="shared" si="176"/>
        <v xml:space="preserve"> </v>
      </c>
      <c r="V500" s="82">
        <f t="shared" si="177"/>
        <v>65000000000490</v>
      </c>
      <c r="W500" s="61">
        <f t="shared" si="178"/>
        <v>65000000000350</v>
      </c>
      <c r="X500" s="61">
        <f t="shared" si="179"/>
        <v>65000000000479</v>
      </c>
      <c r="Y500" s="61">
        <f t="shared" si="180"/>
        <v>65000000000147</v>
      </c>
      <c r="Z500" s="61">
        <f t="shared" si="181"/>
        <v>65000000000490</v>
      </c>
      <c r="AA500" s="61">
        <f t="shared" si="170"/>
        <v>65000000000489</v>
      </c>
      <c r="AB500" s="61">
        <f t="shared" si="182"/>
        <v>65000000000000</v>
      </c>
      <c r="AD500" s="61">
        <f t="shared" si="184"/>
        <v>6</v>
      </c>
      <c r="AE500" s="61">
        <f t="shared" si="185"/>
        <v>6</v>
      </c>
      <c r="AF500" s="61">
        <f t="shared" si="186"/>
        <v>1</v>
      </c>
      <c r="AG500" s="61">
        <f t="shared" si="187"/>
        <v>158</v>
      </c>
      <c r="AH500" s="61">
        <f t="shared" si="188"/>
        <v>1</v>
      </c>
      <c r="AI500" s="61">
        <f t="shared" si="189"/>
        <v>1</v>
      </c>
      <c r="AK500" s="77" t="str">
        <f xml:space="preserve">
IF(AA500&lt;&gt;AA499,
     "L5",
     IF(Z500&lt;&gt;Z499,
          "L4",
          IF(Y500&lt;&gt;Y499,
               "L3",
               IF(X500&lt;&gt;X499,
                    "L2",
                     IF(W500&lt;&gt;W499,
                         "L1",
                         "L1"
                         )
                    )
               )
          )
     )</f>
        <v>L4</v>
      </c>
      <c r="AM500" s="65" t="s">
        <v>1756</v>
      </c>
      <c r="AN500" s="65">
        <f>IF(EXACT($AK499, "L1"), $W499, AN499)</f>
        <v>65000000000350</v>
      </c>
      <c r="AO500" s="65">
        <f>IF(EXACT($AK499, "L1"), $W499, IF(EXACT($AK499, "L2"), $X499, AO499))</f>
        <v>65000000000479</v>
      </c>
      <c r="AP500" s="65">
        <f>IF(EXACT($AK499, "L1"), $W499, IF(EXACT($AK499, "L2"), $X499, IF(EXACT($AK499, "L3"), $Y499, AP499)))</f>
        <v>65000000000479</v>
      </c>
      <c r="AQ500" s="65">
        <f>IF(EXACT($AK499, "L1"), $W499, IF(EXACT($AK499, "L2"), $X499, IF(EXACT($AK499, "L3"), $Y499, IF(EXACT($AK499, "L4"), $Z499, AQ499))))</f>
        <v>65000000000488</v>
      </c>
      <c r="AS500" s="65">
        <f>IF(EXACT($AK500, "L1"), AM500, IF(EXACT($AK500, "L2"), AN500, IF(EXACT($AK500, "L3"), AO500, IF(EXACT($AK500, "L4"), AP500, IF(EXACT($AK500, "L5"), AQ500, "")))))</f>
        <v>65000000000479</v>
      </c>
      <c r="AU500" s="60" t="str">
        <f t="shared" si="190"/>
        <v>PERFORM * FROM "SchData-OLTP-Accounting"."Func_TblChartOfAccount_SET"(varSystemLoginSession, null, null, null, varInstitutionBranchID, 62000000000001::bigint,'6-5006', 'Depre - Test Equipment', 62000000000001::bigint, '2016-01-01 00:00:00'::timestamp, null::timestamp, 65000000000479::bigint, 66000000000001::bigint);</v>
      </c>
      <c r="AV500" s="66">
        <f t="shared" si="191"/>
        <v>65000000000490</v>
      </c>
      <c r="AW500" s="66">
        <f t="shared" si="192"/>
        <v>65000000000479</v>
      </c>
      <c r="AY500" s="66">
        <f t="shared" si="183"/>
        <v>65000000000147</v>
      </c>
    </row>
    <row r="501" spans="2:51" x14ac:dyDescent="0.2">
      <c r="B501" s="42"/>
      <c r="C501" s="43"/>
      <c r="D501" s="44"/>
      <c r="E501" s="43"/>
      <c r="F501" s="44"/>
      <c r="G501" s="43"/>
      <c r="H501" s="52"/>
      <c r="I501" s="19"/>
      <c r="J501" s="52" t="s">
        <v>1542</v>
      </c>
      <c r="K501" s="19" t="s">
        <v>1351</v>
      </c>
      <c r="L501" s="52"/>
      <c r="M501" s="19"/>
      <c r="O501" s="59" t="str">
        <f t="shared" si="171"/>
        <v>6-0000</v>
      </c>
      <c r="P501" s="59" t="str">
        <f t="shared" si="172"/>
        <v>6-5000</v>
      </c>
      <c r="Q501" s="59" t="str">
        <f t="shared" si="173"/>
        <v>2-1200</v>
      </c>
      <c r="R501" s="59" t="str">
        <f t="shared" si="174"/>
        <v>6-5006</v>
      </c>
      <c r="S501" s="59" t="str">
        <f t="shared" si="175"/>
        <v>6-5006.01</v>
      </c>
      <c r="T501" s="59" t="str">
        <f t="shared" si="176"/>
        <v xml:space="preserve"> </v>
      </c>
      <c r="V501" s="82">
        <f t="shared" si="177"/>
        <v>65000000000491</v>
      </c>
      <c r="W501" s="61">
        <f t="shared" si="178"/>
        <v>65000000000350</v>
      </c>
      <c r="X501" s="61">
        <f t="shared" si="179"/>
        <v>65000000000479</v>
      </c>
      <c r="Y501" s="61">
        <f t="shared" si="180"/>
        <v>65000000000147</v>
      </c>
      <c r="Z501" s="61">
        <f t="shared" si="181"/>
        <v>65000000000490</v>
      </c>
      <c r="AA501" s="61">
        <f t="shared" si="170"/>
        <v>65000000000491</v>
      </c>
      <c r="AB501" s="61">
        <f t="shared" si="182"/>
        <v>65000000000000</v>
      </c>
      <c r="AD501" s="61">
        <f t="shared" si="184"/>
        <v>6</v>
      </c>
      <c r="AE501" s="61">
        <f t="shared" si="185"/>
        <v>6</v>
      </c>
      <c r="AF501" s="61">
        <f t="shared" si="186"/>
        <v>1</v>
      </c>
      <c r="AG501" s="61">
        <f t="shared" si="187"/>
        <v>158</v>
      </c>
      <c r="AH501" s="61">
        <f t="shared" si="188"/>
        <v>2</v>
      </c>
      <c r="AI501" s="61">
        <f t="shared" si="189"/>
        <v>1</v>
      </c>
      <c r="AK501" s="77" t="str">
        <f xml:space="preserve">
IF(AA501&lt;&gt;AA500,
     "L5",
     IF(Z501&lt;&gt;Z500,
          "L4",
          IF(Y501&lt;&gt;Y500,
               "L3",
               IF(X501&lt;&gt;X500,
                    "L2",
                     IF(W501&lt;&gt;W500,
                         "L1",
                         "L1"
                         )
                    )
               )
          )
     )</f>
        <v>L5</v>
      </c>
      <c r="AM501" s="65" t="s">
        <v>1756</v>
      </c>
      <c r="AN501" s="65">
        <f>IF(EXACT($AK500, "L1"), $W500, AN500)</f>
        <v>65000000000350</v>
      </c>
      <c r="AO501" s="65">
        <f>IF(EXACT($AK500, "L1"), $W500, IF(EXACT($AK500, "L2"), $X500, AO500))</f>
        <v>65000000000479</v>
      </c>
      <c r="AP501" s="65">
        <f>IF(EXACT($AK500, "L1"), $W500, IF(EXACT($AK500, "L2"), $X500, IF(EXACT($AK500, "L3"), $Y500, AP500)))</f>
        <v>65000000000479</v>
      </c>
      <c r="AQ501" s="65">
        <f>IF(EXACT($AK500, "L1"), $W500, IF(EXACT($AK500, "L2"), $X500, IF(EXACT($AK500, "L3"), $Y500, IF(EXACT($AK500, "L4"), $Z500, AQ500))))</f>
        <v>65000000000490</v>
      </c>
      <c r="AS501" s="65">
        <f>IF(EXACT($AK501, "L1"), AM501, IF(EXACT($AK501, "L2"), AN501, IF(EXACT($AK501, "L3"), AO501, IF(EXACT($AK501, "L4"), AP501, IF(EXACT($AK501, "L5"), AQ501, "")))))</f>
        <v>65000000000490</v>
      </c>
      <c r="AU501" s="60" t="str">
        <f t="shared" si="190"/>
        <v>PERFORM * FROM "SchData-OLTP-Accounting"."Func_TblChartOfAccount_SET"(varSystemLoginSession, null, null, null, varInstitutionBranchID, 62000000000001::bigint,'6-5006.01', 'Depre - Test Equipment (IDR)', 62000000000001::bigint, '2016-01-01 00:00:00'::timestamp, null::timestamp, 65000000000490::bigint, 66000000000001::bigint);</v>
      </c>
      <c r="AV501" s="66">
        <f t="shared" si="191"/>
        <v>65000000000491</v>
      </c>
      <c r="AW501" s="66">
        <f t="shared" si="192"/>
        <v>65000000000490</v>
      </c>
      <c r="AY501" s="66">
        <f t="shared" si="183"/>
        <v>65000000000490</v>
      </c>
    </row>
    <row r="502" spans="2:51" x14ac:dyDescent="0.2">
      <c r="B502" s="42"/>
      <c r="C502" s="43"/>
      <c r="D502" s="44"/>
      <c r="E502" s="43"/>
      <c r="F502" s="44"/>
      <c r="G502" s="43"/>
      <c r="H502" s="52" t="s">
        <v>1543</v>
      </c>
      <c r="I502" s="19" t="s">
        <v>495</v>
      </c>
      <c r="J502" s="52"/>
      <c r="K502" s="19"/>
      <c r="L502" s="52"/>
      <c r="M502" s="19"/>
      <c r="O502" s="59" t="str">
        <f t="shared" si="171"/>
        <v>6-0000</v>
      </c>
      <c r="P502" s="59" t="str">
        <f t="shared" si="172"/>
        <v>6-5000</v>
      </c>
      <c r="Q502" s="59" t="str">
        <f t="shared" si="173"/>
        <v>2-1200</v>
      </c>
      <c r="R502" s="59" t="str">
        <f t="shared" si="174"/>
        <v>6-5007</v>
      </c>
      <c r="S502" s="59" t="str">
        <f t="shared" si="175"/>
        <v>6-5006.01</v>
      </c>
      <c r="T502" s="59" t="str">
        <f t="shared" si="176"/>
        <v xml:space="preserve"> </v>
      </c>
      <c r="V502" s="82">
        <f t="shared" si="177"/>
        <v>65000000000492</v>
      </c>
      <c r="W502" s="61">
        <f t="shared" si="178"/>
        <v>65000000000350</v>
      </c>
      <c r="X502" s="61">
        <f t="shared" si="179"/>
        <v>65000000000479</v>
      </c>
      <c r="Y502" s="61">
        <f t="shared" si="180"/>
        <v>65000000000147</v>
      </c>
      <c r="Z502" s="61">
        <f t="shared" si="181"/>
        <v>65000000000492</v>
      </c>
      <c r="AA502" s="61">
        <f t="shared" si="170"/>
        <v>65000000000491</v>
      </c>
      <c r="AB502" s="61">
        <f t="shared" si="182"/>
        <v>65000000000000</v>
      </c>
      <c r="AD502" s="61">
        <f t="shared" si="184"/>
        <v>6</v>
      </c>
      <c r="AE502" s="61">
        <f t="shared" si="185"/>
        <v>6</v>
      </c>
      <c r="AF502" s="61">
        <f t="shared" si="186"/>
        <v>1</v>
      </c>
      <c r="AG502" s="61">
        <f t="shared" si="187"/>
        <v>159</v>
      </c>
      <c r="AH502" s="61">
        <f t="shared" si="188"/>
        <v>1</v>
      </c>
      <c r="AI502" s="61">
        <f t="shared" si="189"/>
        <v>1</v>
      </c>
      <c r="AK502" s="77" t="str">
        <f xml:space="preserve">
IF(AA502&lt;&gt;AA501,
     "L5",
     IF(Z502&lt;&gt;Z501,
          "L4",
          IF(Y502&lt;&gt;Y501,
               "L3",
               IF(X502&lt;&gt;X501,
                    "L2",
                     IF(W502&lt;&gt;W501,
                         "L1",
                         "L1"
                         )
                    )
               )
          )
     )</f>
        <v>L4</v>
      </c>
      <c r="AM502" s="65" t="s">
        <v>1756</v>
      </c>
      <c r="AN502" s="65">
        <f>IF(EXACT($AK501, "L1"), $W501, AN501)</f>
        <v>65000000000350</v>
      </c>
      <c r="AO502" s="65">
        <f>IF(EXACT($AK501, "L1"), $W501, IF(EXACT($AK501, "L2"), $X501, AO501))</f>
        <v>65000000000479</v>
      </c>
      <c r="AP502" s="65">
        <f>IF(EXACT($AK501, "L1"), $W501, IF(EXACT($AK501, "L2"), $X501, IF(EXACT($AK501, "L3"), $Y501, AP501)))</f>
        <v>65000000000479</v>
      </c>
      <c r="AQ502" s="65">
        <f>IF(EXACT($AK501, "L1"), $W501, IF(EXACT($AK501, "L2"), $X501, IF(EXACT($AK501, "L3"), $Y501, IF(EXACT($AK501, "L4"), $Z501, AQ501))))</f>
        <v>65000000000490</v>
      </c>
      <c r="AS502" s="65">
        <f>IF(EXACT($AK502, "L1"), AM502, IF(EXACT($AK502, "L2"), AN502, IF(EXACT($AK502, "L3"), AO502, IF(EXACT($AK502, "L4"), AP502, IF(EXACT($AK502, "L5"), AQ502, "")))))</f>
        <v>65000000000479</v>
      </c>
      <c r="AU502" s="60" t="str">
        <f t="shared" si="190"/>
        <v>PERFORM * FROM "SchData-OLTP-Accounting"."Func_TblChartOfAccount_SET"(varSystemLoginSession, null, null, null, varInstitutionBranchID, 62000000000001::bigint,'6-5007', 'Depre - Motor Vehicle', 62000000000001::bigint, '2016-01-01 00:00:00'::timestamp, null::timestamp, 65000000000479::bigint, 66000000000001::bigint);</v>
      </c>
      <c r="AV502" s="66">
        <f t="shared" si="191"/>
        <v>65000000000492</v>
      </c>
      <c r="AW502" s="66">
        <f t="shared" si="192"/>
        <v>65000000000479</v>
      </c>
      <c r="AY502" s="66">
        <f t="shared" si="183"/>
        <v>65000000000147</v>
      </c>
    </row>
    <row r="503" spans="2:51" x14ac:dyDescent="0.2">
      <c r="B503" s="42"/>
      <c r="C503" s="43"/>
      <c r="D503" s="44"/>
      <c r="E503" s="43"/>
      <c r="F503" s="44"/>
      <c r="G503" s="43"/>
      <c r="H503" s="52"/>
      <c r="I503" s="19"/>
      <c r="J503" s="52" t="s">
        <v>1544</v>
      </c>
      <c r="K503" s="19" t="s">
        <v>1352</v>
      </c>
      <c r="L503" s="52"/>
      <c r="M503" s="19"/>
      <c r="O503" s="59" t="str">
        <f t="shared" si="171"/>
        <v>6-0000</v>
      </c>
      <c r="P503" s="59" t="str">
        <f t="shared" si="172"/>
        <v>6-5000</v>
      </c>
      <c r="Q503" s="59" t="str">
        <f t="shared" si="173"/>
        <v>2-1200</v>
      </c>
      <c r="R503" s="59" t="str">
        <f t="shared" si="174"/>
        <v>6-5007</v>
      </c>
      <c r="S503" s="59" t="str">
        <f t="shared" si="175"/>
        <v>6-5007.01</v>
      </c>
      <c r="T503" s="59" t="str">
        <f t="shared" si="176"/>
        <v xml:space="preserve"> </v>
      </c>
      <c r="V503" s="82">
        <f t="shared" si="177"/>
        <v>65000000000493</v>
      </c>
      <c r="W503" s="61">
        <f t="shared" si="178"/>
        <v>65000000000350</v>
      </c>
      <c r="X503" s="61">
        <f t="shared" si="179"/>
        <v>65000000000479</v>
      </c>
      <c r="Y503" s="61">
        <f t="shared" si="180"/>
        <v>65000000000147</v>
      </c>
      <c r="Z503" s="61">
        <f t="shared" si="181"/>
        <v>65000000000492</v>
      </c>
      <c r="AA503" s="61">
        <f t="shared" si="170"/>
        <v>65000000000493</v>
      </c>
      <c r="AB503" s="61">
        <f t="shared" si="182"/>
        <v>65000000000000</v>
      </c>
      <c r="AD503" s="61">
        <f t="shared" si="184"/>
        <v>6</v>
      </c>
      <c r="AE503" s="61">
        <f t="shared" si="185"/>
        <v>6</v>
      </c>
      <c r="AF503" s="61">
        <f t="shared" si="186"/>
        <v>1</v>
      </c>
      <c r="AG503" s="61">
        <f t="shared" si="187"/>
        <v>159</v>
      </c>
      <c r="AH503" s="61">
        <f t="shared" si="188"/>
        <v>2</v>
      </c>
      <c r="AI503" s="61">
        <f t="shared" si="189"/>
        <v>1</v>
      </c>
      <c r="AK503" s="77" t="str">
        <f xml:space="preserve">
IF(AA503&lt;&gt;AA502,
     "L5",
     IF(Z503&lt;&gt;Z502,
          "L4",
          IF(Y503&lt;&gt;Y502,
               "L3",
               IF(X503&lt;&gt;X502,
                    "L2",
                     IF(W503&lt;&gt;W502,
                         "L1",
                         "L1"
                         )
                    )
               )
          )
     )</f>
        <v>L5</v>
      </c>
      <c r="AM503" s="65" t="s">
        <v>1756</v>
      </c>
      <c r="AN503" s="65">
        <f>IF(EXACT($AK502, "L1"), $W502, AN502)</f>
        <v>65000000000350</v>
      </c>
      <c r="AO503" s="65">
        <f>IF(EXACT($AK502, "L1"), $W502, IF(EXACT($AK502, "L2"), $X502, AO502))</f>
        <v>65000000000479</v>
      </c>
      <c r="AP503" s="65">
        <f>IF(EXACT($AK502, "L1"), $W502, IF(EXACT($AK502, "L2"), $X502, IF(EXACT($AK502, "L3"), $Y502, AP502)))</f>
        <v>65000000000479</v>
      </c>
      <c r="AQ503" s="65">
        <f>IF(EXACT($AK502, "L1"), $W502, IF(EXACT($AK502, "L2"), $X502, IF(EXACT($AK502, "L3"), $Y502, IF(EXACT($AK502, "L4"), $Z502, AQ502))))</f>
        <v>65000000000492</v>
      </c>
      <c r="AS503" s="65">
        <f>IF(EXACT($AK503, "L1"), AM503, IF(EXACT($AK503, "L2"), AN503, IF(EXACT($AK503, "L3"), AO503, IF(EXACT($AK503, "L4"), AP503, IF(EXACT($AK503, "L5"), AQ503, "")))))</f>
        <v>65000000000492</v>
      </c>
      <c r="AU503" s="60" t="str">
        <f t="shared" si="190"/>
        <v>PERFORM * FROM "SchData-OLTP-Accounting"."Func_TblChartOfAccount_SET"(varSystemLoginSession, null, null, null, varInstitutionBranchID, 62000000000001::bigint,'6-5007.01', 'Depre - Motor Vehicle (IDR)', 62000000000001::bigint, '2016-01-01 00:00:00'::timestamp, null::timestamp, 65000000000492::bigint, 66000000000001::bigint);</v>
      </c>
      <c r="AV503" s="66">
        <f t="shared" si="191"/>
        <v>65000000000493</v>
      </c>
      <c r="AW503" s="66">
        <f t="shared" si="192"/>
        <v>65000000000492</v>
      </c>
      <c r="AY503" s="66">
        <f t="shared" si="183"/>
        <v>65000000000492</v>
      </c>
    </row>
    <row r="504" spans="2:51" x14ac:dyDescent="0.2">
      <c r="B504" s="42"/>
      <c r="C504" s="43"/>
      <c r="D504" s="44"/>
      <c r="E504" s="43"/>
      <c r="F504" s="44"/>
      <c r="G504" s="43"/>
      <c r="H504" s="52" t="s">
        <v>1545</v>
      </c>
      <c r="I504" s="19" t="s">
        <v>497</v>
      </c>
      <c r="J504" s="52"/>
      <c r="K504" s="19"/>
      <c r="L504" s="52"/>
      <c r="M504" s="19"/>
      <c r="O504" s="59" t="str">
        <f t="shared" si="171"/>
        <v>6-0000</v>
      </c>
      <c r="P504" s="59" t="str">
        <f t="shared" si="172"/>
        <v>6-5000</v>
      </c>
      <c r="Q504" s="59" t="str">
        <f t="shared" si="173"/>
        <v>2-1200</v>
      </c>
      <c r="R504" s="59" t="str">
        <f t="shared" si="174"/>
        <v>6-5008</v>
      </c>
      <c r="S504" s="59" t="str">
        <f t="shared" si="175"/>
        <v>6-5007.01</v>
      </c>
      <c r="T504" s="59" t="str">
        <f t="shared" si="176"/>
        <v xml:space="preserve"> </v>
      </c>
      <c r="V504" s="82">
        <f t="shared" si="177"/>
        <v>65000000000494</v>
      </c>
      <c r="W504" s="61">
        <f t="shared" si="178"/>
        <v>65000000000350</v>
      </c>
      <c r="X504" s="61">
        <f t="shared" si="179"/>
        <v>65000000000479</v>
      </c>
      <c r="Y504" s="61">
        <f t="shared" si="180"/>
        <v>65000000000147</v>
      </c>
      <c r="Z504" s="61">
        <f t="shared" si="181"/>
        <v>65000000000494</v>
      </c>
      <c r="AA504" s="61">
        <f t="shared" si="170"/>
        <v>65000000000493</v>
      </c>
      <c r="AB504" s="61">
        <f t="shared" si="182"/>
        <v>65000000000000</v>
      </c>
      <c r="AD504" s="61">
        <f t="shared" si="184"/>
        <v>6</v>
      </c>
      <c r="AE504" s="61">
        <f t="shared" si="185"/>
        <v>6</v>
      </c>
      <c r="AF504" s="61">
        <f t="shared" si="186"/>
        <v>1</v>
      </c>
      <c r="AG504" s="61">
        <f t="shared" si="187"/>
        <v>160</v>
      </c>
      <c r="AH504" s="61">
        <f t="shared" si="188"/>
        <v>1</v>
      </c>
      <c r="AI504" s="61">
        <f t="shared" si="189"/>
        <v>1</v>
      </c>
      <c r="AK504" s="77" t="str">
        <f xml:space="preserve">
IF(AA504&lt;&gt;AA503,
     "L5",
     IF(Z504&lt;&gt;Z503,
          "L4",
          IF(Y504&lt;&gt;Y503,
               "L3",
               IF(X504&lt;&gt;X503,
                    "L2",
                     IF(W504&lt;&gt;W503,
                         "L1",
                         "L1"
                         )
                    )
               )
          )
     )</f>
        <v>L4</v>
      </c>
      <c r="AM504" s="65" t="s">
        <v>1756</v>
      </c>
      <c r="AN504" s="65">
        <f>IF(EXACT($AK503, "L1"), $W503, AN503)</f>
        <v>65000000000350</v>
      </c>
      <c r="AO504" s="65">
        <f>IF(EXACT($AK503, "L1"), $W503, IF(EXACT($AK503, "L2"), $X503, AO503))</f>
        <v>65000000000479</v>
      </c>
      <c r="AP504" s="65">
        <f>IF(EXACT($AK503, "L1"), $W503, IF(EXACT($AK503, "L2"), $X503, IF(EXACT($AK503, "L3"), $Y503, AP503)))</f>
        <v>65000000000479</v>
      </c>
      <c r="AQ504" s="65">
        <f>IF(EXACT($AK503, "L1"), $W503, IF(EXACT($AK503, "L2"), $X503, IF(EXACT($AK503, "L3"), $Y503, IF(EXACT($AK503, "L4"), $Z503, AQ503))))</f>
        <v>65000000000492</v>
      </c>
      <c r="AS504" s="65">
        <f>IF(EXACT($AK504, "L1"), AM504, IF(EXACT($AK504, "L2"), AN504, IF(EXACT($AK504, "L3"), AO504, IF(EXACT($AK504, "L4"), AP504, IF(EXACT($AK504, "L5"), AQ504, "")))))</f>
        <v>65000000000479</v>
      </c>
      <c r="AU504" s="60" t="str">
        <f t="shared" si="190"/>
        <v>PERFORM * FROM "SchData-OLTP-Accounting"."Func_TblChartOfAccount_SET"(varSystemLoginSession, null, null, null, varInstitutionBranchID, 62000000000001::bigint,'6-5008', 'Depre - Tools', 62000000000001::bigint, '2016-01-01 00:00:00'::timestamp, null::timestamp, 65000000000479::bigint, 66000000000001::bigint);</v>
      </c>
      <c r="AV504" s="66">
        <f t="shared" si="191"/>
        <v>65000000000494</v>
      </c>
      <c r="AW504" s="66">
        <f t="shared" si="192"/>
        <v>65000000000479</v>
      </c>
      <c r="AY504" s="66">
        <f t="shared" si="183"/>
        <v>65000000000147</v>
      </c>
    </row>
    <row r="505" spans="2:51" x14ac:dyDescent="0.2">
      <c r="B505" s="42"/>
      <c r="C505" s="43"/>
      <c r="D505" s="44"/>
      <c r="E505" s="43"/>
      <c r="F505" s="44"/>
      <c r="G505" s="43"/>
      <c r="H505" s="52"/>
      <c r="I505" s="19"/>
      <c r="J505" s="52" t="s">
        <v>1546</v>
      </c>
      <c r="K505" s="19" t="s">
        <v>1353</v>
      </c>
      <c r="L505" s="52"/>
      <c r="M505" s="19"/>
      <c r="O505" s="59" t="str">
        <f t="shared" si="171"/>
        <v>6-0000</v>
      </c>
      <c r="P505" s="59" t="str">
        <f t="shared" si="172"/>
        <v>6-5000</v>
      </c>
      <c r="Q505" s="59" t="str">
        <f t="shared" si="173"/>
        <v>2-1200</v>
      </c>
      <c r="R505" s="59" t="str">
        <f t="shared" si="174"/>
        <v>6-5008</v>
      </c>
      <c r="S505" s="59" t="str">
        <f t="shared" si="175"/>
        <v>6-5008.01</v>
      </c>
      <c r="T505" s="59" t="str">
        <f t="shared" si="176"/>
        <v xml:space="preserve"> </v>
      </c>
      <c r="V505" s="82">
        <f t="shared" si="177"/>
        <v>65000000000495</v>
      </c>
      <c r="W505" s="61">
        <f t="shared" si="178"/>
        <v>65000000000350</v>
      </c>
      <c r="X505" s="61">
        <f t="shared" si="179"/>
        <v>65000000000479</v>
      </c>
      <c r="Y505" s="61">
        <f t="shared" si="180"/>
        <v>65000000000147</v>
      </c>
      <c r="Z505" s="61">
        <f t="shared" si="181"/>
        <v>65000000000494</v>
      </c>
      <c r="AA505" s="61">
        <f t="shared" si="170"/>
        <v>65000000000495</v>
      </c>
      <c r="AB505" s="61">
        <f t="shared" si="182"/>
        <v>65000000000000</v>
      </c>
      <c r="AD505" s="61">
        <f t="shared" si="184"/>
        <v>6</v>
      </c>
      <c r="AE505" s="61">
        <f t="shared" si="185"/>
        <v>6</v>
      </c>
      <c r="AF505" s="61">
        <f t="shared" si="186"/>
        <v>1</v>
      </c>
      <c r="AG505" s="61">
        <f t="shared" si="187"/>
        <v>160</v>
      </c>
      <c r="AH505" s="61">
        <f t="shared" si="188"/>
        <v>2</v>
      </c>
      <c r="AI505" s="61">
        <f t="shared" si="189"/>
        <v>1</v>
      </c>
      <c r="AK505" s="77" t="str">
        <f xml:space="preserve">
IF(AA505&lt;&gt;AA504,
     "L5",
     IF(Z505&lt;&gt;Z504,
          "L4",
          IF(Y505&lt;&gt;Y504,
               "L3",
               IF(X505&lt;&gt;X504,
                    "L2",
                     IF(W505&lt;&gt;W504,
                         "L1",
                         "L1"
                         )
                    )
               )
          )
     )</f>
        <v>L5</v>
      </c>
      <c r="AM505" s="65" t="s">
        <v>1756</v>
      </c>
      <c r="AN505" s="65">
        <f>IF(EXACT($AK504, "L1"), $W504, AN504)</f>
        <v>65000000000350</v>
      </c>
      <c r="AO505" s="65">
        <f>IF(EXACT($AK504, "L1"), $W504, IF(EXACT($AK504, "L2"), $X504, AO504))</f>
        <v>65000000000479</v>
      </c>
      <c r="AP505" s="65">
        <f>IF(EXACT($AK504, "L1"), $W504, IF(EXACT($AK504, "L2"), $X504, IF(EXACT($AK504, "L3"), $Y504, AP504)))</f>
        <v>65000000000479</v>
      </c>
      <c r="AQ505" s="65">
        <f>IF(EXACT($AK504, "L1"), $W504, IF(EXACT($AK504, "L2"), $X504, IF(EXACT($AK504, "L3"), $Y504, IF(EXACT($AK504, "L4"), $Z504, AQ504))))</f>
        <v>65000000000494</v>
      </c>
      <c r="AS505" s="65">
        <f>IF(EXACT($AK505, "L1"), AM505, IF(EXACT($AK505, "L2"), AN505, IF(EXACT($AK505, "L3"), AO505, IF(EXACT($AK505, "L4"), AP505, IF(EXACT($AK505, "L5"), AQ505, "")))))</f>
        <v>65000000000494</v>
      </c>
      <c r="AU505" s="60" t="str">
        <f t="shared" si="190"/>
        <v>PERFORM * FROM "SchData-OLTP-Accounting"."Func_TblChartOfAccount_SET"(varSystemLoginSession, null, null, null, varInstitutionBranchID, 62000000000001::bigint,'6-5008.01', 'Depre - Tools (IDR)', 62000000000001::bigint, '2016-01-01 00:00:00'::timestamp, null::timestamp, 65000000000494::bigint, 66000000000001::bigint);</v>
      </c>
      <c r="AV505" s="66">
        <f t="shared" si="191"/>
        <v>65000000000495</v>
      </c>
      <c r="AW505" s="66">
        <f t="shared" si="192"/>
        <v>65000000000494</v>
      </c>
      <c r="AY505" s="66">
        <f t="shared" si="183"/>
        <v>65000000000494</v>
      </c>
    </row>
    <row r="506" spans="2:51" x14ac:dyDescent="0.2">
      <c r="B506" s="42"/>
      <c r="C506" s="43"/>
      <c r="D506" s="44"/>
      <c r="E506" s="43"/>
      <c r="F506" s="44"/>
      <c r="G506" s="43"/>
      <c r="H506" s="52" t="s">
        <v>1547</v>
      </c>
      <c r="I506" s="19" t="s">
        <v>499</v>
      </c>
      <c r="J506" s="52"/>
      <c r="K506" s="19"/>
      <c r="L506" s="52"/>
      <c r="M506" s="19"/>
      <c r="O506" s="59" t="str">
        <f t="shared" si="171"/>
        <v>6-0000</v>
      </c>
      <c r="P506" s="59" t="str">
        <f t="shared" si="172"/>
        <v>6-5000</v>
      </c>
      <c r="Q506" s="59" t="str">
        <f t="shared" si="173"/>
        <v>2-1200</v>
      </c>
      <c r="R506" s="59" t="str">
        <f t="shared" si="174"/>
        <v>6-5009</v>
      </c>
      <c r="S506" s="59" t="str">
        <f t="shared" si="175"/>
        <v>6-5008.01</v>
      </c>
      <c r="T506" s="59" t="str">
        <f t="shared" si="176"/>
        <v xml:space="preserve"> </v>
      </c>
      <c r="V506" s="82">
        <f t="shared" si="177"/>
        <v>65000000000496</v>
      </c>
      <c r="W506" s="61">
        <f t="shared" si="178"/>
        <v>65000000000350</v>
      </c>
      <c r="X506" s="61">
        <f t="shared" si="179"/>
        <v>65000000000479</v>
      </c>
      <c r="Y506" s="61">
        <f t="shared" si="180"/>
        <v>65000000000147</v>
      </c>
      <c r="Z506" s="61">
        <f t="shared" si="181"/>
        <v>65000000000496</v>
      </c>
      <c r="AA506" s="61">
        <f t="shared" si="170"/>
        <v>65000000000495</v>
      </c>
      <c r="AB506" s="61">
        <f t="shared" si="182"/>
        <v>65000000000000</v>
      </c>
      <c r="AD506" s="61">
        <f t="shared" si="184"/>
        <v>6</v>
      </c>
      <c r="AE506" s="61">
        <f t="shared" si="185"/>
        <v>6</v>
      </c>
      <c r="AF506" s="61">
        <f t="shared" si="186"/>
        <v>1</v>
      </c>
      <c r="AG506" s="61">
        <f t="shared" si="187"/>
        <v>161</v>
      </c>
      <c r="AH506" s="61">
        <f t="shared" si="188"/>
        <v>1</v>
      </c>
      <c r="AI506" s="61">
        <f t="shared" si="189"/>
        <v>1</v>
      </c>
      <c r="AK506" s="77" t="str">
        <f xml:space="preserve">
IF(AA506&lt;&gt;AA505,
     "L5",
     IF(Z506&lt;&gt;Z505,
          "L4",
          IF(Y506&lt;&gt;Y505,
               "L3",
               IF(X506&lt;&gt;X505,
                    "L2",
                     IF(W506&lt;&gt;W505,
                         "L1",
                         "L1"
                         )
                    )
               )
          )
     )</f>
        <v>L4</v>
      </c>
      <c r="AM506" s="65" t="s">
        <v>1756</v>
      </c>
      <c r="AN506" s="65">
        <f>IF(EXACT($AK505, "L1"), $W505, AN505)</f>
        <v>65000000000350</v>
      </c>
      <c r="AO506" s="65">
        <f>IF(EXACT($AK505, "L1"), $W505, IF(EXACT($AK505, "L2"), $X505, AO505))</f>
        <v>65000000000479</v>
      </c>
      <c r="AP506" s="65">
        <f>IF(EXACT($AK505, "L1"), $W505, IF(EXACT($AK505, "L2"), $X505, IF(EXACT($AK505, "L3"), $Y505, AP505)))</f>
        <v>65000000000479</v>
      </c>
      <c r="AQ506" s="65">
        <f>IF(EXACT($AK505, "L1"), $W505, IF(EXACT($AK505, "L2"), $X505, IF(EXACT($AK505, "L3"), $Y505, IF(EXACT($AK505, "L4"), $Z505, AQ505))))</f>
        <v>65000000000494</v>
      </c>
      <c r="AS506" s="65">
        <f>IF(EXACT($AK506, "L1"), AM506, IF(EXACT($AK506, "L2"), AN506, IF(EXACT($AK506, "L3"), AO506, IF(EXACT($AK506, "L4"), AP506, IF(EXACT($AK506, "L5"), AQ506, "")))))</f>
        <v>65000000000479</v>
      </c>
      <c r="AU506" s="60" t="str">
        <f t="shared" si="190"/>
        <v>PERFORM * FROM "SchData-OLTP-Accounting"."Func_TblChartOfAccount_SET"(varSystemLoginSession, null, null, null, varInstitutionBranchID, 62000000000001::bigint,'6-5009', 'Depre - Furniture Fitting', 62000000000001::bigint, '2016-01-01 00:00:00'::timestamp, null::timestamp, 65000000000479::bigint, 66000000000001::bigint);</v>
      </c>
      <c r="AV506" s="66">
        <f t="shared" si="191"/>
        <v>65000000000496</v>
      </c>
      <c r="AW506" s="66">
        <f t="shared" si="192"/>
        <v>65000000000479</v>
      </c>
      <c r="AY506" s="66">
        <f t="shared" si="183"/>
        <v>65000000000147</v>
      </c>
    </row>
    <row r="507" spans="2:51" x14ac:dyDescent="0.2">
      <c r="B507" s="42"/>
      <c r="C507" s="43"/>
      <c r="D507" s="44"/>
      <c r="E507" s="43"/>
      <c r="F507" s="44"/>
      <c r="G507" s="43"/>
      <c r="H507" s="52"/>
      <c r="I507" s="19"/>
      <c r="J507" s="52" t="s">
        <v>1548</v>
      </c>
      <c r="K507" s="19" t="s">
        <v>1354</v>
      </c>
      <c r="L507" s="52"/>
      <c r="M507" s="19"/>
      <c r="O507" s="59" t="str">
        <f t="shared" si="171"/>
        <v>6-0000</v>
      </c>
      <c r="P507" s="59" t="str">
        <f t="shared" si="172"/>
        <v>6-5000</v>
      </c>
      <c r="Q507" s="59" t="str">
        <f t="shared" si="173"/>
        <v>2-1200</v>
      </c>
      <c r="R507" s="59" t="str">
        <f t="shared" si="174"/>
        <v>6-5009</v>
      </c>
      <c r="S507" s="59" t="str">
        <f t="shared" si="175"/>
        <v>6-5009.01</v>
      </c>
      <c r="T507" s="59" t="str">
        <f t="shared" si="176"/>
        <v xml:space="preserve"> </v>
      </c>
      <c r="V507" s="82">
        <f t="shared" si="177"/>
        <v>65000000000497</v>
      </c>
      <c r="W507" s="61">
        <f t="shared" si="178"/>
        <v>65000000000350</v>
      </c>
      <c r="X507" s="61">
        <f t="shared" si="179"/>
        <v>65000000000479</v>
      </c>
      <c r="Y507" s="61">
        <f t="shared" si="180"/>
        <v>65000000000147</v>
      </c>
      <c r="Z507" s="61">
        <f t="shared" si="181"/>
        <v>65000000000496</v>
      </c>
      <c r="AA507" s="61">
        <f t="shared" si="170"/>
        <v>65000000000497</v>
      </c>
      <c r="AB507" s="61">
        <f t="shared" si="182"/>
        <v>65000000000000</v>
      </c>
      <c r="AD507" s="61">
        <f t="shared" si="184"/>
        <v>6</v>
      </c>
      <c r="AE507" s="61">
        <f t="shared" si="185"/>
        <v>6</v>
      </c>
      <c r="AF507" s="61">
        <f t="shared" si="186"/>
        <v>1</v>
      </c>
      <c r="AG507" s="61">
        <f t="shared" si="187"/>
        <v>161</v>
      </c>
      <c r="AH507" s="61">
        <f t="shared" si="188"/>
        <v>2</v>
      </c>
      <c r="AI507" s="61">
        <f t="shared" si="189"/>
        <v>1</v>
      </c>
      <c r="AK507" s="77" t="str">
        <f xml:space="preserve">
IF(AA507&lt;&gt;AA506,
     "L5",
     IF(Z507&lt;&gt;Z506,
          "L4",
          IF(Y507&lt;&gt;Y506,
               "L3",
               IF(X507&lt;&gt;X506,
                    "L2",
                     IF(W507&lt;&gt;W506,
                         "L1",
                         "L1"
                         )
                    )
               )
          )
     )</f>
        <v>L5</v>
      </c>
      <c r="AM507" s="65" t="s">
        <v>1756</v>
      </c>
      <c r="AN507" s="65">
        <f>IF(EXACT($AK506, "L1"), $W506, AN506)</f>
        <v>65000000000350</v>
      </c>
      <c r="AO507" s="65">
        <f>IF(EXACT($AK506, "L1"), $W506, IF(EXACT($AK506, "L2"), $X506, AO506))</f>
        <v>65000000000479</v>
      </c>
      <c r="AP507" s="65">
        <f>IF(EXACT($AK506, "L1"), $W506, IF(EXACT($AK506, "L2"), $X506, IF(EXACT($AK506, "L3"), $Y506, AP506)))</f>
        <v>65000000000479</v>
      </c>
      <c r="AQ507" s="65">
        <f>IF(EXACT($AK506, "L1"), $W506, IF(EXACT($AK506, "L2"), $X506, IF(EXACT($AK506, "L3"), $Y506, IF(EXACT($AK506, "L4"), $Z506, AQ506))))</f>
        <v>65000000000496</v>
      </c>
      <c r="AS507" s="65">
        <f>IF(EXACT($AK507, "L1"), AM507, IF(EXACT($AK507, "L2"), AN507, IF(EXACT($AK507, "L3"), AO507, IF(EXACT($AK507, "L4"), AP507, IF(EXACT($AK507, "L5"), AQ507, "")))))</f>
        <v>65000000000496</v>
      </c>
      <c r="AU507" s="60" t="str">
        <f t="shared" si="190"/>
        <v>PERFORM * FROM "SchData-OLTP-Accounting"."Func_TblChartOfAccount_SET"(varSystemLoginSession, null, null, null, varInstitutionBranchID, 62000000000001::bigint,'6-5009.01', 'Depre - Furniture Fitting (IDR)', 62000000000001::bigint, '2016-01-01 00:00:00'::timestamp, null::timestamp, 65000000000496::bigint, 66000000000001::bigint);</v>
      </c>
      <c r="AV507" s="66">
        <f t="shared" si="191"/>
        <v>65000000000497</v>
      </c>
      <c r="AW507" s="66">
        <f t="shared" si="192"/>
        <v>65000000000496</v>
      </c>
      <c r="AY507" s="66">
        <f t="shared" si="183"/>
        <v>65000000000496</v>
      </c>
    </row>
    <row r="508" spans="2:51" x14ac:dyDescent="0.2">
      <c r="B508" s="42"/>
      <c r="C508" s="43"/>
      <c r="D508" s="44"/>
      <c r="E508" s="43"/>
      <c r="F508" s="44"/>
      <c r="G508" s="43"/>
      <c r="H508" s="52" t="s">
        <v>1549</v>
      </c>
      <c r="I508" s="19" t="s">
        <v>501</v>
      </c>
      <c r="J508" s="52"/>
      <c r="K508" s="19"/>
      <c r="L508" s="52"/>
      <c r="M508" s="19"/>
      <c r="O508" s="59" t="str">
        <f t="shared" si="171"/>
        <v>6-0000</v>
      </c>
      <c r="P508" s="59" t="str">
        <f t="shared" si="172"/>
        <v>6-5000</v>
      </c>
      <c r="Q508" s="59" t="str">
        <f t="shared" si="173"/>
        <v>2-1200</v>
      </c>
      <c r="R508" s="59" t="str">
        <f t="shared" si="174"/>
        <v>6-5010</v>
      </c>
      <c r="S508" s="59" t="str">
        <f t="shared" si="175"/>
        <v>6-5009.01</v>
      </c>
      <c r="T508" s="59" t="str">
        <f t="shared" si="176"/>
        <v xml:space="preserve"> </v>
      </c>
      <c r="V508" s="82">
        <f t="shared" si="177"/>
        <v>65000000000498</v>
      </c>
      <c r="W508" s="61">
        <f t="shared" si="178"/>
        <v>65000000000350</v>
      </c>
      <c r="X508" s="61">
        <f t="shared" si="179"/>
        <v>65000000000479</v>
      </c>
      <c r="Y508" s="61">
        <f t="shared" si="180"/>
        <v>65000000000147</v>
      </c>
      <c r="Z508" s="61">
        <f t="shared" si="181"/>
        <v>65000000000498</v>
      </c>
      <c r="AA508" s="61">
        <f t="shared" si="170"/>
        <v>65000000000497</v>
      </c>
      <c r="AB508" s="61">
        <f t="shared" si="182"/>
        <v>65000000000000</v>
      </c>
      <c r="AD508" s="61">
        <f t="shared" si="184"/>
        <v>6</v>
      </c>
      <c r="AE508" s="61">
        <f t="shared" si="185"/>
        <v>6</v>
      </c>
      <c r="AF508" s="61">
        <f t="shared" si="186"/>
        <v>1</v>
      </c>
      <c r="AG508" s="61">
        <f t="shared" si="187"/>
        <v>162</v>
      </c>
      <c r="AH508" s="61">
        <f t="shared" si="188"/>
        <v>1</v>
      </c>
      <c r="AI508" s="61">
        <f t="shared" si="189"/>
        <v>1</v>
      </c>
      <c r="AK508" s="77" t="str">
        <f xml:space="preserve">
IF(AA508&lt;&gt;AA507,
     "L5",
     IF(Z508&lt;&gt;Z507,
          "L4",
          IF(Y508&lt;&gt;Y507,
               "L3",
               IF(X508&lt;&gt;X507,
                    "L2",
                     IF(W508&lt;&gt;W507,
                         "L1",
                         "L1"
                         )
                    )
               )
          )
     )</f>
        <v>L4</v>
      </c>
      <c r="AM508" s="65" t="s">
        <v>1756</v>
      </c>
      <c r="AN508" s="65">
        <f>IF(EXACT($AK507, "L1"), $W507, AN507)</f>
        <v>65000000000350</v>
      </c>
      <c r="AO508" s="65">
        <f>IF(EXACT($AK507, "L1"), $W507, IF(EXACT($AK507, "L2"), $X507, AO507))</f>
        <v>65000000000479</v>
      </c>
      <c r="AP508" s="65">
        <f>IF(EXACT($AK507, "L1"), $W507, IF(EXACT($AK507, "L2"), $X507, IF(EXACT($AK507, "L3"), $Y507, AP507)))</f>
        <v>65000000000479</v>
      </c>
      <c r="AQ508" s="65">
        <f>IF(EXACT($AK507, "L1"), $W507, IF(EXACT($AK507, "L2"), $X507, IF(EXACT($AK507, "L3"), $Y507, IF(EXACT($AK507, "L4"), $Z507, AQ507))))</f>
        <v>65000000000496</v>
      </c>
      <c r="AS508" s="65">
        <f>IF(EXACT($AK508, "L1"), AM508, IF(EXACT($AK508, "L2"), AN508, IF(EXACT($AK508, "L3"), AO508, IF(EXACT($AK508, "L4"), AP508, IF(EXACT($AK508, "L5"), AQ508, "")))))</f>
        <v>65000000000479</v>
      </c>
      <c r="AU508" s="60" t="str">
        <f t="shared" si="190"/>
        <v>PERFORM * FROM "SchData-OLTP-Accounting"."Func_TblChartOfAccount_SET"(varSystemLoginSession, null, null, null, varInstitutionBranchID, 62000000000001::bigint,'6-5010', 'Depre - Mobile Phone', 62000000000001::bigint, '2016-01-01 00:00:00'::timestamp, null::timestamp, 65000000000479::bigint, 66000000000001::bigint);</v>
      </c>
      <c r="AV508" s="66">
        <f t="shared" si="191"/>
        <v>65000000000498</v>
      </c>
      <c r="AW508" s="66">
        <f t="shared" si="192"/>
        <v>65000000000479</v>
      </c>
      <c r="AY508" s="66">
        <f t="shared" si="183"/>
        <v>65000000000147</v>
      </c>
    </row>
    <row r="509" spans="2:51" x14ac:dyDescent="0.2">
      <c r="B509" s="42"/>
      <c r="C509" s="43"/>
      <c r="D509" s="44"/>
      <c r="E509" s="43"/>
      <c r="F509" s="44"/>
      <c r="G509" s="43"/>
      <c r="H509" s="52"/>
      <c r="I509" s="19"/>
      <c r="J509" s="52" t="s">
        <v>1550</v>
      </c>
      <c r="K509" s="19" t="s">
        <v>1355</v>
      </c>
      <c r="L509" s="52"/>
      <c r="M509" s="19"/>
      <c r="O509" s="59" t="str">
        <f t="shared" si="171"/>
        <v>6-0000</v>
      </c>
      <c r="P509" s="59" t="str">
        <f t="shared" si="172"/>
        <v>6-5000</v>
      </c>
      <c r="Q509" s="59" t="str">
        <f t="shared" si="173"/>
        <v>2-1200</v>
      </c>
      <c r="R509" s="59" t="str">
        <f t="shared" si="174"/>
        <v>6-5010</v>
      </c>
      <c r="S509" s="59" t="str">
        <f t="shared" si="175"/>
        <v>6-5010.01</v>
      </c>
      <c r="T509" s="59" t="str">
        <f t="shared" si="176"/>
        <v xml:space="preserve"> </v>
      </c>
      <c r="V509" s="82">
        <f t="shared" si="177"/>
        <v>65000000000499</v>
      </c>
      <c r="W509" s="61">
        <f t="shared" si="178"/>
        <v>65000000000350</v>
      </c>
      <c r="X509" s="61">
        <f t="shared" si="179"/>
        <v>65000000000479</v>
      </c>
      <c r="Y509" s="61">
        <f t="shared" si="180"/>
        <v>65000000000147</v>
      </c>
      <c r="Z509" s="61">
        <f t="shared" si="181"/>
        <v>65000000000498</v>
      </c>
      <c r="AA509" s="61">
        <f t="shared" si="170"/>
        <v>65000000000499</v>
      </c>
      <c r="AB509" s="61">
        <f t="shared" si="182"/>
        <v>65000000000000</v>
      </c>
      <c r="AD509" s="61">
        <f t="shared" si="184"/>
        <v>6</v>
      </c>
      <c r="AE509" s="61">
        <f t="shared" si="185"/>
        <v>6</v>
      </c>
      <c r="AF509" s="61">
        <f t="shared" si="186"/>
        <v>1</v>
      </c>
      <c r="AG509" s="61">
        <f t="shared" si="187"/>
        <v>162</v>
      </c>
      <c r="AH509" s="61">
        <f t="shared" si="188"/>
        <v>2</v>
      </c>
      <c r="AI509" s="61">
        <f t="shared" si="189"/>
        <v>1</v>
      </c>
      <c r="AK509" s="77" t="str">
        <f xml:space="preserve">
IF(AA509&lt;&gt;AA508,
     "L5",
     IF(Z509&lt;&gt;Z508,
          "L4",
          IF(Y509&lt;&gt;Y508,
               "L3",
               IF(X509&lt;&gt;X508,
                    "L2",
                     IF(W509&lt;&gt;W508,
                         "L1",
                         "L1"
                         )
                    )
               )
          )
     )</f>
        <v>L5</v>
      </c>
      <c r="AM509" s="65" t="s">
        <v>1756</v>
      </c>
      <c r="AN509" s="65">
        <f>IF(EXACT($AK508, "L1"), $W508, AN508)</f>
        <v>65000000000350</v>
      </c>
      <c r="AO509" s="65">
        <f>IF(EXACT($AK508, "L1"), $W508, IF(EXACT($AK508, "L2"), $X508, AO508))</f>
        <v>65000000000479</v>
      </c>
      <c r="AP509" s="65">
        <f>IF(EXACT($AK508, "L1"), $W508, IF(EXACT($AK508, "L2"), $X508, IF(EXACT($AK508, "L3"), $Y508, AP508)))</f>
        <v>65000000000479</v>
      </c>
      <c r="AQ509" s="65">
        <f>IF(EXACT($AK508, "L1"), $W508, IF(EXACT($AK508, "L2"), $X508, IF(EXACT($AK508, "L3"), $Y508, IF(EXACT($AK508, "L4"), $Z508, AQ508))))</f>
        <v>65000000000498</v>
      </c>
      <c r="AS509" s="65">
        <f>IF(EXACT($AK509, "L1"), AM509, IF(EXACT($AK509, "L2"), AN509, IF(EXACT($AK509, "L3"), AO509, IF(EXACT($AK509, "L4"), AP509, IF(EXACT($AK509, "L5"), AQ509, "")))))</f>
        <v>65000000000498</v>
      </c>
      <c r="AU509" s="60" t="str">
        <f t="shared" si="190"/>
        <v>PERFORM * FROM "SchData-OLTP-Accounting"."Func_TblChartOfAccount_SET"(varSystemLoginSession, null, null, null, varInstitutionBranchID, 62000000000001::bigint,'6-5010.01', 'Depre - Mobile Phone (IDR)', 62000000000001::bigint, '2016-01-01 00:00:00'::timestamp, null::timestamp, 65000000000498::bigint, 66000000000001::bigint);</v>
      </c>
      <c r="AV509" s="66">
        <f t="shared" si="191"/>
        <v>65000000000499</v>
      </c>
      <c r="AW509" s="66">
        <f t="shared" si="192"/>
        <v>65000000000498</v>
      </c>
      <c r="AY509" s="66">
        <f t="shared" si="183"/>
        <v>65000000000498</v>
      </c>
    </row>
    <row r="510" spans="2:51" ht="25.5" x14ac:dyDescent="0.2">
      <c r="B510" s="44" t="s">
        <v>1080</v>
      </c>
      <c r="C510" s="43" t="s">
        <v>1182</v>
      </c>
      <c r="D510" s="44"/>
      <c r="E510" s="43"/>
      <c r="F510" s="44"/>
      <c r="G510" s="43"/>
      <c r="H510" s="52"/>
      <c r="I510" s="19"/>
      <c r="J510" s="52"/>
      <c r="K510" s="19"/>
      <c r="L510" s="52"/>
      <c r="M510" s="19"/>
      <c r="O510" s="59" t="str">
        <f t="shared" si="171"/>
        <v>7-0000</v>
      </c>
      <c r="P510" s="59" t="str">
        <f t="shared" si="172"/>
        <v>6-5000</v>
      </c>
      <c r="Q510" s="59" t="str">
        <f t="shared" si="173"/>
        <v>2-1200</v>
      </c>
      <c r="R510" s="59" t="str">
        <f t="shared" si="174"/>
        <v>6-5010</v>
      </c>
      <c r="S510" s="59" t="str">
        <f t="shared" si="175"/>
        <v>6-5010.01</v>
      </c>
      <c r="T510" s="59" t="str">
        <f t="shared" si="176"/>
        <v xml:space="preserve"> </v>
      </c>
      <c r="V510" s="82">
        <f t="shared" si="177"/>
        <v>65000000000500</v>
      </c>
      <c r="W510" s="61">
        <f t="shared" si="178"/>
        <v>65000000000500</v>
      </c>
      <c r="X510" s="61">
        <f t="shared" si="179"/>
        <v>65000000000479</v>
      </c>
      <c r="Y510" s="61">
        <f t="shared" si="180"/>
        <v>65000000000147</v>
      </c>
      <c r="Z510" s="61">
        <f t="shared" si="181"/>
        <v>65000000000498</v>
      </c>
      <c r="AA510" s="61">
        <f t="shared" si="170"/>
        <v>65000000000499</v>
      </c>
      <c r="AB510" s="61">
        <f t="shared" si="182"/>
        <v>65000000000000</v>
      </c>
      <c r="AD510" s="61">
        <f t="shared" si="184"/>
        <v>7</v>
      </c>
      <c r="AE510" s="61">
        <f t="shared" si="185"/>
        <v>1</v>
      </c>
      <c r="AF510" s="61">
        <f t="shared" si="186"/>
        <v>1</v>
      </c>
      <c r="AG510" s="61">
        <f t="shared" si="187"/>
        <v>162</v>
      </c>
      <c r="AH510" s="61">
        <f t="shared" si="188"/>
        <v>2</v>
      </c>
      <c r="AI510" s="61">
        <f t="shared" si="189"/>
        <v>1</v>
      </c>
      <c r="AK510" s="77" t="str">
        <f xml:space="preserve">
IF(AA510&lt;&gt;AA509,
     "L5",
     IF(Z510&lt;&gt;Z509,
          "L4",
          IF(Y510&lt;&gt;Y509,
               "L3",
               IF(X510&lt;&gt;X509,
                    "L2",
                     IF(W510&lt;&gt;W509,
                         "L1",
                         "L1"
                         )
                    )
               )
          )
     )</f>
        <v>L1</v>
      </c>
      <c r="AM510" s="65" t="s">
        <v>1756</v>
      </c>
      <c r="AN510" s="65">
        <f>IF(EXACT($AK509, "L1"), $W509, AN509)</f>
        <v>65000000000350</v>
      </c>
      <c r="AO510" s="65">
        <f>IF(EXACT($AK509, "L1"), $W509, IF(EXACT($AK509, "L2"), $X509, AO509))</f>
        <v>65000000000479</v>
      </c>
      <c r="AP510" s="65">
        <f>IF(EXACT($AK509, "L1"), $W509, IF(EXACT($AK509, "L2"), $X509, IF(EXACT($AK509, "L3"), $Y509, AP509)))</f>
        <v>65000000000479</v>
      </c>
      <c r="AQ510" s="65">
        <f>IF(EXACT($AK509, "L1"), $W509, IF(EXACT($AK509, "L2"), $X509, IF(EXACT($AK509, "L3"), $Y509, IF(EXACT($AK509, "L4"), $Z509, AQ509))))</f>
        <v>65000000000498</v>
      </c>
      <c r="AS510" s="65" t="str">
        <f>IF(EXACT($AK510, "L1"), AM510, IF(EXACT($AK510, "L2"), AN510, IF(EXACT($AK510, "L3"), AO510, IF(EXACT($AK510, "L4"), AP510, IF(EXACT($AK510, "L5"), AQ510, "")))))</f>
        <v>null</v>
      </c>
      <c r="AU510" s="60" t="str">
        <f t="shared" si="190"/>
        <v>PERFORM * FROM "SchData-OLTP-Accounting"."Func_TblChartOfAccount_SET"(varSystemLoginSession, null, null, null, varInstitutionBranchID, 62000000000001::bigint,'7-0000', 'Pendapatan Lain - Lain', 62000000000001::bigint, '2016-01-01 00:00:00'::timestamp, null::timestamp, null::bigint, 66000000000001::bigint);</v>
      </c>
      <c r="AV510" s="66">
        <f t="shared" si="191"/>
        <v>65000000000500</v>
      </c>
      <c r="AW510" s="66" t="str">
        <f t="shared" si="192"/>
        <v>null</v>
      </c>
      <c r="AY510" s="66" t="str">
        <f t="shared" si="183"/>
        <v>null</v>
      </c>
    </row>
    <row r="511" spans="2:51" x14ac:dyDescent="0.2">
      <c r="B511" s="42"/>
      <c r="C511" s="43"/>
      <c r="D511" s="44" t="s">
        <v>1183</v>
      </c>
      <c r="E511" s="43" t="s">
        <v>1214</v>
      </c>
      <c r="F511" s="44"/>
      <c r="G511" s="43"/>
      <c r="H511" s="52"/>
      <c r="I511" s="19"/>
      <c r="J511" s="52"/>
      <c r="K511" s="19"/>
      <c r="L511" s="52"/>
      <c r="M511" s="19"/>
      <c r="O511" s="59" t="str">
        <f t="shared" si="171"/>
        <v>7-0000</v>
      </c>
      <c r="P511" s="59" t="str">
        <f t="shared" si="172"/>
        <v>7-1000</v>
      </c>
      <c r="Q511" s="59" t="str">
        <f t="shared" si="173"/>
        <v>2-1200</v>
      </c>
      <c r="R511" s="59" t="str">
        <f t="shared" si="174"/>
        <v>6-5010</v>
      </c>
      <c r="S511" s="59" t="str">
        <f t="shared" si="175"/>
        <v>6-5010.01</v>
      </c>
      <c r="T511" s="59" t="str">
        <f t="shared" si="176"/>
        <v xml:space="preserve"> </v>
      </c>
      <c r="V511" s="82">
        <f t="shared" si="177"/>
        <v>65000000000501</v>
      </c>
      <c r="W511" s="61">
        <f t="shared" si="178"/>
        <v>65000000000500</v>
      </c>
      <c r="X511" s="61">
        <f t="shared" si="179"/>
        <v>65000000000501</v>
      </c>
      <c r="Y511" s="61">
        <f t="shared" si="180"/>
        <v>65000000000147</v>
      </c>
      <c r="Z511" s="61">
        <f t="shared" si="181"/>
        <v>65000000000498</v>
      </c>
      <c r="AA511" s="61">
        <f t="shared" si="170"/>
        <v>65000000000499</v>
      </c>
      <c r="AB511" s="61">
        <f t="shared" si="182"/>
        <v>65000000000000</v>
      </c>
      <c r="AD511" s="61">
        <f t="shared" si="184"/>
        <v>7</v>
      </c>
      <c r="AE511" s="61">
        <f t="shared" si="185"/>
        <v>2</v>
      </c>
      <c r="AF511" s="61">
        <f t="shared" si="186"/>
        <v>1</v>
      </c>
      <c r="AG511" s="61">
        <f t="shared" si="187"/>
        <v>162</v>
      </c>
      <c r="AH511" s="61">
        <f t="shared" si="188"/>
        <v>2</v>
      </c>
      <c r="AI511" s="61">
        <f t="shared" si="189"/>
        <v>1</v>
      </c>
      <c r="AK511" s="77" t="str">
        <f xml:space="preserve">
IF(AA511&lt;&gt;AA510,
     "L5",
     IF(Z511&lt;&gt;Z510,
          "L4",
          IF(Y511&lt;&gt;Y510,
               "L3",
               IF(X511&lt;&gt;X510,
                    "L2",
                     IF(W511&lt;&gt;W510,
                         "L1",
                         "L1"
                         )
                    )
               )
          )
     )</f>
        <v>L2</v>
      </c>
      <c r="AM511" s="65" t="s">
        <v>1756</v>
      </c>
      <c r="AN511" s="65">
        <f>IF(EXACT($AK510, "L1"), $W510, AN510)</f>
        <v>65000000000500</v>
      </c>
      <c r="AO511" s="65">
        <f>IF(EXACT($AK510, "L1"), $W510, IF(EXACT($AK510, "L2"), $X510, AO510))</f>
        <v>65000000000500</v>
      </c>
      <c r="AP511" s="65">
        <f>IF(EXACT($AK510, "L1"), $W510, IF(EXACT($AK510, "L2"), $X510, IF(EXACT($AK510, "L3"), $Y510, AP510)))</f>
        <v>65000000000500</v>
      </c>
      <c r="AQ511" s="65">
        <f>IF(EXACT($AK510, "L1"), $W510, IF(EXACT($AK510, "L2"), $X510, IF(EXACT($AK510, "L3"), $Y510, IF(EXACT($AK510, "L4"), $Z510, AQ510))))</f>
        <v>65000000000500</v>
      </c>
      <c r="AS511" s="65">
        <f>IF(EXACT($AK511, "L1"), AM511, IF(EXACT($AK511, "L2"), AN511, IF(EXACT($AK511, "L3"), AO511, IF(EXACT($AK511, "L4"), AP511, IF(EXACT($AK511, "L5"), AQ511, "")))))</f>
        <v>65000000000500</v>
      </c>
      <c r="AU511" s="60" t="str">
        <f t="shared" si="190"/>
        <v>PERFORM * FROM "SchData-OLTP-Accounting"."Func_TblChartOfAccount_SET"(varSystemLoginSession, null, null, null, varInstitutionBranchID, 62000000000001::bigint,'7-1000', 'Interest Received', 62000000000001::bigint, '2016-01-01 00:00:00'::timestamp, null::timestamp, 65000000000500::bigint, 66000000000001::bigint);</v>
      </c>
      <c r="AV511" s="66">
        <f t="shared" si="191"/>
        <v>65000000000501</v>
      </c>
      <c r="AW511" s="66">
        <f t="shared" si="192"/>
        <v>65000000000500</v>
      </c>
      <c r="AY511" s="66">
        <f t="shared" si="183"/>
        <v>65000000000500</v>
      </c>
    </row>
    <row r="512" spans="2:51" x14ac:dyDescent="0.2">
      <c r="B512" s="42"/>
      <c r="C512" s="43"/>
      <c r="D512" s="44"/>
      <c r="E512" s="43"/>
      <c r="F512" s="44"/>
      <c r="G512" s="43"/>
      <c r="H512" s="44" t="s">
        <v>1741</v>
      </c>
      <c r="I512" s="43" t="s">
        <v>629</v>
      </c>
      <c r="J512" s="52"/>
      <c r="K512" s="19"/>
      <c r="L512" s="52"/>
      <c r="M512" s="19"/>
      <c r="O512" s="59" t="str">
        <f t="shared" si="171"/>
        <v>7-0000</v>
      </c>
      <c r="P512" s="59" t="str">
        <f t="shared" si="172"/>
        <v>7-1000</v>
      </c>
      <c r="Q512" s="59" t="str">
        <f t="shared" si="173"/>
        <v>2-1200</v>
      </c>
      <c r="R512" s="59" t="str">
        <f t="shared" si="174"/>
        <v>7-1001</v>
      </c>
      <c r="S512" s="59" t="str">
        <f t="shared" si="175"/>
        <v>6-5010.01</v>
      </c>
      <c r="T512" s="59" t="str">
        <f t="shared" si="176"/>
        <v xml:space="preserve"> </v>
      </c>
      <c r="V512" s="82">
        <f t="shared" si="177"/>
        <v>65000000000502</v>
      </c>
      <c r="W512" s="61">
        <f t="shared" si="178"/>
        <v>65000000000500</v>
      </c>
      <c r="X512" s="61">
        <f t="shared" si="179"/>
        <v>65000000000501</v>
      </c>
      <c r="Y512" s="61">
        <f t="shared" si="180"/>
        <v>65000000000147</v>
      </c>
      <c r="Z512" s="61">
        <f t="shared" si="181"/>
        <v>65000000000502</v>
      </c>
      <c r="AA512" s="61">
        <f t="shared" si="170"/>
        <v>65000000000499</v>
      </c>
      <c r="AB512" s="61">
        <f t="shared" si="182"/>
        <v>65000000000000</v>
      </c>
      <c r="AD512" s="61">
        <f t="shared" si="184"/>
        <v>7</v>
      </c>
      <c r="AE512" s="61">
        <f t="shared" si="185"/>
        <v>2</v>
      </c>
      <c r="AF512" s="61">
        <f t="shared" si="186"/>
        <v>1</v>
      </c>
      <c r="AG512" s="61">
        <f t="shared" si="187"/>
        <v>163</v>
      </c>
      <c r="AH512" s="61">
        <f t="shared" si="188"/>
        <v>1</v>
      </c>
      <c r="AI512" s="61">
        <f t="shared" si="189"/>
        <v>1</v>
      </c>
      <c r="AK512" s="77" t="str">
        <f xml:space="preserve">
IF(AA512&lt;&gt;AA511,
     "L5",
     IF(Z512&lt;&gt;Z511,
          "L4",
          IF(Y512&lt;&gt;Y511,
               "L3",
               IF(X512&lt;&gt;X511,
                    "L2",
                     IF(W512&lt;&gt;W511,
                         "L1",
                         "L1"
                         )
                    )
               )
          )
     )</f>
        <v>L4</v>
      </c>
      <c r="AM512" s="65" t="s">
        <v>1756</v>
      </c>
      <c r="AN512" s="65">
        <f>IF(EXACT($AK511, "L1"), $W511, AN511)</f>
        <v>65000000000500</v>
      </c>
      <c r="AO512" s="65">
        <f>IF(EXACT($AK511, "L1"), $W511, IF(EXACT($AK511, "L2"), $X511, AO511))</f>
        <v>65000000000501</v>
      </c>
      <c r="AP512" s="65">
        <f>IF(EXACT($AK511, "L1"), $W511, IF(EXACT($AK511, "L2"), $X511, IF(EXACT($AK511, "L3"), $Y511, AP511)))</f>
        <v>65000000000501</v>
      </c>
      <c r="AQ512" s="65">
        <f>IF(EXACT($AK511, "L1"), $W511, IF(EXACT($AK511, "L2"), $X511, IF(EXACT($AK511, "L3"), $Y511, IF(EXACT($AK511, "L4"), $Z511, AQ511))))</f>
        <v>65000000000501</v>
      </c>
      <c r="AS512" s="65">
        <f>IF(EXACT($AK512, "L1"), AM512, IF(EXACT($AK512, "L2"), AN512, IF(EXACT($AK512, "L3"), AO512, IF(EXACT($AK512, "L4"), AP512, IF(EXACT($AK512, "L5"), AQ512, "")))))</f>
        <v>65000000000501</v>
      </c>
      <c r="AU512" s="60" t="str">
        <f t="shared" si="190"/>
        <v>PERFORM * FROM "SchData-OLTP-Accounting"."Func_TblChartOfAccount_SET"(varSystemLoginSession, null, null, null, varInstitutionBranchID, 62000000000001::bigint,'7-1001', 'Interest Received - Bank', 62000000000001::bigint, '2016-01-01 00:00:00'::timestamp, null::timestamp, 65000000000501::bigint, 66000000000001::bigint);</v>
      </c>
      <c r="AV512" s="66">
        <f t="shared" si="191"/>
        <v>65000000000502</v>
      </c>
      <c r="AW512" s="66">
        <f t="shared" si="192"/>
        <v>65000000000501</v>
      </c>
      <c r="AY512" s="66">
        <f t="shared" si="183"/>
        <v>65000000000501</v>
      </c>
    </row>
    <row r="513" spans="2:51" x14ac:dyDescent="0.2">
      <c r="B513" s="42"/>
      <c r="C513" s="43"/>
      <c r="D513" s="44"/>
      <c r="E513" s="43"/>
      <c r="F513" s="44"/>
      <c r="G513" s="43"/>
      <c r="H513" s="44"/>
      <c r="I513" s="43"/>
      <c r="J513" s="44" t="s">
        <v>1744</v>
      </c>
      <c r="K513" s="43" t="s">
        <v>1186</v>
      </c>
      <c r="L513" s="52"/>
      <c r="M513" s="19"/>
      <c r="O513" s="59" t="str">
        <f t="shared" si="171"/>
        <v>7-0000</v>
      </c>
      <c r="P513" s="59" t="str">
        <f t="shared" si="172"/>
        <v>7-1000</v>
      </c>
      <c r="Q513" s="59" t="str">
        <f t="shared" si="173"/>
        <v>2-1200</v>
      </c>
      <c r="R513" s="59" t="str">
        <f t="shared" si="174"/>
        <v>7-1001</v>
      </c>
      <c r="S513" s="59" t="str">
        <f t="shared" si="175"/>
        <v>7-1001.01</v>
      </c>
      <c r="T513" s="59" t="str">
        <f t="shared" si="176"/>
        <v xml:space="preserve"> </v>
      </c>
      <c r="V513" s="82">
        <f t="shared" si="177"/>
        <v>65000000000503</v>
      </c>
      <c r="W513" s="61">
        <f t="shared" si="178"/>
        <v>65000000000500</v>
      </c>
      <c r="X513" s="61">
        <f t="shared" si="179"/>
        <v>65000000000501</v>
      </c>
      <c r="Y513" s="61">
        <f t="shared" si="180"/>
        <v>65000000000147</v>
      </c>
      <c r="Z513" s="61">
        <f t="shared" si="181"/>
        <v>65000000000502</v>
      </c>
      <c r="AA513" s="61">
        <f t="shared" si="170"/>
        <v>65000000000503</v>
      </c>
      <c r="AB513" s="61">
        <f t="shared" si="182"/>
        <v>65000000000000</v>
      </c>
      <c r="AD513" s="61">
        <f t="shared" si="184"/>
        <v>7</v>
      </c>
      <c r="AE513" s="61">
        <f t="shared" si="185"/>
        <v>2</v>
      </c>
      <c r="AF513" s="61">
        <f t="shared" si="186"/>
        <v>1</v>
      </c>
      <c r="AG513" s="61">
        <f t="shared" si="187"/>
        <v>163</v>
      </c>
      <c r="AH513" s="61">
        <f t="shared" si="188"/>
        <v>2</v>
      </c>
      <c r="AI513" s="61">
        <f t="shared" si="189"/>
        <v>1</v>
      </c>
      <c r="AK513" s="77" t="str">
        <f xml:space="preserve">
IF(AA513&lt;&gt;AA512,
     "L5",
     IF(Z513&lt;&gt;Z512,
          "L4",
          IF(Y513&lt;&gt;Y512,
               "L3",
               IF(X513&lt;&gt;X512,
                    "L2",
                     IF(W513&lt;&gt;W512,
                         "L1",
                         "L1"
                         )
                    )
               )
          )
     )</f>
        <v>L5</v>
      </c>
      <c r="AM513" s="65" t="s">
        <v>1756</v>
      </c>
      <c r="AN513" s="65">
        <f>IF(EXACT($AK512, "L1"), $W512, AN512)</f>
        <v>65000000000500</v>
      </c>
      <c r="AO513" s="65">
        <f>IF(EXACT($AK512, "L1"), $W512, IF(EXACT($AK512, "L2"), $X512, AO512))</f>
        <v>65000000000501</v>
      </c>
      <c r="AP513" s="65">
        <f>IF(EXACT($AK512, "L1"), $W512, IF(EXACT($AK512, "L2"), $X512, IF(EXACT($AK512, "L3"), $Y512, AP512)))</f>
        <v>65000000000501</v>
      </c>
      <c r="AQ513" s="65">
        <f>IF(EXACT($AK512, "L1"), $W512, IF(EXACT($AK512, "L2"), $X512, IF(EXACT($AK512, "L3"), $Y512, IF(EXACT($AK512, "L4"), $Z512, AQ512))))</f>
        <v>65000000000502</v>
      </c>
      <c r="AS513" s="65">
        <f>IF(EXACT($AK513, "L1"), AM513, IF(EXACT($AK513, "L2"), AN513, IF(EXACT($AK513, "L3"), AO513, IF(EXACT($AK513, "L4"), AP513, IF(EXACT($AK513, "L5"), AQ513, "")))))</f>
        <v>65000000000502</v>
      </c>
      <c r="AU513" s="60" t="str">
        <f t="shared" si="190"/>
        <v>PERFORM * FROM "SchData-OLTP-Accounting"."Func_TblChartOfAccount_SET"(varSystemLoginSession, null, null, null, varInstitutionBranchID, 62000000000001::bigint,'7-1001.01', 'Interest Received - Bank (IDR)', 62000000000001::bigint, '2016-01-01 00:00:00'::timestamp, null::timestamp, 65000000000502::bigint, 66000000000001::bigint);</v>
      </c>
      <c r="AV513" s="66">
        <f t="shared" si="191"/>
        <v>65000000000503</v>
      </c>
      <c r="AW513" s="66">
        <f t="shared" si="192"/>
        <v>65000000000502</v>
      </c>
      <c r="AY513" s="66">
        <f t="shared" si="183"/>
        <v>65000000000502</v>
      </c>
    </row>
    <row r="514" spans="2:51" x14ac:dyDescent="0.2">
      <c r="B514" s="42"/>
      <c r="C514" s="43"/>
      <c r="D514" s="44"/>
      <c r="E514" s="43"/>
      <c r="F514" s="44"/>
      <c r="G514" s="43"/>
      <c r="H514" s="44" t="s">
        <v>1742</v>
      </c>
      <c r="I514" s="43" t="s">
        <v>631</v>
      </c>
      <c r="J514" s="44"/>
      <c r="K514" s="43"/>
      <c r="L514" s="52"/>
      <c r="M514" s="19"/>
      <c r="O514" s="59" t="str">
        <f t="shared" si="171"/>
        <v>7-0000</v>
      </c>
      <c r="P514" s="59" t="str">
        <f t="shared" si="172"/>
        <v>7-1000</v>
      </c>
      <c r="Q514" s="59" t="str">
        <f t="shared" si="173"/>
        <v>2-1200</v>
      </c>
      <c r="R514" s="59" t="str">
        <f t="shared" si="174"/>
        <v>7-1002</v>
      </c>
      <c r="S514" s="59" t="str">
        <f t="shared" si="175"/>
        <v>7-1001.01</v>
      </c>
      <c r="T514" s="59" t="str">
        <f t="shared" si="176"/>
        <v xml:space="preserve"> </v>
      </c>
      <c r="V514" s="82">
        <f t="shared" si="177"/>
        <v>65000000000504</v>
      </c>
      <c r="W514" s="61">
        <f t="shared" si="178"/>
        <v>65000000000500</v>
      </c>
      <c r="X514" s="61">
        <f t="shared" si="179"/>
        <v>65000000000501</v>
      </c>
      <c r="Y514" s="61">
        <f t="shared" si="180"/>
        <v>65000000000147</v>
      </c>
      <c r="Z514" s="61">
        <f t="shared" si="181"/>
        <v>65000000000504</v>
      </c>
      <c r="AA514" s="61">
        <f t="shared" si="170"/>
        <v>65000000000503</v>
      </c>
      <c r="AB514" s="61">
        <f t="shared" si="182"/>
        <v>65000000000000</v>
      </c>
      <c r="AD514" s="61">
        <f t="shared" si="184"/>
        <v>7</v>
      </c>
      <c r="AE514" s="61">
        <f t="shared" si="185"/>
        <v>2</v>
      </c>
      <c r="AF514" s="61">
        <f t="shared" si="186"/>
        <v>1</v>
      </c>
      <c r="AG514" s="61">
        <f t="shared" si="187"/>
        <v>164</v>
      </c>
      <c r="AH514" s="61">
        <f t="shared" si="188"/>
        <v>1</v>
      </c>
      <c r="AI514" s="61">
        <f t="shared" si="189"/>
        <v>1</v>
      </c>
      <c r="AK514" s="77" t="str">
        <f xml:space="preserve">
IF(AA514&lt;&gt;AA513,
     "L5",
     IF(Z514&lt;&gt;Z513,
          "L4",
          IF(Y514&lt;&gt;Y513,
               "L3",
               IF(X514&lt;&gt;X513,
                    "L2",
                     IF(W514&lt;&gt;W513,
                         "L1",
                         "L1"
                         )
                    )
               )
          )
     )</f>
        <v>L4</v>
      </c>
      <c r="AM514" s="65" t="s">
        <v>1756</v>
      </c>
      <c r="AN514" s="65">
        <f>IF(EXACT($AK513, "L1"), $W513, AN513)</f>
        <v>65000000000500</v>
      </c>
      <c r="AO514" s="65">
        <f>IF(EXACT($AK513, "L1"), $W513, IF(EXACT($AK513, "L2"), $X513, AO513))</f>
        <v>65000000000501</v>
      </c>
      <c r="AP514" s="65">
        <f>IF(EXACT($AK513, "L1"), $W513, IF(EXACT($AK513, "L2"), $X513, IF(EXACT($AK513, "L3"), $Y513, AP513)))</f>
        <v>65000000000501</v>
      </c>
      <c r="AQ514" s="65">
        <f>IF(EXACT($AK513, "L1"), $W513, IF(EXACT($AK513, "L2"), $X513, IF(EXACT($AK513, "L3"), $Y513, IF(EXACT($AK513, "L4"), $Z513, AQ513))))</f>
        <v>65000000000502</v>
      </c>
      <c r="AS514" s="65">
        <f>IF(EXACT($AK514, "L1"), AM514, IF(EXACT($AK514, "L2"), AN514, IF(EXACT($AK514, "L3"), AO514, IF(EXACT($AK514, "L4"), AP514, IF(EXACT($AK514, "L5"), AQ514, "")))))</f>
        <v>65000000000501</v>
      </c>
      <c r="AU514" s="60" t="str">
        <f t="shared" si="190"/>
        <v>PERFORM * FROM "SchData-OLTP-Accounting"."Func_TblChartOfAccount_SET"(varSystemLoginSession, null, null, null, varInstitutionBranchID, 62000000000001::bigint,'7-1002', 'Interest Received - Other', 62000000000001::bigint, '2016-01-01 00:00:00'::timestamp, null::timestamp, 65000000000501::bigint, 66000000000001::bigint);</v>
      </c>
      <c r="AV514" s="66">
        <f t="shared" si="191"/>
        <v>65000000000504</v>
      </c>
      <c r="AW514" s="66">
        <f t="shared" si="192"/>
        <v>65000000000501</v>
      </c>
      <c r="AY514" s="66">
        <f t="shared" si="183"/>
        <v>65000000000147</v>
      </c>
    </row>
    <row r="515" spans="2:51" x14ac:dyDescent="0.2">
      <c r="B515" s="42"/>
      <c r="C515" s="43"/>
      <c r="D515" s="44"/>
      <c r="E515" s="43"/>
      <c r="F515" s="44"/>
      <c r="G515" s="43"/>
      <c r="H515" s="44"/>
      <c r="I515" s="43"/>
      <c r="J515" s="44" t="s">
        <v>1745</v>
      </c>
      <c r="K515" s="43" t="s">
        <v>1185</v>
      </c>
      <c r="L515" s="52"/>
      <c r="M515" s="19"/>
      <c r="O515" s="59" t="str">
        <f t="shared" si="171"/>
        <v>7-0000</v>
      </c>
      <c r="P515" s="59" t="str">
        <f t="shared" si="172"/>
        <v>7-1000</v>
      </c>
      <c r="Q515" s="59" t="str">
        <f t="shared" si="173"/>
        <v>2-1200</v>
      </c>
      <c r="R515" s="59" t="str">
        <f t="shared" si="174"/>
        <v>7-1002</v>
      </c>
      <c r="S515" s="59" t="str">
        <f t="shared" si="175"/>
        <v>7-1002.01</v>
      </c>
      <c r="T515" s="59" t="str">
        <f t="shared" si="176"/>
        <v xml:space="preserve"> </v>
      </c>
      <c r="V515" s="82">
        <f t="shared" si="177"/>
        <v>65000000000505</v>
      </c>
      <c r="W515" s="61">
        <f t="shared" si="178"/>
        <v>65000000000500</v>
      </c>
      <c r="X515" s="61">
        <f t="shared" si="179"/>
        <v>65000000000501</v>
      </c>
      <c r="Y515" s="61">
        <f t="shared" si="180"/>
        <v>65000000000147</v>
      </c>
      <c r="Z515" s="61">
        <f t="shared" si="181"/>
        <v>65000000000504</v>
      </c>
      <c r="AA515" s="61">
        <f t="shared" si="170"/>
        <v>65000000000505</v>
      </c>
      <c r="AB515" s="61">
        <f t="shared" si="182"/>
        <v>65000000000000</v>
      </c>
      <c r="AD515" s="61">
        <f t="shared" si="184"/>
        <v>7</v>
      </c>
      <c r="AE515" s="61">
        <f t="shared" si="185"/>
        <v>2</v>
      </c>
      <c r="AF515" s="61">
        <f t="shared" si="186"/>
        <v>1</v>
      </c>
      <c r="AG515" s="61">
        <f t="shared" si="187"/>
        <v>164</v>
      </c>
      <c r="AH515" s="61">
        <f t="shared" si="188"/>
        <v>2</v>
      </c>
      <c r="AI515" s="61">
        <f t="shared" si="189"/>
        <v>1</v>
      </c>
      <c r="AK515" s="77" t="str">
        <f xml:space="preserve">
IF(AA515&lt;&gt;AA514,
     "L5",
     IF(Z515&lt;&gt;Z514,
          "L4",
          IF(Y515&lt;&gt;Y514,
               "L3",
               IF(X515&lt;&gt;X514,
                    "L2",
                     IF(W515&lt;&gt;W514,
                         "L1",
                         "L1"
                         )
                    )
               )
          )
     )</f>
        <v>L5</v>
      </c>
      <c r="AM515" s="65" t="s">
        <v>1756</v>
      </c>
      <c r="AN515" s="65">
        <f>IF(EXACT($AK514, "L1"), $W514, AN514)</f>
        <v>65000000000500</v>
      </c>
      <c r="AO515" s="65">
        <f>IF(EXACT($AK514, "L1"), $W514, IF(EXACT($AK514, "L2"), $X514, AO514))</f>
        <v>65000000000501</v>
      </c>
      <c r="AP515" s="65">
        <f>IF(EXACT($AK514, "L1"), $W514, IF(EXACT($AK514, "L2"), $X514, IF(EXACT($AK514, "L3"), $Y514, AP514)))</f>
        <v>65000000000501</v>
      </c>
      <c r="AQ515" s="65">
        <f>IF(EXACT($AK514, "L1"), $W514, IF(EXACT($AK514, "L2"), $X514, IF(EXACT($AK514, "L3"), $Y514, IF(EXACT($AK514, "L4"), $Z514, AQ514))))</f>
        <v>65000000000504</v>
      </c>
      <c r="AS515" s="65">
        <f>IF(EXACT($AK515, "L1"), AM515, IF(EXACT($AK515, "L2"), AN515, IF(EXACT($AK515, "L3"), AO515, IF(EXACT($AK515, "L4"), AP515, IF(EXACT($AK515, "L5"), AQ515, "")))))</f>
        <v>65000000000504</v>
      </c>
      <c r="AU515" s="60" t="str">
        <f t="shared" si="190"/>
        <v>PERFORM * FROM "SchData-OLTP-Accounting"."Func_TblChartOfAccount_SET"(varSystemLoginSession, null, null, null, varInstitutionBranchID, 62000000000001::bigint,'7-1002.01', 'Interest Received - Other (IDR)', 62000000000001::bigint, '2016-01-01 00:00:00'::timestamp, null::timestamp, 65000000000504::bigint, 66000000000001::bigint);</v>
      </c>
      <c r="AV515" s="66">
        <f t="shared" si="191"/>
        <v>65000000000505</v>
      </c>
      <c r="AW515" s="66">
        <f t="shared" si="192"/>
        <v>65000000000504</v>
      </c>
      <c r="AY515" s="66">
        <f t="shared" si="183"/>
        <v>65000000000504</v>
      </c>
    </row>
    <row r="516" spans="2:51" ht="25.5" x14ac:dyDescent="0.2">
      <c r="B516" s="42"/>
      <c r="C516" s="43"/>
      <c r="D516" s="44"/>
      <c r="E516" s="43"/>
      <c r="F516" s="44"/>
      <c r="G516" s="43"/>
      <c r="H516" s="44" t="s">
        <v>1743</v>
      </c>
      <c r="I516" s="43" t="s">
        <v>1203</v>
      </c>
      <c r="J516" s="44"/>
      <c r="K516" s="43"/>
      <c r="L516" s="52"/>
      <c r="M516" s="19"/>
      <c r="O516" s="59" t="str">
        <f t="shared" si="171"/>
        <v>7-0000</v>
      </c>
      <c r="P516" s="59" t="str">
        <f t="shared" si="172"/>
        <v>7-1000</v>
      </c>
      <c r="Q516" s="59" t="str">
        <f t="shared" si="173"/>
        <v>2-1200</v>
      </c>
      <c r="R516" s="59" t="str">
        <f t="shared" si="174"/>
        <v>7-1003</v>
      </c>
      <c r="S516" s="59" t="str">
        <f t="shared" si="175"/>
        <v>7-1002.01</v>
      </c>
      <c r="T516" s="59" t="str">
        <f t="shared" si="176"/>
        <v xml:space="preserve"> </v>
      </c>
      <c r="V516" s="82">
        <f t="shared" si="177"/>
        <v>65000000000506</v>
      </c>
      <c r="W516" s="61">
        <f t="shared" si="178"/>
        <v>65000000000500</v>
      </c>
      <c r="X516" s="61">
        <f t="shared" si="179"/>
        <v>65000000000501</v>
      </c>
      <c r="Y516" s="61">
        <f t="shared" si="180"/>
        <v>65000000000147</v>
      </c>
      <c r="Z516" s="61">
        <f t="shared" si="181"/>
        <v>65000000000506</v>
      </c>
      <c r="AA516" s="61">
        <f t="shared" si="170"/>
        <v>65000000000505</v>
      </c>
      <c r="AB516" s="61">
        <f t="shared" si="182"/>
        <v>65000000000000</v>
      </c>
      <c r="AD516" s="61">
        <f t="shared" si="184"/>
        <v>7</v>
      </c>
      <c r="AE516" s="61">
        <f t="shared" si="185"/>
        <v>2</v>
      </c>
      <c r="AF516" s="61">
        <f t="shared" si="186"/>
        <v>1</v>
      </c>
      <c r="AG516" s="61">
        <f t="shared" si="187"/>
        <v>165</v>
      </c>
      <c r="AH516" s="61">
        <f t="shared" si="188"/>
        <v>1</v>
      </c>
      <c r="AI516" s="61">
        <f t="shared" si="189"/>
        <v>1</v>
      </c>
      <c r="AK516" s="77" t="str">
        <f xml:space="preserve">
IF(AA516&lt;&gt;AA515,
     "L5",
     IF(Z516&lt;&gt;Z515,
          "L4",
          IF(Y516&lt;&gt;Y515,
               "L3",
               IF(X516&lt;&gt;X515,
                    "L2",
                     IF(W516&lt;&gt;W515,
                         "L1",
                         "L1"
                         )
                    )
               )
          )
     )</f>
        <v>L4</v>
      </c>
      <c r="AM516" s="65" t="s">
        <v>1756</v>
      </c>
      <c r="AN516" s="65">
        <f>IF(EXACT($AK515, "L1"), $W515, AN515)</f>
        <v>65000000000500</v>
      </c>
      <c r="AO516" s="65">
        <f>IF(EXACT($AK515, "L1"), $W515, IF(EXACT($AK515, "L2"), $X515, AO515))</f>
        <v>65000000000501</v>
      </c>
      <c r="AP516" s="65">
        <f>IF(EXACT($AK515, "L1"), $W515, IF(EXACT($AK515, "L2"), $X515, IF(EXACT($AK515, "L3"), $Y515, AP515)))</f>
        <v>65000000000501</v>
      </c>
      <c r="AQ516" s="65">
        <f>IF(EXACT($AK515, "L1"), $W515, IF(EXACT($AK515, "L2"), $X515, IF(EXACT($AK515, "L3"), $Y515, IF(EXACT($AK515, "L4"), $Z515, AQ515))))</f>
        <v>65000000000504</v>
      </c>
      <c r="AS516" s="65">
        <f>IF(EXACT($AK516, "L1"), AM516, IF(EXACT($AK516, "L2"), AN516, IF(EXACT($AK516, "L3"), AO516, IF(EXACT($AK516, "L4"), AP516, IF(EXACT($AK516, "L5"), AQ516, "")))))</f>
        <v>65000000000501</v>
      </c>
      <c r="AU516" s="60" t="str">
        <f t="shared" si="190"/>
        <v>PERFORM * FROM "SchData-OLTP-Accounting"."Func_TblChartOfAccount_SET"(varSystemLoginSession, null, null, null, varInstitutionBranchID, 62000000000001::bigint,'7-1003', 'Interest Income Promesory Note', 62000000000001::bigint, '2016-01-01 00:00:00'::timestamp, null::timestamp, 65000000000501::bigint, 66000000000001::bigint);</v>
      </c>
      <c r="AV516" s="66">
        <f t="shared" si="191"/>
        <v>65000000000506</v>
      </c>
      <c r="AW516" s="66">
        <f t="shared" si="192"/>
        <v>65000000000501</v>
      </c>
      <c r="AY516" s="66">
        <f t="shared" si="183"/>
        <v>65000000000147</v>
      </c>
    </row>
    <row r="517" spans="2:51" ht="25.5" x14ac:dyDescent="0.2">
      <c r="B517" s="42"/>
      <c r="C517" s="43"/>
      <c r="D517" s="44"/>
      <c r="E517" s="43"/>
      <c r="F517" s="44"/>
      <c r="G517" s="43"/>
      <c r="H517" s="44"/>
      <c r="I517" s="43"/>
      <c r="J517" s="44" t="s">
        <v>1746</v>
      </c>
      <c r="K517" s="43" t="s">
        <v>1204</v>
      </c>
      <c r="L517" s="52"/>
      <c r="M517" s="19"/>
      <c r="O517" s="59" t="str">
        <f t="shared" si="171"/>
        <v>7-0000</v>
      </c>
      <c r="P517" s="59" t="str">
        <f t="shared" si="172"/>
        <v>7-1000</v>
      </c>
      <c r="Q517" s="59" t="str">
        <f t="shared" si="173"/>
        <v>2-1200</v>
      </c>
      <c r="R517" s="59" t="str">
        <f t="shared" si="174"/>
        <v>7-1003</v>
      </c>
      <c r="S517" s="59" t="str">
        <f t="shared" si="175"/>
        <v>7-1003.01</v>
      </c>
      <c r="T517" s="59" t="str">
        <f t="shared" si="176"/>
        <v xml:space="preserve"> </v>
      </c>
      <c r="V517" s="82">
        <f t="shared" si="177"/>
        <v>65000000000507</v>
      </c>
      <c r="W517" s="61">
        <f t="shared" si="178"/>
        <v>65000000000500</v>
      </c>
      <c r="X517" s="61">
        <f t="shared" si="179"/>
        <v>65000000000501</v>
      </c>
      <c r="Y517" s="61">
        <f t="shared" si="180"/>
        <v>65000000000147</v>
      </c>
      <c r="Z517" s="61">
        <f t="shared" si="181"/>
        <v>65000000000506</v>
      </c>
      <c r="AA517" s="61">
        <f t="shared" ref="AA517:AA544" si="193">IF(EXACT($J517, ""), $AA516, $V517)</f>
        <v>65000000000507</v>
      </c>
      <c r="AB517" s="61">
        <f t="shared" si="182"/>
        <v>65000000000000</v>
      </c>
      <c r="AD517" s="61">
        <f t="shared" si="184"/>
        <v>7</v>
      </c>
      <c r="AE517" s="61">
        <f t="shared" si="185"/>
        <v>2</v>
      </c>
      <c r="AF517" s="61">
        <f t="shared" si="186"/>
        <v>1</v>
      </c>
      <c r="AG517" s="61">
        <f t="shared" si="187"/>
        <v>165</v>
      </c>
      <c r="AH517" s="61">
        <f t="shared" si="188"/>
        <v>2</v>
      </c>
      <c r="AI517" s="61">
        <f t="shared" si="189"/>
        <v>1</v>
      </c>
      <c r="AK517" s="77" t="str">
        <f xml:space="preserve">
IF(AA517&lt;&gt;AA516,
     "L5",
     IF(Z517&lt;&gt;Z516,
          "L4",
          IF(Y517&lt;&gt;Y516,
               "L3",
               IF(X517&lt;&gt;X516,
                    "L2",
                     IF(W517&lt;&gt;W516,
                         "L1",
                         "L1"
                         )
                    )
               )
          )
     )</f>
        <v>L5</v>
      </c>
      <c r="AM517" s="65" t="s">
        <v>1756</v>
      </c>
      <c r="AN517" s="65">
        <f>IF(EXACT($AK516, "L1"), $W516, AN516)</f>
        <v>65000000000500</v>
      </c>
      <c r="AO517" s="65">
        <f>IF(EXACT($AK516, "L1"), $W516, IF(EXACT($AK516, "L2"), $X516, AO516))</f>
        <v>65000000000501</v>
      </c>
      <c r="AP517" s="65">
        <f>IF(EXACT($AK516, "L1"), $W516, IF(EXACT($AK516, "L2"), $X516, IF(EXACT($AK516, "L3"), $Y516, AP516)))</f>
        <v>65000000000501</v>
      </c>
      <c r="AQ517" s="65">
        <f>IF(EXACT($AK516, "L1"), $W516, IF(EXACT($AK516, "L2"), $X516, IF(EXACT($AK516, "L3"), $Y516, IF(EXACT($AK516, "L4"), $Z516, AQ516))))</f>
        <v>65000000000506</v>
      </c>
      <c r="AS517" s="65">
        <f>IF(EXACT($AK517, "L1"), AM517, IF(EXACT($AK517, "L2"), AN517, IF(EXACT($AK517, "L3"), AO517, IF(EXACT($AK517, "L4"), AP517, IF(EXACT($AK517, "L5"), AQ517, "")))))</f>
        <v>65000000000506</v>
      </c>
      <c r="AU517" s="60" t="str">
        <f t="shared" si="190"/>
        <v>PERFORM * FROM "SchData-OLTP-Accounting"."Func_TblChartOfAccount_SET"(varSystemLoginSession, null, null, null, varInstitutionBranchID, 62000000000001::bigint,'7-1003.01', 'Interest Income Promesory Note (IDR)', 62000000000001::bigint, '2016-01-01 00:00:00'::timestamp, null::timestamp, 65000000000506::bigint, 66000000000001::bigint);</v>
      </c>
      <c r="AV517" s="66">
        <f t="shared" si="191"/>
        <v>65000000000507</v>
      </c>
      <c r="AW517" s="66">
        <f t="shared" si="192"/>
        <v>65000000000506</v>
      </c>
      <c r="AY517" s="66">
        <f t="shared" si="183"/>
        <v>65000000000506</v>
      </c>
    </row>
    <row r="518" spans="2:51" x14ac:dyDescent="0.2">
      <c r="B518" s="42"/>
      <c r="C518" s="43"/>
      <c r="D518" s="44" t="s">
        <v>1191</v>
      </c>
      <c r="E518" s="43" t="s">
        <v>635</v>
      </c>
      <c r="F518" s="44"/>
      <c r="G518" s="43"/>
      <c r="H518" s="44"/>
      <c r="I518" s="43"/>
      <c r="J518" s="44"/>
      <c r="K518" s="43"/>
      <c r="L518" s="52"/>
      <c r="M518" s="19"/>
      <c r="O518" s="59" t="str">
        <f t="shared" ref="O518:O544" si="194">IF(EXACT($B518, ""), $O517, $B518)</f>
        <v>7-0000</v>
      </c>
      <c r="P518" s="59" t="str">
        <f t="shared" ref="P518:P544" si="195">IF(EXACT($D518, ""), $P517, $D518)</f>
        <v>7-2000</v>
      </c>
      <c r="Q518" s="59" t="str">
        <f t="shared" ref="Q518:Q544" si="196">IF(EXACT($F518, ""), $Q517, $F518)</f>
        <v>2-1200</v>
      </c>
      <c r="R518" s="59" t="str">
        <f t="shared" ref="R518:R544" si="197">IF(EXACT($H518, ""), $R517, $H518)</f>
        <v>7-1003</v>
      </c>
      <c r="S518" s="59" t="str">
        <f t="shared" ref="S518:S544" si="198">IF(EXACT($J518, ""), $S517, $J518)</f>
        <v>7-1003.01</v>
      </c>
      <c r="T518" s="59" t="str">
        <f t="shared" ref="T518:T544" si="199">IF(EXACT($L518, ""), $T517, $L518)</f>
        <v xml:space="preserve"> </v>
      </c>
      <c r="V518" s="82">
        <f t="shared" ref="V518:V545" si="200">V517+IF(AND(EXACT(B518, ""), EXACT(D518, ""), EXACT(F518, ""), EXACT(H518, ""), EXACT(J518, ""), EXACT(L518, "")), 0, 1)</f>
        <v>65000000000508</v>
      </c>
      <c r="W518" s="61">
        <f t="shared" ref="W518:W544" si="201">IF(EXACT($B518, ""), $W517, $V518)</f>
        <v>65000000000500</v>
      </c>
      <c r="X518" s="61">
        <f t="shared" ref="X518:X544" si="202">IF(EXACT($D518, ""), $X517, $V518)</f>
        <v>65000000000508</v>
      </c>
      <c r="Y518" s="61">
        <f t="shared" ref="Y518:Y544" si="203">IF(EXACT($F518, ""), $Y517, $V518)</f>
        <v>65000000000147</v>
      </c>
      <c r="Z518" s="61">
        <f t="shared" ref="Z518:Z544" si="204">IF(EXACT($H518, ""), $Z517, $V518)</f>
        <v>65000000000506</v>
      </c>
      <c r="AA518" s="61">
        <f t="shared" si="193"/>
        <v>65000000000507</v>
      </c>
      <c r="AB518" s="61">
        <f t="shared" ref="AB518:AB544" si="205">IF(EXACT($L518, ""), $AB517, $V518)</f>
        <v>65000000000000</v>
      </c>
      <c r="AD518" s="61">
        <f t="shared" si="184"/>
        <v>7</v>
      </c>
      <c r="AE518" s="61">
        <f t="shared" si="185"/>
        <v>3</v>
      </c>
      <c r="AF518" s="61">
        <f t="shared" si="186"/>
        <v>1</v>
      </c>
      <c r="AG518" s="61">
        <f t="shared" si="187"/>
        <v>165</v>
      </c>
      <c r="AH518" s="61">
        <f t="shared" si="188"/>
        <v>2</v>
      </c>
      <c r="AI518" s="61">
        <f t="shared" si="189"/>
        <v>1</v>
      </c>
      <c r="AK518" s="77" t="str">
        <f xml:space="preserve">
IF(AA518&lt;&gt;AA517,
     "L5",
     IF(Z518&lt;&gt;Z517,
          "L4",
          IF(Y518&lt;&gt;Y517,
               "L3",
               IF(X518&lt;&gt;X517,
                    "L2",
                     IF(W518&lt;&gt;W517,
                         "L1",
                         "L1"
                         )
                    )
               )
          )
     )</f>
        <v>L2</v>
      </c>
      <c r="AM518" s="65" t="s">
        <v>1756</v>
      </c>
      <c r="AN518" s="65">
        <f>IF(EXACT($AK517, "L1"), $W517, AN517)</f>
        <v>65000000000500</v>
      </c>
      <c r="AO518" s="65">
        <f>IF(EXACT($AK517, "L1"), $W517, IF(EXACT($AK517, "L2"), $X517, AO517))</f>
        <v>65000000000501</v>
      </c>
      <c r="AP518" s="65">
        <f>IF(EXACT($AK517, "L1"), $W517, IF(EXACT($AK517, "L2"), $X517, IF(EXACT($AK517, "L3"), $Y517, AP517)))</f>
        <v>65000000000501</v>
      </c>
      <c r="AQ518" s="65">
        <f>IF(EXACT($AK517, "L1"), $W517, IF(EXACT($AK517, "L2"), $X517, IF(EXACT($AK517, "L3"), $Y517, IF(EXACT($AK517, "L4"), $Z517, AQ517))))</f>
        <v>65000000000506</v>
      </c>
      <c r="AS518" s="65">
        <f>IF(EXACT($AK518, "L1"), AM518, IF(EXACT($AK518, "L2"), AN518, IF(EXACT($AK518, "L3"), AO518, IF(EXACT($AK518, "L4"), AP518, IF(EXACT($AK518, "L5"), AQ518, "")))))</f>
        <v>65000000000500</v>
      </c>
      <c r="AU518" s="60" t="str">
        <f t="shared" si="190"/>
        <v>PERFORM * FROM "SchData-OLTP-Accounting"."Func_TblChartOfAccount_SET"(varSystemLoginSession, null, null, null, varInstitutionBranchID, 62000000000001::bigint,'7-2000', 'Gain (Loss) Disposal of FA', 62000000000001::bigint, '2016-01-01 00:00:00'::timestamp, null::timestamp, 65000000000500::bigint, 66000000000001::bigint);</v>
      </c>
      <c r="AV518" s="66">
        <f t="shared" si="191"/>
        <v>65000000000508</v>
      </c>
      <c r="AW518" s="66">
        <f t="shared" si="192"/>
        <v>65000000000500</v>
      </c>
      <c r="AY518" s="66">
        <f t="shared" ref="AW518:AY544" si="206">IF(AND(EXACT($B518, ""), EXACT($D518, ""), EXACT($F518, ""), EXACT($H518, ""), EXACT($J518, ""), EXACT($L518, "")), "",
IF(NOT(EXACT($B518, "")), "null",
IF(NOT(EXACT($D518, "")), IF($W517&lt;&gt;$W516, $W517, $W518),
IF(NOT(EXACT($F518, "")), IF($X517&lt;&gt;$X516, $X517, IF($W517&lt;&gt;$W516, $W517, $X518)),
IF(NOT(EXACT($H518, "")), IF($Y517&lt;&gt;$Y516, $Y517, IF($X517&lt;&gt;$X516, $X517, IF($W517&lt;&gt;$W516, $W517, $Y518))),
IF(NOT(EXACT($J518, "")), IF($Z517&lt;&gt;$Z516, $Z517, IF($Y517&lt;&gt;$Y516, $Y517, IF($X517&lt;&gt;$X516, $X517, IF($W517&lt;&gt;$W516, $W517, $Z518)))),
IF(NOT(EXACT($L518, "")), IF($AA517&lt;&gt;$AA516, $AA517, IF($Z517&lt;&gt;$Z516, $Z517, IF($Y517&lt;&gt;$Y516, $Y517, IF($X517&lt;&gt;$X516, $X517, IF($W517&lt;&gt;$W516, $W517, $AA518))))),
"others")))))))</f>
        <v>65000000000500</v>
      </c>
    </row>
    <row r="519" spans="2:51" x14ac:dyDescent="0.2">
      <c r="B519" s="42"/>
      <c r="C519" s="43"/>
      <c r="D519" s="44"/>
      <c r="E519" s="43"/>
      <c r="F519" s="44"/>
      <c r="G519" s="43"/>
      <c r="H519" s="44"/>
      <c r="I519" s="43"/>
      <c r="J519" s="44" t="s">
        <v>1747</v>
      </c>
      <c r="K519" s="43" t="s">
        <v>1184</v>
      </c>
      <c r="L519" s="52"/>
      <c r="M519" s="19"/>
      <c r="O519" s="59" t="str">
        <f t="shared" si="194"/>
        <v>7-0000</v>
      </c>
      <c r="P519" s="59" t="str">
        <f t="shared" si="195"/>
        <v>7-2000</v>
      </c>
      <c r="Q519" s="59" t="str">
        <f t="shared" si="196"/>
        <v>2-1200</v>
      </c>
      <c r="R519" s="59" t="str">
        <f t="shared" si="197"/>
        <v>7-1003</v>
      </c>
      <c r="S519" s="59" t="str">
        <f t="shared" si="198"/>
        <v>7-2000.01</v>
      </c>
      <c r="T519" s="59" t="str">
        <f t="shared" si="199"/>
        <v xml:space="preserve"> </v>
      </c>
      <c r="V519" s="82">
        <f t="shared" si="200"/>
        <v>65000000000509</v>
      </c>
      <c r="W519" s="61">
        <f t="shared" si="201"/>
        <v>65000000000500</v>
      </c>
      <c r="X519" s="61">
        <f t="shared" si="202"/>
        <v>65000000000508</v>
      </c>
      <c r="Y519" s="61">
        <f t="shared" si="203"/>
        <v>65000000000147</v>
      </c>
      <c r="Z519" s="61">
        <f t="shared" si="204"/>
        <v>65000000000506</v>
      </c>
      <c r="AA519" s="61">
        <f t="shared" si="193"/>
        <v>65000000000509</v>
      </c>
      <c r="AB519" s="61">
        <f t="shared" si="205"/>
        <v>65000000000000</v>
      </c>
      <c r="AD519" s="61">
        <f t="shared" ref="AD519:AD544" si="207">AD518 + IF(W519&lt;&gt;W518, 1, 0)</f>
        <v>7</v>
      </c>
      <c r="AE519" s="61">
        <f t="shared" ref="AE519:AE544" si="208">IF(AD518&lt;&gt;AD519, 1, AE518) + IF(X519&lt;&gt;X518, 1, 0)</f>
        <v>3</v>
      </c>
      <c r="AF519" s="61">
        <f t="shared" ref="AF519:AF544" si="209">IF(AE518&lt;&gt;AE519, 1, AF518) + IF(Y519&lt;&gt;Y518, 1, 0)</f>
        <v>1</v>
      </c>
      <c r="AG519" s="61">
        <f t="shared" ref="AG519:AG544" si="210">IF(AF518&lt;&gt;AF519, 1, AG518) + IF(Z519&lt;&gt;Z518, 1, 0)</f>
        <v>165</v>
      </c>
      <c r="AH519" s="61">
        <f t="shared" ref="AH519:AH544" si="211">IF(AG518&lt;&gt;AG519, 1, AH518) + IF(AA519&lt;&gt;AA518, 1, 0)</f>
        <v>3</v>
      </c>
      <c r="AI519" s="61">
        <f t="shared" ref="AI519:AI544" si="212">IF(AH518&lt;&gt;AH519, 1, AI518) + IF(AB519&lt;&gt;AB518, 1, 0)</f>
        <v>1</v>
      </c>
      <c r="AK519" s="77" t="str">
        <f xml:space="preserve">
IF(AA519&lt;&gt;AA518,
     "L5",
     IF(Z519&lt;&gt;Z518,
          "L4",
          IF(Y519&lt;&gt;Y518,
               "L3",
               IF(X519&lt;&gt;X518,
                    "L2",
                     IF(W519&lt;&gt;W518,
                         "L1",
                         "L1"
                         )
                    )
               )
          )
     )</f>
        <v>L5</v>
      </c>
      <c r="AM519" s="65" t="s">
        <v>1756</v>
      </c>
      <c r="AN519" s="65">
        <f>IF(EXACT($AK518, "L1"), $W518, AN518)</f>
        <v>65000000000500</v>
      </c>
      <c r="AO519" s="65">
        <f>IF(EXACT($AK518, "L1"), $W518, IF(EXACT($AK518, "L2"), $X518, AO518))</f>
        <v>65000000000508</v>
      </c>
      <c r="AP519" s="65">
        <f>IF(EXACT($AK518, "L1"), $W518, IF(EXACT($AK518, "L2"), $X518, IF(EXACT($AK518, "L3"), $Y518, AP518)))</f>
        <v>65000000000508</v>
      </c>
      <c r="AQ519" s="65">
        <f>IF(EXACT($AK518, "L1"), $W518, IF(EXACT($AK518, "L2"), $X518, IF(EXACT($AK518, "L3"), $Y518, IF(EXACT($AK518, "L4"), $Z518, AQ518))))</f>
        <v>65000000000508</v>
      </c>
      <c r="AS519" s="65">
        <f>IF(EXACT($AK519, "L1"), AM519, IF(EXACT($AK519, "L2"), AN519, IF(EXACT($AK519, "L3"), AO519, IF(EXACT($AK519, "L4"), AP519, IF(EXACT($AK519, "L5"), AQ519, "")))))</f>
        <v>65000000000508</v>
      </c>
      <c r="AU519" s="60" t="str">
        <f t="shared" ref="AU519:AU545" si="213">IF(AND(EXACT(B519, ""), EXACT(D519, ""), EXACT(F519, ""), EXACT(H519, ""), EXACT(J519, ""), EXACT(L519, "")), "", CONCATENATE(
"PERFORM * FROM ""SchData-OLTP-Accounting"".""Func_TblChartOfAccount_SET""(varSystemLoginSession, null, null, null, varInstitutionBranchID, 62000000000001::bigint,'",
IF(EXACT(B519, ""), IF(EXACT(D519, ""), IF(EXACT(F519, ""), IF(EXACT(H519, ""), IF(EXACT(J519, ""), IF(EXACT(L519, ""), "", L519), J519), H519), F519), D519), B519),
"', '",
IF(EXACT(B519, ""), IF(EXACT(D519, ""), IF(EXACT(F519, ""), IF(EXACT(H519, ""), IF(EXACT(J519, ""), IF(EXACT(L519, ""), "", M519), K519), I519), G519), E519), C519),
"', ",
IF(EXACT(J519, ""), "62000000000001::bigint", IF((RIGHT(J519, 2)*1 = 1), "62000000000001::bigint", IF((RIGHT(J519, 2)*1 = 2), "62000000000002::bigint", "null"))),
", '2016-01-01 00:00:00'::timestamp, null::timestamp, ", AW519, "::bigint, 66000000000001::bigint);"))</f>
        <v>PERFORM * FROM "SchData-OLTP-Accounting"."Func_TblChartOfAccount_SET"(varSystemLoginSession, null, null, null, varInstitutionBranchID, 62000000000001::bigint,'7-2000.01', 'Gain (Loss) Disposal of FA (IDR)', 62000000000001::bigint, '2016-01-01 00:00:00'::timestamp, null::timestamp, 65000000000508::bigint, 66000000000001::bigint);</v>
      </c>
      <c r="AV519" s="66">
        <f t="shared" ref="AV519:AV544" si="214">IF(AND(EXACT($B519, ""), EXACT($D519, ""), EXACT($F519, ""), EXACT($H519, ""), EXACT($J519, ""), EXACT($L519, "")), "", V519)</f>
        <v>65000000000509</v>
      </c>
      <c r="AW519" s="66">
        <f t="shared" ref="AW519:AW545" si="215">AS519</f>
        <v>65000000000508</v>
      </c>
      <c r="AY519" s="66">
        <f t="shared" si="206"/>
        <v>65000000000508</v>
      </c>
    </row>
    <row r="520" spans="2:51" ht="25.5" x14ac:dyDescent="0.2">
      <c r="B520" s="44"/>
      <c r="C520" s="43"/>
      <c r="D520" s="44" t="s">
        <v>1192</v>
      </c>
      <c r="E520" s="43" t="s">
        <v>1194</v>
      </c>
      <c r="F520" s="44"/>
      <c r="G520" s="43"/>
      <c r="H520" s="44"/>
      <c r="I520" s="43"/>
      <c r="J520" s="44"/>
      <c r="K520" s="43"/>
      <c r="L520" s="52"/>
      <c r="M520" s="19"/>
      <c r="O520" s="59" t="str">
        <f t="shared" si="194"/>
        <v>7-0000</v>
      </c>
      <c r="P520" s="59" t="str">
        <f t="shared" si="195"/>
        <v>7-3000</v>
      </c>
      <c r="Q520" s="59" t="str">
        <f t="shared" si="196"/>
        <v>2-1200</v>
      </c>
      <c r="R520" s="59" t="str">
        <f t="shared" si="197"/>
        <v>7-1003</v>
      </c>
      <c r="S520" s="59" t="str">
        <f t="shared" si="198"/>
        <v>7-2000.01</v>
      </c>
      <c r="T520" s="59" t="str">
        <f t="shared" si="199"/>
        <v xml:space="preserve"> </v>
      </c>
      <c r="V520" s="82">
        <f t="shared" si="200"/>
        <v>65000000000510</v>
      </c>
      <c r="W520" s="61">
        <f t="shared" si="201"/>
        <v>65000000000500</v>
      </c>
      <c r="X520" s="61">
        <f t="shared" si="202"/>
        <v>65000000000510</v>
      </c>
      <c r="Y520" s="61">
        <f t="shared" si="203"/>
        <v>65000000000147</v>
      </c>
      <c r="Z520" s="61">
        <f t="shared" si="204"/>
        <v>65000000000506</v>
      </c>
      <c r="AA520" s="61">
        <f t="shared" si="193"/>
        <v>65000000000509</v>
      </c>
      <c r="AB520" s="61">
        <f t="shared" si="205"/>
        <v>65000000000000</v>
      </c>
      <c r="AD520" s="61">
        <f t="shared" si="207"/>
        <v>7</v>
      </c>
      <c r="AE520" s="61">
        <f t="shared" si="208"/>
        <v>4</v>
      </c>
      <c r="AF520" s="61">
        <f t="shared" si="209"/>
        <v>1</v>
      </c>
      <c r="AG520" s="61">
        <f t="shared" si="210"/>
        <v>165</v>
      </c>
      <c r="AH520" s="61">
        <f t="shared" si="211"/>
        <v>3</v>
      </c>
      <c r="AI520" s="61">
        <f t="shared" si="212"/>
        <v>1</v>
      </c>
      <c r="AK520" s="77" t="str">
        <f xml:space="preserve">
IF(AA520&lt;&gt;AA519,
     "L5",
     IF(Z520&lt;&gt;Z519,
          "L4",
          IF(Y520&lt;&gt;Y519,
               "L3",
               IF(X520&lt;&gt;X519,
                    "L2",
                     IF(W520&lt;&gt;W519,
                         "L1",
                         "L1"
                         )
                    )
               )
          )
     )</f>
        <v>L2</v>
      </c>
      <c r="AM520" s="65" t="s">
        <v>1756</v>
      </c>
      <c r="AN520" s="65">
        <f>IF(EXACT($AK519, "L1"), $W519, AN519)</f>
        <v>65000000000500</v>
      </c>
      <c r="AO520" s="65">
        <f>IF(EXACT($AK519, "L1"), $W519, IF(EXACT($AK519, "L2"), $X519, AO519))</f>
        <v>65000000000508</v>
      </c>
      <c r="AP520" s="65">
        <f>IF(EXACT($AK519, "L1"), $W519, IF(EXACT($AK519, "L2"), $X519, IF(EXACT($AK519, "L3"), $Y519, AP519)))</f>
        <v>65000000000508</v>
      </c>
      <c r="AQ520" s="65">
        <f>IF(EXACT($AK519, "L1"), $W519, IF(EXACT($AK519, "L2"), $X519, IF(EXACT($AK519, "L3"), $Y519, IF(EXACT($AK519, "L4"), $Z519, AQ519))))</f>
        <v>65000000000508</v>
      </c>
      <c r="AS520" s="65">
        <f>IF(EXACT($AK520, "L1"), AM520, IF(EXACT($AK520, "L2"), AN520, IF(EXACT($AK520, "L3"), AO520, IF(EXACT($AK520, "L4"), AP520, IF(EXACT($AK520, "L5"), AQ520, "")))))</f>
        <v>65000000000500</v>
      </c>
      <c r="AU520" s="60" t="str">
        <f t="shared" si="213"/>
        <v>PERFORM * FROM "SchData-OLTP-Accounting"."Func_TblChartOfAccount_SET"(varSystemLoginSession, null, null, null, varInstitutionBranchID, 62000000000001::bigint,'7-3000', 'Gain (Loss) Exchange Rate Difference', 62000000000001::bigint, '2016-01-01 00:00:00'::timestamp, null::timestamp, 65000000000500::bigint, 66000000000001::bigint);</v>
      </c>
      <c r="AV520" s="66">
        <f t="shared" si="214"/>
        <v>65000000000510</v>
      </c>
      <c r="AW520" s="66">
        <f t="shared" si="215"/>
        <v>65000000000500</v>
      </c>
      <c r="AY520" s="66">
        <f t="shared" si="206"/>
        <v>65000000000500</v>
      </c>
    </row>
    <row r="521" spans="2:51" ht="25.5" x14ac:dyDescent="0.2">
      <c r="B521" s="44"/>
      <c r="C521" s="43"/>
      <c r="D521" s="44"/>
      <c r="E521" s="43"/>
      <c r="F521" s="44"/>
      <c r="G521" s="43"/>
      <c r="H521" s="44" t="s">
        <v>1674</v>
      </c>
      <c r="I521" s="43" t="s">
        <v>1194</v>
      </c>
      <c r="J521" s="44"/>
      <c r="K521" s="43"/>
      <c r="L521" s="52"/>
      <c r="M521" s="19"/>
      <c r="O521" s="59" t="str">
        <f t="shared" si="194"/>
        <v>7-0000</v>
      </c>
      <c r="P521" s="59" t="str">
        <f t="shared" si="195"/>
        <v>7-3000</v>
      </c>
      <c r="Q521" s="59" t="str">
        <f t="shared" si="196"/>
        <v>2-1200</v>
      </c>
      <c r="R521" s="59" t="str">
        <f t="shared" si="197"/>
        <v>7-3001</v>
      </c>
      <c r="S521" s="59" t="str">
        <f t="shared" si="198"/>
        <v>7-2000.01</v>
      </c>
      <c r="T521" s="59" t="str">
        <f t="shared" si="199"/>
        <v xml:space="preserve"> </v>
      </c>
      <c r="V521" s="82">
        <f t="shared" si="200"/>
        <v>65000000000511</v>
      </c>
      <c r="W521" s="61">
        <f t="shared" si="201"/>
        <v>65000000000500</v>
      </c>
      <c r="X521" s="61">
        <f t="shared" si="202"/>
        <v>65000000000510</v>
      </c>
      <c r="Y521" s="61">
        <f t="shared" si="203"/>
        <v>65000000000147</v>
      </c>
      <c r="Z521" s="61">
        <f t="shared" si="204"/>
        <v>65000000000511</v>
      </c>
      <c r="AA521" s="61">
        <f t="shared" si="193"/>
        <v>65000000000509</v>
      </c>
      <c r="AB521" s="61">
        <f t="shared" si="205"/>
        <v>65000000000000</v>
      </c>
      <c r="AD521" s="61">
        <f t="shared" si="207"/>
        <v>7</v>
      </c>
      <c r="AE521" s="61">
        <f t="shared" si="208"/>
        <v>4</v>
      </c>
      <c r="AF521" s="61">
        <f t="shared" si="209"/>
        <v>1</v>
      </c>
      <c r="AG521" s="61">
        <f t="shared" si="210"/>
        <v>166</v>
      </c>
      <c r="AH521" s="61">
        <f t="shared" si="211"/>
        <v>1</v>
      </c>
      <c r="AI521" s="61">
        <f t="shared" si="212"/>
        <v>1</v>
      </c>
      <c r="AK521" s="77" t="str">
        <f xml:space="preserve">
IF(AA521&lt;&gt;AA520,
     "L5",
     IF(Z521&lt;&gt;Z520,
          "L4",
          IF(Y521&lt;&gt;Y520,
               "L3",
               IF(X521&lt;&gt;X520,
                    "L2",
                     IF(W521&lt;&gt;W520,
                         "L1",
                         "L1"
                         )
                    )
               )
          )
     )</f>
        <v>L4</v>
      </c>
      <c r="AM521" s="65" t="s">
        <v>1756</v>
      </c>
      <c r="AN521" s="65">
        <f>IF(EXACT($AK520, "L1"), $W520, AN520)</f>
        <v>65000000000500</v>
      </c>
      <c r="AO521" s="65">
        <f>IF(EXACT($AK520, "L1"), $W520, IF(EXACT($AK520, "L2"), $X520, AO520))</f>
        <v>65000000000510</v>
      </c>
      <c r="AP521" s="65">
        <f>IF(EXACT($AK520, "L1"), $W520, IF(EXACT($AK520, "L2"), $X520, IF(EXACT($AK520, "L3"), $Y520, AP520)))</f>
        <v>65000000000510</v>
      </c>
      <c r="AQ521" s="65">
        <f>IF(EXACT($AK520, "L1"), $W520, IF(EXACT($AK520, "L2"), $X520, IF(EXACT($AK520, "L3"), $Y520, IF(EXACT($AK520, "L4"), $Z520, AQ520))))</f>
        <v>65000000000510</v>
      </c>
      <c r="AS521" s="65">
        <f>IF(EXACT($AK521, "L1"), AM521, IF(EXACT($AK521, "L2"), AN521, IF(EXACT($AK521, "L3"), AO521, IF(EXACT($AK521, "L4"), AP521, IF(EXACT($AK521, "L5"), AQ521, "")))))</f>
        <v>65000000000510</v>
      </c>
      <c r="AU521" s="60" t="str">
        <f t="shared" si="213"/>
        <v>PERFORM * FROM "SchData-OLTP-Accounting"."Func_TblChartOfAccount_SET"(varSystemLoginSession, null, null, null, varInstitutionBranchID, 62000000000001::bigint,'7-3001', 'Gain (Loss) Exchange Rate Difference', 62000000000001::bigint, '2016-01-01 00:00:00'::timestamp, null::timestamp, 65000000000510::bigint, 66000000000001::bigint);</v>
      </c>
      <c r="AV521" s="66">
        <f t="shared" si="214"/>
        <v>65000000000511</v>
      </c>
      <c r="AW521" s="66">
        <f t="shared" si="215"/>
        <v>65000000000510</v>
      </c>
      <c r="AY521" s="66">
        <f t="shared" si="206"/>
        <v>65000000000510</v>
      </c>
    </row>
    <row r="522" spans="2:51" ht="25.5" x14ac:dyDescent="0.2">
      <c r="B522" s="44"/>
      <c r="C522" s="43"/>
      <c r="D522" s="44"/>
      <c r="E522" s="43"/>
      <c r="F522" s="44"/>
      <c r="G522" s="43"/>
      <c r="H522" s="44"/>
      <c r="I522" s="43"/>
      <c r="J522" s="44" t="s">
        <v>1675</v>
      </c>
      <c r="K522" s="43" t="s">
        <v>1195</v>
      </c>
      <c r="L522" s="52"/>
      <c r="M522" s="19"/>
      <c r="O522" s="59" t="str">
        <f t="shared" si="194"/>
        <v>7-0000</v>
      </c>
      <c r="P522" s="59" t="str">
        <f t="shared" si="195"/>
        <v>7-3000</v>
      </c>
      <c r="Q522" s="59" t="str">
        <f t="shared" si="196"/>
        <v>2-1200</v>
      </c>
      <c r="R522" s="59" t="str">
        <f t="shared" si="197"/>
        <v>7-3001</v>
      </c>
      <c r="S522" s="59" t="str">
        <f t="shared" si="198"/>
        <v>7-3001.01</v>
      </c>
      <c r="T522" s="59" t="str">
        <f t="shared" si="199"/>
        <v xml:space="preserve"> </v>
      </c>
      <c r="V522" s="82">
        <f t="shared" si="200"/>
        <v>65000000000512</v>
      </c>
      <c r="W522" s="61">
        <f t="shared" si="201"/>
        <v>65000000000500</v>
      </c>
      <c r="X522" s="61">
        <f t="shared" si="202"/>
        <v>65000000000510</v>
      </c>
      <c r="Y522" s="61">
        <f t="shared" si="203"/>
        <v>65000000000147</v>
      </c>
      <c r="Z522" s="61">
        <f t="shared" si="204"/>
        <v>65000000000511</v>
      </c>
      <c r="AA522" s="61">
        <f t="shared" si="193"/>
        <v>65000000000512</v>
      </c>
      <c r="AB522" s="61">
        <f t="shared" si="205"/>
        <v>65000000000000</v>
      </c>
      <c r="AD522" s="61">
        <f t="shared" si="207"/>
        <v>7</v>
      </c>
      <c r="AE522" s="61">
        <f t="shared" si="208"/>
        <v>4</v>
      </c>
      <c r="AF522" s="61">
        <f t="shared" si="209"/>
        <v>1</v>
      </c>
      <c r="AG522" s="61">
        <f t="shared" si="210"/>
        <v>166</v>
      </c>
      <c r="AH522" s="61">
        <f t="shared" si="211"/>
        <v>2</v>
      </c>
      <c r="AI522" s="61">
        <f t="shared" si="212"/>
        <v>1</v>
      </c>
      <c r="AK522" s="77" t="str">
        <f xml:space="preserve">
IF(AA522&lt;&gt;AA521,
     "L5",
     IF(Z522&lt;&gt;Z521,
          "L4",
          IF(Y522&lt;&gt;Y521,
               "L3",
               IF(X522&lt;&gt;X521,
                    "L2",
                     IF(W522&lt;&gt;W521,
                         "L1",
                         "L1"
                         )
                    )
               )
          )
     )</f>
        <v>L5</v>
      </c>
      <c r="AM522" s="65" t="s">
        <v>1756</v>
      </c>
      <c r="AN522" s="65">
        <f>IF(EXACT($AK521, "L1"), $W521, AN521)</f>
        <v>65000000000500</v>
      </c>
      <c r="AO522" s="65">
        <f>IF(EXACT($AK521, "L1"), $W521, IF(EXACT($AK521, "L2"), $X521, AO521))</f>
        <v>65000000000510</v>
      </c>
      <c r="AP522" s="65">
        <f>IF(EXACT($AK521, "L1"), $W521, IF(EXACT($AK521, "L2"), $X521, IF(EXACT($AK521, "L3"), $Y521, AP521)))</f>
        <v>65000000000510</v>
      </c>
      <c r="AQ522" s="65">
        <f>IF(EXACT($AK521, "L1"), $W521, IF(EXACT($AK521, "L2"), $X521, IF(EXACT($AK521, "L3"), $Y521, IF(EXACT($AK521, "L4"), $Z521, AQ521))))</f>
        <v>65000000000511</v>
      </c>
      <c r="AS522" s="65">
        <f>IF(EXACT($AK522, "L1"), AM522, IF(EXACT($AK522, "L2"), AN522, IF(EXACT($AK522, "L3"), AO522, IF(EXACT($AK522, "L4"), AP522, IF(EXACT($AK522, "L5"), AQ522, "")))))</f>
        <v>65000000000511</v>
      </c>
      <c r="AU522" s="60" t="str">
        <f t="shared" si="213"/>
        <v>PERFORM * FROM "SchData-OLTP-Accounting"."Func_TblChartOfAccount_SET"(varSystemLoginSession, null, null, null, varInstitutionBranchID, 62000000000001::bigint,'7-3001.01', 'Gain (Loss) Exchange Rate Difference (IDR)', 62000000000001::bigint, '2016-01-01 00:00:00'::timestamp, null::timestamp, 65000000000511::bigint, 66000000000001::bigint);</v>
      </c>
      <c r="AV522" s="66">
        <f t="shared" si="214"/>
        <v>65000000000512</v>
      </c>
      <c r="AW522" s="66">
        <f t="shared" si="215"/>
        <v>65000000000511</v>
      </c>
      <c r="AY522" s="66">
        <f t="shared" si="206"/>
        <v>65000000000511</v>
      </c>
    </row>
    <row r="523" spans="2:51" ht="25.5" x14ac:dyDescent="0.2">
      <c r="B523" s="44"/>
      <c r="C523" s="43"/>
      <c r="D523" s="44"/>
      <c r="E523" s="43"/>
      <c r="F523" s="44"/>
      <c r="G523" s="43"/>
      <c r="H523" s="44" t="s">
        <v>1676</v>
      </c>
      <c r="I523" s="43" t="s">
        <v>1196</v>
      </c>
      <c r="J523" s="44"/>
      <c r="K523" s="43"/>
      <c r="L523" s="52"/>
      <c r="M523" s="19"/>
      <c r="O523" s="59" t="str">
        <f t="shared" si="194"/>
        <v>7-0000</v>
      </c>
      <c r="P523" s="59" t="str">
        <f t="shared" si="195"/>
        <v>7-3000</v>
      </c>
      <c r="Q523" s="59" t="str">
        <f t="shared" si="196"/>
        <v>2-1200</v>
      </c>
      <c r="R523" s="59" t="str">
        <f t="shared" si="197"/>
        <v>7-3002</v>
      </c>
      <c r="S523" s="59" t="str">
        <f t="shared" si="198"/>
        <v>7-3001.01</v>
      </c>
      <c r="T523" s="59" t="str">
        <f t="shared" si="199"/>
        <v xml:space="preserve"> </v>
      </c>
      <c r="V523" s="82">
        <f t="shared" si="200"/>
        <v>65000000000513</v>
      </c>
      <c r="W523" s="61">
        <f t="shared" si="201"/>
        <v>65000000000500</v>
      </c>
      <c r="X523" s="61">
        <f t="shared" si="202"/>
        <v>65000000000510</v>
      </c>
      <c r="Y523" s="61">
        <f t="shared" si="203"/>
        <v>65000000000147</v>
      </c>
      <c r="Z523" s="61">
        <f t="shared" si="204"/>
        <v>65000000000513</v>
      </c>
      <c r="AA523" s="61">
        <f t="shared" si="193"/>
        <v>65000000000512</v>
      </c>
      <c r="AB523" s="61">
        <f t="shared" si="205"/>
        <v>65000000000000</v>
      </c>
      <c r="AD523" s="61">
        <f t="shared" si="207"/>
        <v>7</v>
      </c>
      <c r="AE523" s="61">
        <f t="shared" si="208"/>
        <v>4</v>
      </c>
      <c r="AF523" s="61">
        <f t="shared" si="209"/>
        <v>1</v>
      </c>
      <c r="AG523" s="61">
        <f t="shared" si="210"/>
        <v>167</v>
      </c>
      <c r="AH523" s="61">
        <f t="shared" si="211"/>
        <v>1</v>
      </c>
      <c r="AI523" s="61">
        <f t="shared" si="212"/>
        <v>1</v>
      </c>
      <c r="AK523" s="77" t="str">
        <f xml:space="preserve">
IF(AA523&lt;&gt;AA522,
     "L5",
     IF(Z523&lt;&gt;Z522,
          "L4",
          IF(Y523&lt;&gt;Y522,
               "L3",
               IF(X523&lt;&gt;X522,
                    "L2",
                     IF(W523&lt;&gt;W522,
                         "L1",
                         "L1"
                         )
                    )
               )
          )
     )</f>
        <v>L4</v>
      </c>
      <c r="AM523" s="65" t="s">
        <v>1756</v>
      </c>
      <c r="AN523" s="65">
        <f>IF(EXACT($AK522, "L1"), $W522, AN522)</f>
        <v>65000000000500</v>
      </c>
      <c r="AO523" s="65">
        <f>IF(EXACT($AK522, "L1"), $W522, IF(EXACT($AK522, "L2"), $X522, AO522))</f>
        <v>65000000000510</v>
      </c>
      <c r="AP523" s="65">
        <f>IF(EXACT($AK522, "L1"), $W522, IF(EXACT($AK522, "L2"), $X522, IF(EXACT($AK522, "L3"), $Y522, AP522)))</f>
        <v>65000000000510</v>
      </c>
      <c r="AQ523" s="65">
        <f>IF(EXACT($AK522, "L1"), $W522, IF(EXACT($AK522, "L2"), $X522, IF(EXACT($AK522, "L3"), $Y522, IF(EXACT($AK522, "L4"), $Z522, AQ522))))</f>
        <v>65000000000511</v>
      </c>
      <c r="AS523" s="65">
        <f>IF(EXACT($AK523, "L1"), AM523, IF(EXACT($AK523, "L2"), AN523, IF(EXACT($AK523, "L3"), AO523, IF(EXACT($AK523, "L4"), AP523, IF(EXACT($AK523, "L5"), AQ523, "")))))</f>
        <v>65000000000510</v>
      </c>
      <c r="AU523" s="60" t="str">
        <f t="shared" si="213"/>
        <v>PERFORM * FROM "SchData-OLTP-Accounting"."Func_TblChartOfAccount_SET"(varSystemLoginSession, null, null, null, varInstitutionBranchID, 62000000000001::bigint,'7-3002', 'Gain (Loss) Exchange Rate Difference Downer', 62000000000001::bigint, '2016-01-01 00:00:00'::timestamp, null::timestamp, 65000000000510::bigint, 66000000000001::bigint);</v>
      </c>
      <c r="AV523" s="66">
        <f t="shared" si="214"/>
        <v>65000000000513</v>
      </c>
      <c r="AW523" s="66">
        <f t="shared" si="215"/>
        <v>65000000000510</v>
      </c>
      <c r="AY523" s="66">
        <f t="shared" si="206"/>
        <v>65000000000147</v>
      </c>
    </row>
    <row r="524" spans="2:51" ht="25.5" x14ac:dyDescent="0.2">
      <c r="B524" s="44"/>
      <c r="C524" s="43"/>
      <c r="D524" s="44"/>
      <c r="E524" s="43"/>
      <c r="F524" s="44"/>
      <c r="G524" s="43"/>
      <c r="H524" s="44"/>
      <c r="I524" s="43"/>
      <c r="J524" s="44" t="s">
        <v>1677</v>
      </c>
      <c r="K524" s="43" t="s">
        <v>1197</v>
      </c>
      <c r="L524" s="52"/>
      <c r="M524" s="19"/>
      <c r="O524" s="59" t="str">
        <f t="shared" si="194"/>
        <v>7-0000</v>
      </c>
      <c r="P524" s="59" t="str">
        <f t="shared" si="195"/>
        <v>7-3000</v>
      </c>
      <c r="Q524" s="59" t="str">
        <f t="shared" si="196"/>
        <v>2-1200</v>
      </c>
      <c r="R524" s="59" t="str">
        <f t="shared" si="197"/>
        <v>7-3002</v>
      </c>
      <c r="S524" s="59" t="str">
        <f t="shared" si="198"/>
        <v>7-3002.01</v>
      </c>
      <c r="T524" s="59" t="str">
        <f t="shared" si="199"/>
        <v xml:space="preserve"> </v>
      </c>
      <c r="V524" s="82">
        <f t="shared" si="200"/>
        <v>65000000000514</v>
      </c>
      <c r="W524" s="61">
        <f t="shared" si="201"/>
        <v>65000000000500</v>
      </c>
      <c r="X524" s="61">
        <f t="shared" si="202"/>
        <v>65000000000510</v>
      </c>
      <c r="Y524" s="61">
        <f t="shared" si="203"/>
        <v>65000000000147</v>
      </c>
      <c r="Z524" s="61">
        <f t="shared" si="204"/>
        <v>65000000000513</v>
      </c>
      <c r="AA524" s="61">
        <f t="shared" si="193"/>
        <v>65000000000514</v>
      </c>
      <c r="AB524" s="61">
        <f t="shared" si="205"/>
        <v>65000000000000</v>
      </c>
      <c r="AD524" s="61">
        <f t="shared" si="207"/>
        <v>7</v>
      </c>
      <c r="AE524" s="61">
        <f t="shared" si="208"/>
        <v>4</v>
      </c>
      <c r="AF524" s="61">
        <f t="shared" si="209"/>
        <v>1</v>
      </c>
      <c r="AG524" s="61">
        <f t="shared" si="210"/>
        <v>167</v>
      </c>
      <c r="AH524" s="61">
        <f t="shared" si="211"/>
        <v>2</v>
      </c>
      <c r="AI524" s="61">
        <f t="shared" si="212"/>
        <v>1</v>
      </c>
      <c r="AK524" s="77" t="str">
        <f xml:space="preserve">
IF(AA524&lt;&gt;AA523,
     "L5",
     IF(Z524&lt;&gt;Z523,
          "L4",
          IF(Y524&lt;&gt;Y523,
               "L3",
               IF(X524&lt;&gt;X523,
                    "L2",
                     IF(W524&lt;&gt;W523,
                         "L1",
                         "L1"
                         )
                    )
               )
          )
     )</f>
        <v>L5</v>
      </c>
      <c r="AM524" s="65" t="s">
        <v>1756</v>
      </c>
      <c r="AN524" s="65">
        <f>IF(EXACT($AK523, "L1"), $W523, AN523)</f>
        <v>65000000000500</v>
      </c>
      <c r="AO524" s="65">
        <f>IF(EXACT($AK523, "L1"), $W523, IF(EXACT($AK523, "L2"), $X523, AO523))</f>
        <v>65000000000510</v>
      </c>
      <c r="AP524" s="65">
        <f>IF(EXACT($AK523, "L1"), $W523, IF(EXACT($AK523, "L2"), $X523, IF(EXACT($AK523, "L3"), $Y523, AP523)))</f>
        <v>65000000000510</v>
      </c>
      <c r="AQ524" s="65">
        <f>IF(EXACT($AK523, "L1"), $W523, IF(EXACT($AK523, "L2"), $X523, IF(EXACT($AK523, "L3"), $Y523, IF(EXACT($AK523, "L4"), $Z523, AQ523))))</f>
        <v>65000000000513</v>
      </c>
      <c r="AS524" s="65">
        <f>IF(EXACT($AK524, "L1"), AM524, IF(EXACT($AK524, "L2"), AN524, IF(EXACT($AK524, "L3"), AO524, IF(EXACT($AK524, "L4"), AP524, IF(EXACT($AK524, "L5"), AQ524, "")))))</f>
        <v>65000000000513</v>
      </c>
      <c r="AU524" s="60" t="str">
        <f t="shared" si="213"/>
        <v>PERFORM * FROM "SchData-OLTP-Accounting"."Func_TblChartOfAccount_SET"(varSystemLoginSession, null, null, null, varInstitutionBranchID, 62000000000001::bigint,'7-3002.01', 'Gain (Loss) Exchange Rate Difference Downer (IDR)', 62000000000001::bigint, '2016-01-01 00:00:00'::timestamp, null::timestamp, 65000000000513::bigint, 66000000000001::bigint);</v>
      </c>
      <c r="AV524" s="66">
        <f t="shared" si="214"/>
        <v>65000000000514</v>
      </c>
      <c r="AW524" s="66">
        <f t="shared" si="215"/>
        <v>65000000000513</v>
      </c>
      <c r="AY524" s="66">
        <f t="shared" si="206"/>
        <v>65000000000513</v>
      </c>
    </row>
    <row r="525" spans="2:51" x14ac:dyDescent="0.2">
      <c r="B525" s="44"/>
      <c r="C525" s="43"/>
      <c r="D525" s="44" t="s">
        <v>1193</v>
      </c>
      <c r="E525" s="43" t="s">
        <v>1213</v>
      </c>
      <c r="F525" s="44"/>
      <c r="G525" s="43"/>
      <c r="H525" s="44"/>
      <c r="I525" s="43"/>
      <c r="J525" s="44"/>
      <c r="K525" s="43"/>
      <c r="L525" s="52"/>
      <c r="M525" s="19"/>
      <c r="O525" s="59" t="str">
        <f t="shared" si="194"/>
        <v>7-0000</v>
      </c>
      <c r="P525" s="59" t="str">
        <f t="shared" si="195"/>
        <v>7-4000</v>
      </c>
      <c r="Q525" s="59" t="str">
        <f t="shared" si="196"/>
        <v>2-1200</v>
      </c>
      <c r="R525" s="59" t="str">
        <f t="shared" si="197"/>
        <v>7-3002</v>
      </c>
      <c r="S525" s="59" t="str">
        <f t="shared" si="198"/>
        <v>7-3002.01</v>
      </c>
      <c r="T525" s="59" t="str">
        <f t="shared" si="199"/>
        <v xml:space="preserve"> </v>
      </c>
      <c r="V525" s="82">
        <f t="shared" si="200"/>
        <v>65000000000515</v>
      </c>
      <c r="W525" s="61">
        <f t="shared" si="201"/>
        <v>65000000000500</v>
      </c>
      <c r="X525" s="61">
        <f t="shared" si="202"/>
        <v>65000000000515</v>
      </c>
      <c r="Y525" s="61">
        <f t="shared" si="203"/>
        <v>65000000000147</v>
      </c>
      <c r="Z525" s="61">
        <f t="shared" si="204"/>
        <v>65000000000513</v>
      </c>
      <c r="AA525" s="61">
        <f t="shared" si="193"/>
        <v>65000000000514</v>
      </c>
      <c r="AB525" s="61">
        <f t="shared" si="205"/>
        <v>65000000000000</v>
      </c>
      <c r="AD525" s="61">
        <f t="shared" si="207"/>
        <v>7</v>
      </c>
      <c r="AE525" s="61">
        <f t="shared" si="208"/>
        <v>5</v>
      </c>
      <c r="AF525" s="61">
        <f t="shared" si="209"/>
        <v>1</v>
      </c>
      <c r="AG525" s="61">
        <f t="shared" si="210"/>
        <v>167</v>
      </c>
      <c r="AH525" s="61">
        <f t="shared" si="211"/>
        <v>2</v>
      </c>
      <c r="AI525" s="61">
        <f t="shared" si="212"/>
        <v>1</v>
      </c>
      <c r="AK525" s="77" t="str">
        <f xml:space="preserve">
IF(AA525&lt;&gt;AA524,
     "L5",
     IF(Z525&lt;&gt;Z524,
          "L4",
          IF(Y525&lt;&gt;Y524,
               "L3",
               IF(X525&lt;&gt;X524,
                    "L2",
                     IF(W525&lt;&gt;W524,
                         "L1",
                         "L1"
                         )
                    )
               )
          )
     )</f>
        <v>L2</v>
      </c>
      <c r="AM525" s="65" t="s">
        <v>1756</v>
      </c>
      <c r="AN525" s="65">
        <f>IF(EXACT($AK524, "L1"), $W524, AN524)</f>
        <v>65000000000500</v>
      </c>
      <c r="AO525" s="65">
        <f>IF(EXACT($AK524, "L1"), $W524, IF(EXACT($AK524, "L2"), $X524, AO524))</f>
        <v>65000000000510</v>
      </c>
      <c r="AP525" s="65">
        <f>IF(EXACT($AK524, "L1"), $W524, IF(EXACT($AK524, "L2"), $X524, IF(EXACT($AK524, "L3"), $Y524, AP524)))</f>
        <v>65000000000510</v>
      </c>
      <c r="AQ525" s="65">
        <f>IF(EXACT($AK524, "L1"), $W524, IF(EXACT($AK524, "L2"), $X524, IF(EXACT($AK524, "L3"), $Y524, IF(EXACT($AK524, "L4"), $Z524, AQ524))))</f>
        <v>65000000000513</v>
      </c>
      <c r="AS525" s="65">
        <f>IF(EXACT($AK525, "L1"), AM525, IF(EXACT($AK525, "L2"), AN525, IF(EXACT($AK525, "L3"), AO525, IF(EXACT($AK525, "L4"), AP525, IF(EXACT($AK525, "L5"), AQ525, "")))))</f>
        <v>65000000000500</v>
      </c>
      <c r="AU525" s="60" t="str">
        <f t="shared" si="213"/>
        <v>PERFORM * FROM "SchData-OLTP-Accounting"."Func_TblChartOfAccount_SET"(varSystemLoginSession, null, null, null, varInstitutionBranchID, 62000000000001::bigint,'7-4000', 'Other Revenue - Other', 62000000000001::bigint, '2016-01-01 00:00:00'::timestamp, null::timestamp, 65000000000500::bigint, 66000000000001::bigint);</v>
      </c>
      <c r="AV525" s="66">
        <f t="shared" si="214"/>
        <v>65000000000515</v>
      </c>
      <c r="AW525" s="66">
        <f t="shared" si="215"/>
        <v>65000000000500</v>
      </c>
      <c r="AY525" s="66">
        <f t="shared" si="206"/>
        <v>65000000000500</v>
      </c>
    </row>
    <row r="526" spans="2:51" ht="25.5" x14ac:dyDescent="0.2">
      <c r="B526" s="44"/>
      <c r="C526" s="43"/>
      <c r="D526" s="44"/>
      <c r="E526" s="43"/>
      <c r="F526" s="44" t="s">
        <v>1199</v>
      </c>
      <c r="G526" s="43" t="s">
        <v>1198</v>
      </c>
      <c r="H526" s="44"/>
      <c r="I526" s="43"/>
      <c r="J526" s="44"/>
      <c r="K526" s="43"/>
      <c r="L526" s="52"/>
      <c r="M526" s="34"/>
      <c r="O526" s="59" t="str">
        <f t="shared" si="194"/>
        <v>7-0000</v>
      </c>
      <c r="P526" s="59" t="str">
        <f t="shared" si="195"/>
        <v>7-4000</v>
      </c>
      <c r="Q526" s="59" t="str">
        <f t="shared" si="196"/>
        <v>7-4100</v>
      </c>
      <c r="R526" s="59" t="str">
        <f t="shared" si="197"/>
        <v>7-3002</v>
      </c>
      <c r="S526" s="59" t="str">
        <f t="shared" si="198"/>
        <v>7-3002.01</v>
      </c>
      <c r="T526" s="59" t="str">
        <f t="shared" si="199"/>
        <v xml:space="preserve"> </v>
      </c>
      <c r="V526" s="82">
        <f t="shared" si="200"/>
        <v>65000000000516</v>
      </c>
      <c r="W526" s="61">
        <f t="shared" si="201"/>
        <v>65000000000500</v>
      </c>
      <c r="X526" s="61">
        <f t="shared" si="202"/>
        <v>65000000000515</v>
      </c>
      <c r="Y526" s="61">
        <f t="shared" si="203"/>
        <v>65000000000516</v>
      </c>
      <c r="Z526" s="61">
        <f t="shared" si="204"/>
        <v>65000000000513</v>
      </c>
      <c r="AA526" s="61">
        <f t="shared" si="193"/>
        <v>65000000000514</v>
      </c>
      <c r="AB526" s="61">
        <f t="shared" si="205"/>
        <v>65000000000000</v>
      </c>
      <c r="AD526" s="61">
        <f t="shared" si="207"/>
        <v>7</v>
      </c>
      <c r="AE526" s="61">
        <f t="shared" si="208"/>
        <v>5</v>
      </c>
      <c r="AF526" s="61">
        <f t="shared" si="209"/>
        <v>2</v>
      </c>
      <c r="AG526" s="61">
        <f t="shared" si="210"/>
        <v>1</v>
      </c>
      <c r="AH526" s="61">
        <f t="shared" si="211"/>
        <v>1</v>
      </c>
      <c r="AI526" s="61">
        <f t="shared" si="212"/>
        <v>1</v>
      </c>
      <c r="AK526" s="77" t="str">
        <f xml:space="preserve">
IF(AA526&lt;&gt;AA525,
     "L5",
     IF(Z526&lt;&gt;Z525,
          "L4",
          IF(Y526&lt;&gt;Y525,
               "L3",
               IF(X526&lt;&gt;X525,
                    "L2",
                     IF(W526&lt;&gt;W525,
                         "L1",
                         "L1"
                         )
                    )
               )
          )
     )</f>
        <v>L3</v>
      </c>
      <c r="AM526" s="65" t="s">
        <v>1756</v>
      </c>
      <c r="AN526" s="65">
        <f>IF(EXACT($AK525, "L1"), $W525, AN525)</f>
        <v>65000000000500</v>
      </c>
      <c r="AO526" s="65">
        <f>IF(EXACT($AK525, "L1"), $W525, IF(EXACT($AK525, "L2"), $X525, AO525))</f>
        <v>65000000000515</v>
      </c>
      <c r="AP526" s="65">
        <f>IF(EXACT($AK525, "L1"), $W525, IF(EXACT($AK525, "L2"), $X525, IF(EXACT($AK525, "L3"), $Y525, AP525)))</f>
        <v>65000000000515</v>
      </c>
      <c r="AQ526" s="65">
        <f>IF(EXACT($AK525, "L1"), $W525, IF(EXACT($AK525, "L2"), $X525, IF(EXACT($AK525, "L3"), $Y525, IF(EXACT($AK525, "L4"), $Z525, AQ525))))</f>
        <v>65000000000515</v>
      </c>
      <c r="AS526" s="65">
        <f>IF(EXACT($AK526, "L1"), AM526, IF(EXACT($AK526, "L2"), AN526, IF(EXACT($AK526, "L3"), AO526, IF(EXACT($AK526, "L4"), AP526, IF(EXACT($AK526, "L5"), AQ526, "")))))</f>
        <v>65000000000515</v>
      </c>
      <c r="AU526" s="60" t="str">
        <f t="shared" si="213"/>
        <v>PERFORM * FROM "SchData-OLTP-Accounting"."Func_TblChartOfAccount_SET"(varSystemLoginSession, null, null, null, varInstitutionBranchID, 62000000000001::bigint,'7-4100', 'Income (loss) Subsidiary', 62000000000001::bigint, '2016-01-01 00:00:00'::timestamp, null::timestamp, 65000000000515::bigint, 66000000000001::bigint);</v>
      </c>
      <c r="AV526" s="66">
        <f t="shared" si="214"/>
        <v>65000000000516</v>
      </c>
      <c r="AW526" s="66">
        <f t="shared" si="215"/>
        <v>65000000000515</v>
      </c>
      <c r="AY526" s="66">
        <f t="shared" si="206"/>
        <v>65000000000515</v>
      </c>
    </row>
    <row r="527" spans="2:51" ht="25.5" x14ac:dyDescent="0.2">
      <c r="B527" s="44"/>
      <c r="C527" s="43"/>
      <c r="D527" s="44"/>
      <c r="E527" s="43"/>
      <c r="F527" s="44"/>
      <c r="G527" s="43"/>
      <c r="H527" s="52"/>
      <c r="I527" s="43"/>
      <c r="J527" s="52" t="s">
        <v>1740</v>
      </c>
      <c r="K527" s="43" t="s">
        <v>1189</v>
      </c>
      <c r="L527" s="52"/>
      <c r="M527" s="34" t="s">
        <v>1737</v>
      </c>
      <c r="O527" s="59" t="str">
        <f t="shared" si="194"/>
        <v>7-0000</v>
      </c>
      <c r="P527" s="59" t="str">
        <f t="shared" si="195"/>
        <v>7-4000</v>
      </c>
      <c r="Q527" s="59" t="str">
        <f t="shared" si="196"/>
        <v>7-4100</v>
      </c>
      <c r="R527" s="59" t="str">
        <f t="shared" si="197"/>
        <v>7-3002</v>
      </c>
      <c r="S527" s="59" t="str">
        <f t="shared" si="198"/>
        <v>7-4100.01</v>
      </c>
      <c r="T527" s="59" t="str">
        <f t="shared" si="199"/>
        <v xml:space="preserve"> </v>
      </c>
      <c r="V527" s="82">
        <f t="shared" si="200"/>
        <v>65000000000517</v>
      </c>
      <c r="W527" s="61">
        <f t="shared" si="201"/>
        <v>65000000000500</v>
      </c>
      <c r="X527" s="61">
        <f t="shared" si="202"/>
        <v>65000000000515</v>
      </c>
      <c r="Y527" s="61">
        <f t="shared" si="203"/>
        <v>65000000000516</v>
      </c>
      <c r="Z527" s="61">
        <f t="shared" si="204"/>
        <v>65000000000513</v>
      </c>
      <c r="AA527" s="61">
        <f t="shared" si="193"/>
        <v>65000000000517</v>
      </c>
      <c r="AB527" s="61">
        <f t="shared" si="205"/>
        <v>65000000000000</v>
      </c>
      <c r="AD527" s="61">
        <f t="shared" si="207"/>
        <v>7</v>
      </c>
      <c r="AE527" s="61">
        <f t="shared" si="208"/>
        <v>5</v>
      </c>
      <c r="AF527" s="61">
        <f t="shared" si="209"/>
        <v>2</v>
      </c>
      <c r="AG527" s="61">
        <f t="shared" si="210"/>
        <v>1</v>
      </c>
      <c r="AH527" s="61">
        <f t="shared" si="211"/>
        <v>2</v>
      </c>
      <c r="AI527" s="61">
        <f t="shared" si="212"/>
        <v>1</v>
      </c>
      <c r="AK527" s="77" t="str">
        <f xml:space="preserve">
IF(AA527&lt;&gt;AA526,
     "L5",
     IF(Z527&lt;&gt;Z526,
          "L4",
          IF(Y527&lt;&gt;Y526,
               "L3",
               IF(X527&lt;&gt;X526,
                    "L2",
                     IF(W527&lt;&gt;W526,
                         "L1",
                         "L1"
                         )
                    )
               )
          )
     )</f>
        <v>L5</v>
      </c>
      <c r="AM527" s="65" t="s">
        <v>1756</v>
      </c>
      <c r="AN527" s="65">
        <f>IF(EXACT($AK526, "L1"), $W526, AN526)</f>
        <v>65000000000500</v>
      </c>
      <c r="AO527" s="65">
        <f>IF(EXACT($AK526, "L1"), $W526, IF(EXACT($AK526, "L2"), $X526, AO526))</f>
        <v>65000000000515</v>
      </c>
      <c r="AP527" s="65">
        <f>IF(EXACT($AK526, "L1"), $W526, IF(EXACT($AK526, "L2"), $X526, IF(EXACT($AK526, "L3"), $Y526, AP526)))</f>
        <v>65000000000516</v>
      </c>
      <c r="AQ527" s="65">
        <f>IF(EXACT($AK526, "L1"), $W526, IF(EXACT($AK526, "L2"), $X526, IF(EXACT($AK526, "L3"), $Y526, IF(EXACT($AK526, "L4"), $Z526, AQ526))))</f>
        <v>65000000000516</v>
      </c>
      <c r="AS527" s="65">
        <f>IF(EXACT($AK527, "L1"), AM527, IF(EXACT($AK527, "L2"), AN527, IF(EXACT($AK527, "L3"), AO527, IF(EXACT($AK527, "L4"), AP527, IF(EXACT($AK527, "L5"), AQ527, "")))))</f>
        <v>65000000000516</v>
      </c>
      <c r="AU527" s="60" t="str">
        <f t="shared" si="213"/>
        <v>PERFORM * FROM "SchData-OLTP-Accounting"."Func_TblChartOfAccount_SET"(varSystemLoginSession, null, null, null, varInstitutionBranchID, 62000000000001::bigint,'7-4100.01', 'Income (loss) Subsidiary IMD (IDR)', 62000000000001::bigint, '2016-01-01 00:00:00'::timestamp, null::timestamp, 65000000000516::bigint, 66000000000001::bigint);</v>
      </c>
      <c r="AV527" s="66">
        <f t="shared" si="214"/>
        <v>65000000000517</v>
      </c>
      <c r="AW527" s="66">
        <f t="shared" si="215"/>
        <v>65000000000516</v>
      </c>
      <c r="AY527" s="66">
        <f t="shared" si="206"/>
        <v>65000000000516</v>
      </c>
    </row>
    <row r="528" spans="2:51" x14ac:dyDescent="0.2">
      <c r="B528" s="44"/>
      <c r="C528" s="43"/>
      <c r="D528" s="44"/>
      <c r="E528" s="43"/>
      <c r="F528" s="44" t="s">
        <v>1200</v>
      </c>
      <c r="G528" s="19" t="s">
        <v>1055</v>
      </c>
      <c r="H528" s="52"/>
      <c r="I528" s="19"/>
      <c r="J528" s="52"/>
      <c r="K528" s="19"/>
      <c r="L528" s="52"/>
      <c r="M528" s="19"/>
      <c r="O528" s="59" t="str">
        <f t="shared" si="194"/>
        <v>7-0000</v>
      </c>
      <c r="P528" s="59" t="str">
        <f t="shared" si="195"/>
        <v>7-4000</v>
      </c>
      <c r="Q528" s="59" t="str">
        <f t="shared" si="196"/>
        <v>7-4200</v>
      </c>
      <c r="R528" s="59" t="str">
        <f t="shared" si="197"/>
        <v>7-3002</v>
      </c>
      <c r="S528" s="59" t="str">
        <f t="shared" si="198"/>
        <v>7-4100.01</v>
      </c>
      <c r="T528" s="59" t="str">
        <f t="shared" si="199"/>
        <v xml:space="preserve"> </v>
      </c>
      <c r="V528" s="82">
        <f t="shared" si="200"/>
        <v>65000000000518</v>
      </c>
      <c r="W528" s="61">
        <f t="shared" si="201"/>
        <v>65000000000500</v>
      </c>
      <c r="X528" s="61">
        <f t="shared" si="202"/>
        <v>65000000000515</v>
      </c>
      <c r="Y528" s="61">
        <f t="shared" si="203"/>
        <v>65000000000518</v>
      </c>
      <c r="Z528" s="61">
        <f t="shared" si="204"/>
        <v>65000000000513</v>
      </c>
      <c r="AA528" s="61">
        <f t="shared" si="193"/>
        <v>65000000000517</v>
      </c>
      <c r="AB528" s="61">
        <f t="shared" si="205"/>
        <v>65000000000000</v>
      </c>
      <c r="AD528" s="61">
        <f t="shared" si="207"/>
        <v>7</v>
      </c>
      <c r="AE528" s="61">
        <f t="shared" si="208"/>
        <v>5</v>
      </c>
      <c r="AF528" s="61">
        <f t="shared" si="209"/>
        <v>3</v>
      </c>
      <c r="AG528" s="61">
        <f t="shared" si="210"/>
        <v>1</v>
      </c>
      <c r="AH528" s="61">
        <f t="shared" si="211"/>
        <v>2</v>
      </c>
      <c r="AI528" s="61">
        <f t="shared" si="212"/>
        <v>1</v>
      </c>
      <c r="AK528" s="77" t="str">
        <f xml:space="preserve">
IF(AA528&lt;&gt;AA527,
     "L5",
     IF(Z528&lt;&gt;Z527,
          "L4",
          IF(Y528&lt;&gt;Y527,
               "L3",
               IF(X528&lt;&gt;X527,
                    "L2",
                     IF(W528&lt;&gt;W527,
                         "L1",
                         "L1"
                         )
                    )
               )
          )
     )</f>
        <v>L3</v>
      </c>
      <c r="AM528" s="65" t="s">
        <v>1756</v>
      </c>
      <c r="AN528" s="65">
        <f>IF(EXACT($AK527, "L1"), $W527, AN527)</f>
        <v>65000000000500</v>
      </c>
      <c r="AO528" s="65">
        <f>IF(EXACT($AK527, "L1"), $W527, IF(EXACT($AK527, "L2"), $X527, AO527))</f>
        <v>65000000000515</v>
      </c>
      <c r="AP528" s="65">
        <f>IF(EXACT($AK527, "L1"), $W527, IF(EXACT($AK527, "L2"), $X527, IF(EXACT($AK527, "L3"), $Y527, AP527)))</f>
        <v>65000000000516</v>
      </c>
      <c r="AQ528" s="65">
        <f>IF(EXACT($AK527, "L1"), $W527, IF(EXACT($AK527, "L2"), $X527, IF(EXACT($AK527, "L3"), $Y527, IF(EXACT($AK527, "L4"), $Z527, AQ527))))</f>
        <v>65000000000516</v>
      </c>
      <c r="AS528" s="65">
        <f>IF(EXACT($AK528, "L1"), AM528, IF(EXACT($AK528, "L2"), AN528, IF(EXACT($AK528, "L3"), AO528, IF(EXACT($AK528, "L4"), AP528, IF(EXACT($AK528, "L5"), AQ528, "")))))</f>
        <v>65000000000515</v>
      </c>
      <c r="AU528" s="60" t="str">
        <f t="shared" si="213"/>
        <v>PERFORM * FROM "SchData-OLTP-Accounting"."Func_TblChartOfAccount_SET"(varSystemLoginSession, null, null, null, varInstitutionBranchID, 62000000000001::bigint,'7-4200', 'Income Tax', 62000000000001::bigint, '2016-01-01 00:00:00'::timestamp, null::timestamp, 65000000000515::bigint, 66000000000001::bigint);</v>
      </c>
      <c r="AV528" s="66">
        <f t="shared" si="214"/>
        <v>65000000000518</v>
      </c>
      <c r="AW528" s="66">
        <f t="shared" si="215"/>
        <v>65000000000515</v>
      </c>
      <c r="AY528" s="66">
        <f t="shared" si="206"/>
        <v>65000000000515</v>
      </c>
    </row>
    <row r="529" spans="2:51" x14ac:dyDescent="0.2">
      <c r="B529" s="44"/>
      <c r="C529" s="43"/>
      <c r="D529" s="44"/>
      <c r="E529" s="43"/>
      <c r="F529" s="44"/>
      <c r="G529" s="43"/>
      <c r="H529" s="52" t="s">
        <v>1201</v>
      </c>
      <c r="I529" s="19" t="s">
        <v>1055</v>
      </c>
      <c r="J529" s="52"/>
      <c r="K529" s="19"/>
      <c r="L529" s="52"/>
      <c r="M529" s="19"/>
      <c r="O529" s="59" t="str">
        <f t="shared" si="194"/>
        <v>7-0000</v>
      </c>
      <c r="P529" s="59" t="str">
        <f t="shared" si="195"/>
        <v>7-4000</v>
      </c>
      <c r="Q529" s="59" t="str">
        <f t="shared" si="196"/>
        <v>7-4200</v>
      </c>
      <c r="R529" s="59" t="str">
        <f t="shared" si="197"/>
        <v>7-4201</v>
      </c>
      <c r="S529" s="59" t="str">
        <f t="shared" si="198"/>
        <v>7-4100.01</v>
      </c>
      <c r="T529" s="59" t="str">
        <f t="shared" si="199"/>
        <v xml:space="preserve"> </v>
      </c>
      <c r="V529" s="82">
        <f t="shared" si="200"/>
        <v>65000000000519</v>
      </c>
      <c r="W529" s="61">
        <f t="shared" si="201"/>
        <v>65000000000500</v>
      </c>
      <c r="X529" s="61">
        <f t="shared" si="202"/>
        <v>65000000000515</v>
      </c>
      <c r="Y529" s="61">
        <f t="shared" si="203"/>
        <v>65000000000518</v>
      </c>
      <c r="Z529" s="61">
        <f t="shared" si="204"/>
        <v>65000000000519</v>
      </c>
      <c r="AA529" s="61">
        <f t="shared" si="193"/>
        <v>65000000000517</v>
      </c>
      <c r="AB529" s="61">
        <f t="shared" si="205"/>
        <v>65000000000000</v>
      </c>
      <c r="AD529" s="61">
        <f t="shared" si="207"/>
        <v>7</v>
      </c>
      <c r="AE529" s="61">
        <f t="shared" si="208"/>
        <v>5</v>
      </c>
      <c r="AF529" s="61">
        <f t="shared" si="209"/>
        <v>3</v>
      </c>
      <c r="AG529" s="61">
        <f t="shared" si="210"/>
        <v>2</v>
      </c>
      <c r="AH529" s="61">
        <f t="shared" si="211"/>
        <v>1</v>
      </c>
      <c r="AI529" s="61">
        <f t="shared" si="212"/>
        <v>1</v>
      </c>
      <c r="AK529" s="77" t="str">
        <f xml:space="preserve">
IF(AA529&lt;&gt;AA528,
     "L5",
     IF(Z529&lt;&gt;Z528,
          "L4",
          IF(Y529&lt;&gt;Y528,
               "L3",
               IF(X529&lt;&gt;X528,
                    "L2",
                     IF(W529&lt;&gt;W528,
                         "L1",
                         "L1"
                         )
                    )
               )
          )
     )</f>
        <v>L4</v>
      </c>
      <c r="AM529" s="65" t="s">
        <v>1756</v>
      </c>
      <c r="AN529" s="65">
        <f>IF(EXACT($AK528, "L1"), $W528, AN528)</f>
        <v>65000000000500</v>
      </c>
      <c r="AO529" s="65">
        <f>IF(EXACT($AK528, "L1"), $W528, IF(EXACT($AK528, "L2"), $X528, AO528))</f>
        <v>65000000000515</v>
      </c>
      <c r="AP529" s="65">
        <f>IF(EXACT($AK528, "L1"), $W528, IF(EXACT($AK528, "L2"), $X528, IF(EXACT($AK528, "L3"), $Y528, AP528)))</f>
        <v>65000000000518</v>
      </c>
      <c r="AQ529" s="65">
        <f>IF(EXACT($AK528, "L1"), $W528, IF(EXACT($AK528, "L2"), $X528, IF(EXACT($AK528, "L3"), $Y528, IF(EXACT($AK528, "L4"), $Z528, AQ528))))</f>
        <v>65000000000518</v>
      </c>
      <c r="AS529" s="65">
        <f>IF(EXACT($AK529, "L1"), AM529, IF(EXACT($AK529, "L2"), AN529, IF(EXACT($AK529, "L3"), AO529, IF(EXACT($AK529, "L4"), AP529, IF(EXACT($AK529, "L5"), AQ529, "")))))</f>
        <v>65000000000518</v>
      </c>
      <c r="AU529" s="60" t="str">
        <f t="shared" si="213"/>
        <v>PERFORM * FROM "SchData-OLTP-Accounting"."Func_TblChartOfAccount_SET"(varSystemLoginSession, null, null, null, varInstitutionBranchID, 62000000000001::bigint,'7-4201', 'Income Tax', 62000000000001::bigint, '2016-01-01 00:00:00'::timestamp, null::timestamp, 65000000000518::bigint, 66000000000001::bigint);</v>
      </c>
      <c r="AV529" s="66">
        <f t="shared" si="214"/>
        <v>65000000000519</v>
      </c>
      <c r="AW529" s="66">
        <f t="shared" si="215"/>
        <v>65000000000518</v>
      </c>
      <c r="AY529" s="66">
        <f t="shared" si="206"/>
        <v>65000000000518</v>
      </c>
    </row>
    <row r="530" spans="2:51" x14ac:dyDescent="0.2">
      <c r="B530" s="44"/>
      <c r="C530" s="43"/>
      <c r="D530" s="44"/>
      <c r="E530" s="43"/>
      <c r="F530" s="44"/>
      <c r="G530" s="43"/>
      <c r="H530" s="52"/>
      <c r="I530" s="19"/>
      <c r="J530" s="52" t="s">
        <v>1202</v>
      </c>
      <c r="K530" s="19" t="s">
        <v>1190</v>
      </c>
      <c r="L530" s="52"/>
      <c r="M530" s="19"/>
      <c r="O530" s="59" t="str">
        <f t="shared" si="194"/>
        <v>7-0000</v>
      </c>
      <c r="P530" s="59" t="str">
        <f t="shared" si="195"/>
        <v>7-4000</v>
      </c>
      <c r="Q530" s="59" t="str">
        <f t="shared" si="196"/>
        <v>7-4200</v>
      </c>
      <c r="R530" s="59" t="str">
        <f t="shared" si="197"/>
        <v>7-4201</v>
      </c>
      <c r="S530" s="59" t="str">
        <f t="shared" si="198"/>
        <v>7-4201.01</v>
      </c>
      <c r="T530" s="59" t="str">
        <f t="shared" si="199"/>
        <v xml:space="preserve"> </v>
      </c>
      <c r="V530" s="82">
        <f t="shared" si="200"/>
        <v>65000000000520</v>
      </c>
      <c r="W530" s="61">
        <f t="shared" si="201"/>
        <v>65000000000500</v>
      </c>
      <c r="X530" s="61">
        <f t="shared" si="202"/>
        <v>65000000000515</v>
      </c>
      <c r="Y530" s="61">
        <f t="shared" si="203"/>
        <v>65000000000518</v>
      </c>
      <c r="Z530" s="61">
        <f t="shared" si="204"/>
        <v>65000000000519</v>
      </c>
      <c r="AA530" s="61">
        <f t="shared" si="193"/>
        <v>65000000000520</v>
      </c>
      <c r="AB530" s="61">
        <f t="shared" si="205"/>
        <v>65000000000000</v>
      </c>
      <c r="AD530" s="61">
        <f t="shared" si="207"/>
        <v>7</v>
      </c>
      <c r="AE530" s="61">
        <f t="shared" si="208"/>
        <v>5</v>
      </c>
      <c r="AF530" s="61">
        <f t="shared" si="209"/>
        <v>3</v>
      </c>
      <c r="AG530" s="61">
        <f t="shared" si="210"/>
        <v>2</v>
      </c>
      <c r="AH530" s="61">
        <f t="shared" si="211"/>
        <v>2</v>
      </c>
      <c r="AI530" s="61">
        <f t="shared" si="212"/>
        <v>1</v>
      </c>
      <c r="AK530" s="77" t="str">
        <f xml:space="preserve">
IF(AA530&lt;&gt;AA529,
     "L5",
     IF(Z530&lt;&gt;Z529,
          "L4",
          IF(Y530&lt;&gt;Y529,
               "L3",
               IF(X530&lt;&gt;X529,
                    "L2",
                     IF(W530&lt;&gt;W529,
                         "L1",
                         "L1"
                         )
                    )
               )
          )
     )</f>
        <v>L5</v>
      </c>
      <c r="AM530" s="65" t="s">
        <v>1756</v>
      </c>
      <c r="AN530" s="65">
        <f>IF(EXACT($AK529, "L1"), $W529, AN529)</f>
        <v>65000000000500</v>
      </c>
      <c r="AO530" s="65">
        <f>IF(EXACT($AK529, "L1"), $W529, IF(EXACT($AK529, "L2"), $X529, AO529))</f>
        <v>65000000000515</v>
      </c>
      <c r="AP530" s="65">
        <f>IF(EXACT($AK529, "L1"), $W529, IF(EXACT($AK529, "L2"), $X529, IF(EXACT($AK529, "L3"), $Y529, AP529)))</f>
        <v>65000000000518</v>
      </c>
      <c r="AQ530" s="65">
        <f>IF(EXACT($AK529, "L1"), $W529, IF(EXACT($AK529, "L2"), $X529, IF(EXACT($AK529, "L3"), $Y529, IF(EXACT($AK529, "L4"), $Z529, AQ529))))</f>
        <v>65000000000519</v>
      </c>
      <c r="AS530" s="65">
        <f>IF(EXACT($AK530, "L1"), AM530, IF(EXACT($AK530, "L2"), AN530, IF(EXACT($AK530, "L3"), AO530, IF(EXACT($AK530, "L4"), AP530, IF(EXACT($AK530, "L5"), AQ530, "")))))</f>
        <v>65000000000519</v>
      </c>
      <c r="AU530" s="60" t="str">
        <f t="shared" si="213"/>
        <v>PERFORM * FROM "SchData-OLTP-Accounting"."Func_TblChartOfAccount_SET"(varSystemLoginSession, null, null, null, varInstitutionBranchID, 62000000000001::bigint,'7-4201.01', 'Income Tax (IDR)', 62000000000001::bigint, '2016-01-01 00:00:00'::timestamp, null::timestamp, 65000000000519::bigint, 66000000000001::bigint);</v>
      </c>
      <c r="AV530" s="66">
        <f t="shared" si="214"/>
        <v>65000000000520</v>
      </c>
      <c r="AW530" s="66">
        <f t="shared" si="215"/>
        <v>65000000000519</v>
      </c>
      <c r="AY530" s="66">
        <f t="shared" si="206"/>
        <v>65000000000519</v>
      </c>
    </row>
    <row r="531" spans="2:51" x14ac:dyDescent="0.2">
      <c r="B531" s="42" t="s">
        <v>1187</v>
      </c>
      <c r="C531" s="43" t="s">
        <v>1188</v>
      </c>
      <c r="D531" s="44"/>
      <c r="E531" s="43"/>
      <c r="F531" s="44"/>
      <c r="G531" s="43"/>
      <c r="H531" s="52"/>
      <c r="I531" s="19"/>
      <c r="J531" s="52"/>
      <c r="K531" s="19"/>
      <c r="L531" s="52"/>
      <c r="M531" s="19"/>
      <c r="O531" s="59" t="str">
        <f t="shared" si="194"/>
        <v>8-0000</v>
      </c>
      <c r="P531" s="59" t="str">
        <f t="shared" si="195"/>
        <v>7-4000</v>
      </c>
      <c r="Q531" s="59" t="str">
        <f t="shared" si="196"/>
        <v>7-4200</v>
      </c>
      <c r="R531" s="59" t="str">
        <f t="shared" si="197"/>
        <v>7-4201</v>
      </c>
      <c r="S531" s="59" t="str">
        <f t="shared" si="198"/>
        <v>7-4201.01</v>
      </c>
      <c r="T531" s="59" t="str">
        <f t="shared" si="199"/>
        <v xml:space="preserve"> </v>
      </c>
      <c r="V531" s="82">
        <f t="shared" si="200"/>
        <v>65000000000521</v>
      </c>
      <c r="W531" s="80">
        <f t="shared" si="201"/>
        <v>65000000000521</v>
      </c>
      <c r="X531" s="61">
        <f t="shared" si="202"/>
        <v>65000000000515</v>
      </c>
      <c r="Y531" s="61">
        <f t="shared" si="203"/>
        <v>65000000000518</v>
      </c>
      <c r="Z531" s="61">
        <f t="shared" si="204"/>
        <v>65000000000519</v>
      </c>
      <c r="AA531" s="61">
        <f t="shared" si="193"/>
        <v>65000000000520</v>
      </c>
      <c r="AB531" s="61">
        <f t="shared" si="205"/>
        <v>65000000000000</v>
      </c>
      <c r="AD531" s="61">
        <f t="shared" si="207"/>
        <v>8</v>
      </c>
      <c r="AE531" s="61">
        <f t="shared" si="208"/>
        <v>1</v>
      </c>
      <c r="AF531" s="61">
        <f t="shared" si="209"/>
        <v>1</v>
      </c>
      <c r="AG531" s="61">
        <f t="shared" si="210"/>
        <v>1</v>
      </c>
      <c r="AH531" s="61">
        <f t="shared" si="211"/>
        <v>1</v>
      </c>
      <c r="AI531" s="61">
        <f t="shared" si="212"/>
        <v>1</v>
      </c>
      <c r="AK531" s="77" t="str">
        <f xml:space="preserve">
IF(AA531&lt;&gt;AA530,
     "L5",
     IF(Z531&lt;&gt;Z530,
          "L4",
          IF(Y531&lt;&gt;Y530,
               "L3",
               IF(X531&lt;&gt;X530,
                    "L2",
                     IF(W531&lt;&gt;W530,
                         "L1",
                         "L1"
                         )
                    )
               )
          )
     )</f>
        <v>L1</v>
      </c>
      <c r="AM531" s="65" t="s">
        <v>1756</v>
      </c>
      <c r="AN531" s="65">
        <f>IF(EXACT($AK530, "L1"), $W530, AN530)</f>
        <v>65000000000500</v>
      </c>
      <c r="AO531" s="65">
        <f>IF(EXACT($AK530, "L1"), $W530, IF(EXACT($AK530, "L2"), $X530, AO530))</f>
        <v>65000000000515</v>
      </c>
      <c r="AP531" s="65">
        <f>IF(EXACT($AK530, "L1"), $W530, IF(EXACT($AK530, "L2"), $X530, IF(EXACT($AK530, "L3"), $Y530, AP530)))</f>
        <v>65000000000518</v>
      </c>
      <c r="AQ531" s="65">
        <f>IF(EXACT($AK530, "L1"), $W530, IF(EXACT($AK530, "L2"), $X530, IF(EXACT($AK530, "L3"), $Y530, IF(EXACT($AK530, "L4"), $Z530, AQ530))))</f>
        <v>65000000000519</v>
      </c>
      <c r="AS531" s="65" t="str">
        <f>IF(EXACT($AK531, "L1"), AM531, IF(EXACT($AK531, "L2"), AN531, IF(EXACT($AK531, "L3"), AO531, IF(EXACT($AK531, "L4"), AP531, IF(EXACT($AK531, "L5"), AQ531, "")))))</f>
        <v>null</v>
      </c>
      <c r="AU531" s="60" t="str">
        <f t="shared" si="213"/>
        <v>PERFORM * FROM "SchData-OLTP-Accounting"."Func_TblChartOfAccount_SET"(varSystemLoginSession, null, null, null, varInstitutionBranchID, 62000000000001::bigint,'8-0000', 'Biaya Lain - Lain', 62000000000001::bigint, '2016-01-01 00:00:00'::timestamp, null::timestamp, null::bigint, 66000000000001::bigint);</v>
      </c>
      <c r="AV531" s="66">
        <f t="shared" si="214"/>
        <v>65000000000521</v>
      </c>
      <c r="AW531" s="66" t="str">
        <f t="shared" si="215"/>
        <v>null</v>
      </c>
      <c r="AY531" s="66" t="str">
        <f t="shared" si="206"/>
        <v>null</v>
      </c>
    </row>
    <row r="532" spans="2:51" x14ac:dyDescent="0.2">
      <c r="B532" s="44"/>
      <c r="C532" s="43"/>
      <c r="D532" s="44" t="s">
        <v>1205</v>
      </c>
      <c r="E532" s="43" t="s">
        <v>649</v>
      </c>
      <c r="F532" s="44"/>
      <c r="G532" s="43"/>
      <c r="H532" s="52"/>
      <c r="I532" s="19"/>
      <c r="J532" s="52"/>
      <c r="K532" s="19"/>
      <c r="L532" s="52"/>
      <c r="M532" s="19"/>
      <c r="O532" s="59" t="str">
        <f t="shared" si="194"/>
        <v>8-0000</v>
      </c>
      <c r="P532" s="59" t="str">
        <f t="shared" si="195"/>
        <v>8-1000</v>
      </c>
      <c r="Q532" s="59" t="str">
        <f t="shared" si="196"/>
        <v>7-4200</v>
      </c>
      <c r="R532" s="59" t="str">
        <f t="shared" si="197"/>
        <v>7-4201</v>
      </c>
      <c r="S532" s="59" t="str">
        <f t="shared" si="198"/>
        <v>7-4201.01</v>
      </c>
      <c r="T532" s="59" t="str">
        <f t="shared" si="199"/>
        <v xml:space="preserve"> </v>
      </c>
      <c r="V532" s="82">
        <f t="shared" si="200"/>
        <v>65000000000522</v>
      </c>
      <c r="W532" s="61">
        <f t="shared" si="201"/>
        <v>65000000000521</v>
      </c>
      <c r="X532" s="80">
        <f t="shared" si="202"/>
        <v>65000000000522</v>
      </c>
      <c r="Y532" s="61">
        <f t="shared" si="203"/>
        <v>65000000000518</v>
      </c>
      <c r="Z532" s="61">
        <f t="shared" si="204"/>
        <v>65000000000519</v>
      </c>
      <c r="AA532" s="61">
        <f t="shared" si="193"/>
        <v>65000000000520</v>
      </c>
      <c r="AB532" s="61">
        <f t="shared" si="205"/>
        <v>65000000000000</v>
      </c>
      <c r="AD532" s="61">
        <f t="shared" si="207"/>
        <v>8</v>
      </c>
      <c r="AE532" s="61">
        <f t="shared" si="208"/>
        <v>2</v>
      </c>
      <c r="AF532" s="61">
        <f t="shared" si="209"/>
        <v>1</v>
      </c>
      <c r="AG532" s="61">
        <f t="shared" si="210"/>
        <v>1</v>
      </c>
      <c r="AH532" s="61">
        <f t="shared" si="211"/>
        <v>1</v>
      </c>
      <c r="AI532" s="61">
        <f t="shared" si="212"/>
        <v>1</v>
      </c>
      <c r="AK532" s="77" t="str">
        <f xml:space="preserve">
IF(AA532&lt;&gt;AA531,
     "L5",
     IF(Z532&lt;&gt;Z531,
          "L4",
          IF(Y532&lt;&gt;Y531,
               "L3",
               IF(X532&lt;&gt;X531,
                    "L2",
                     IF(W532&lt;&gt;W531,
                         "L1",
                         "L1"
                         )
                    )
               )
          )
     )</f>
        <v>L2</v>
      </c>
      <c r="AM532" s="65" t="s">
        <v>1756</v>
      </c>
      <c r="AN532" s="65">
        <f>IF(EXACT($AK531, "L1"), $W531, AN531)</f>
        <v>65000000000521</v>
      </c>
      <c r="AO532" s="65">
        <f>IF(EXACT($AK531, "L1"), $W531, IF(EXACT($AK531, "L2"), $X531, AO531))</f>
        <v>65000000000521</v>
      </c>
      <c r="AP532" s="65">
        <f>IF(EXACT($AK531, "L1"), $W531, IF(EXACT($AK531, "L2"), $X531, IF(EXACT($AK531, "L3"), $Y531, AP531)))</f>
        <v>65000000000521</v>
      </c>
      <c r="AQ532" s="65">
        <f>IF(EXACT($AK531, "L1"), $W531, IF(EXACT($AK531, "L2"), $X531, IF(EXACT($AK531, "L3"), $Y531, IF(EXACT($AK531, "L4"), $Z531, AQ531))))</f>
        <v>65000000000521</v>
      </c>
      <c r="AS532" s="65">
        <f>IF(EXACT($AK532, "L1"), AM532, IF(EXACT($AK532, "L2"), AN532, IF(EXACT($AK532, "L3"), AO532, IF(EXACT($AK532, "L4"), AP532, IF(EXACT($AK532, "L5"), AQ532, "")))))</f>
        <v>65000000000521</v>
      </c>
      <c r="AU532" s="60" t="str">
        <f t="shared" si="213"/>
        <v>PERFORM * FROM "SchData-OLTP-Accounting"."Func_TblChartOfAccount_SET"(varSystemLoginSession, null, null, null, varInstitutionBranchID, 62000000000001::bigint,'8-1000', 'Interest Expenses', 62000000000001::bigint, '2016-01-01 00:00:00'::timestamp, null::timestamp, 65000000000521::bigint, 66000000000001::bigint);</v>
      </c>
      <c r="AV532" s="66">
        <f t="shared" si="214"/>
        <v>65000000000522</v>
      </c>
      <c r="AW532" s="66">
        <f t="shared" si="215"/>
        <v>65000000000521</v>
      </c>
      <c r="AY532" s="66">
        <f t="shared" si="206"/>
        <v>65000000000521</v>
      </c>
    </row>
    <row r="533" spans="2:51" x14ac:dyDescent="0.2">
      <c r="B533" s="44"/>
      <c r="C533" s="43"/>
      <c r="D533" s="44"/>
      <c r="E533" s="43"/>
      <c r="F533" s="44"/>
      <c r="G533" s="43"/>
      <c r="H533" s="52" t="s">
        <v>1678</v>
      </c>
      <c r="I533" s="19" t="s">
        <v>651</v>
      </c>
      <c r="J533" s="52"/>
      <c r="K533" s="19"/>
      <c r="L533" s="52"/>
      <c r="M533" s="19"/>
      <c r="O533" s="59" t="str">
        <f t="shared" si="194"/>
        <v>8-0000</v>
      </c>
      <c r="P533" s="59" t="str">
        <f t="shared" si="195"/>
        <v>8-1000</v>
      </c>
      <c r="Q533" s="59" t="str">
        <f t="shared" si="196"/>
        <v>7-4200</v>
      </c>
      <c r="R533" s="59" t="str">
        <f t="shared" si="197"/>
        <v>8-1001</v>
      </c>
      <c r="S533" s="59" t="str">
        <f t="shared" si="198"/>
        <v>7-4201.01</v>
      </c>
      <c r="T533" s="59" t="str">
        <f t="shared" si="199"/>
        <v xml:space="preserve"> </v>
      </c>
      <c r="V533" s="82">
        <f t="shared" si="200"/>
        <v>65000000000523</v>
      </c>
      <c r="W533" s="61">
        <f t="shared" si="201"/>
        <v>65000000000521</v>
      </c>
      <c r="X533" s="61">
        <f t="shared" si="202"/>
        <v>65000000000522</v>
      </c>
      <c r="Y533" s="61">
        <f t="shared" si="203"/>
        <v>65000000000518</v>
      </c>
      <c r="Z533" s="80">
        <f t="shared" si="204"/>
        <v>65000000000523</v>
      </c>
      <c r="AA533" s="61">
        <f t="shared" si="193"/>
        <v>65000000000520</v>
      </c>
      <c r="AB533" s="61">
        <f t="shared" si="205"/>
        <v>65000000000000</v>
      </c>
      <c r="AD533" s="61">
        <f t="shared" si="207"/>
        <v>8</v>
      </c>
      <c r="AE533" s="61">
        <f t="shared" si="208"/>
        <v>2</v>
      </c>
      <c r="AF533" s="61">
        <f t="shared" si="209"/>
        <v>1</v>
      </c>
      <c r="AG533" s="61">
        <f t="shared" si="210"/>
        <v>2</v>
      </c>
      <c r="AH533" s="61">
        <f t="shared" si="211"/>
        <v>1</v>
      </c>
      <c r="AI533" s="61">
        <f t="shared" si="212"/>
        <v>1</v>
      </c>
      <c r="AK533" s="77" t="str">
        <f xml:space="preserve">
IF(AA533&lt;&gt;AA532,
     "L5",
     IF(Z533&lt;&gt;Z532,
          "L4",
          IF(Y533&lt;&gt;Y532,
               "L3",
               IF(X533&lt;&gt;X532,
                    "L2",
                     IF(W533&lt;&gt;W532,
                         "L1",
                         "L1"
                         )
                    )
               )
          )
     )</f>
        <v>L4</v>
      </c>
      <c r="AM533" s="65" t="s">
        <v>1756</v>
      </c>
      <c r="AN533" s="65">
        <f>IF(EXACT($AK532, "L1"), $W532, AN532)</f>
        <v>65000000000521</v>
      </c>
      <c r="AO533" s="65">
        <f>IF(EXACT($AK532, "L1"), $W532, IF(EXACT($AK532, "L2"), $X532, AO532))</f>
        <v>65000000000522</v>
      </c>
      <c r="AP533" s="65">
        <f>IF(EXACT($AK532, "L1"), $W532, IF(EXACT($AK532, "L2"), $X532, IF(EXACT($AK532, "L3"), $Y532, AP532)))</f>
        <v>65000000000522</v>
      </c>
      <c r="AQ533" s="65">
        <f>IF(EXACT($AK532, "L1"), $W532, IF(EXACT($AK532, "L2"), $X532, IF(EXACT($AK532, "L3"), $Y532, IF(EXACT($AK532, "L4"), $Z532, AQ532))))</f>
        <v>65000000000522</v>
      </c>
      <c r="AS533" s="65">
        <f>IF(EXACT($AK533, "L1"), AM533, IF(EXACT($AK533, "L2"), AN533, IF(EXACT($AK533, "L3"), AO533, IF(EXACT($AK533, "L4"), AP533, IF(EXACT($AK533, "L5"), AQ533, "")))))</f>
        <v>65000000000522</v>
      </c>
      <c r="AU533" s="60" t="str">
        <f t="shared" si="213"/>
        <v>PERFORM * FROM "SchData-OLTP-Accounting"."Func_TblChartOfAccount_SET"(varSystemLoginSession, null, null, null, varInstitutionBranchID, 62000000000001::bigint,'8-1001', 'Interest Expense Downer', 62000000000001::bigint, '2016-01-01 00:00:00'::timestamp, null::timestamp, 65000000000522::bigint, 66000000000001::bigint);</v>
      </c>
      <c r="AV533" s="66">
        <f t="shared" si="214"/>
        <v>65000000000523</v>
      </c>
      <c r="AW533" s="66">
        <f t="shared" si="215"/>
        <v>65000000000522</v>
      </c>
      <c r="AY533" s="66">
        <f t="shared" si="206"/>
        <v>65000000000522</v>
      </c>
    </row>
    <row r="534" spans="2:51" x14ac:dyDescent="0.2">
      <c r="B534" s="44"/>
      <c r="C534" s="43"/>
      <c r="D534" s="44"/>
      <c r="E534" s="43"/>
      <c r="F534" s="44"/>
      <c r="G534" s="43"/>
      <c r="H534" s="52"/>
      <c r="I534" s="19"/>
      <c r="J534" s="52" t="s">
        <v>1680</v>
      </c>
      <c r="K534" s="19" t="s">
        <v>1206</v>
      </c>
      <c r="L534" s="52"/>
      <c r="M534" s="19"/>
      <c r="O534" s="59" t="str">
        <f t="shared" si="194"/>
        <v>8-0000</v>
      </c>
      <c r="P534" s="59" t="str">
        <f t="shared" si="195"/>
        <v>8-1000</v>
      </c>
      <c r="Q534" s="59" t="str">
        <f t="shared" si="196"/>
        <v>7-4200</v>
      </c>
      <c r="R534" s="59" t="str">
        <f t="shared" si="197"/>
        <v>8-1001</v>
      </c>
      <c r="S534" s="59" t="str">
        <f t="shared" si="198"/>
        <v>8-1001.01</v>
      </c>
      <c r="T534" s="59" t="str">
        <f t="shared" si="199"/>
        <v xml:space="preserve"> </v>
      </c>
      <c r="V534" s="82">
        <f t="shared" si="200"/>
        <v>65000000000524</v>
      </c>
      <c r="W534" s="61">
        <f t="shared" si="201"/>
        <v>65000000000521</v>
      </c>
      <c r="X534" s="61">
        <f t="shared" si="202"/>
        <v>65000000000522</v>
      </c>
      <c r="Y534" s="61">
        <f t="shared" si="203"/>
        <v>65000000000518</v>
      </c>
      <c r="Z534" s="61">
        <f t="shared" si="204"/>
        <v>65000000000523</v>
      </c>
      <c r="AA534" s="80">
        <f t="shared" si="193"/>
        <v>65000000000524</v>
      </c>
      <c r="AB534" s="61">
        <f t="shared" si="205"/>
        <v>65000000000000</v>
      </c>
      <c r="AD534" s="61">
        <f t="shared" si="207"/>
        <v>8</v>
      </c>
      <c r="AE534" s="61">
        <f t="shared" si="208"/>
        <v>2</v>
      </c>
      <c r="AF534" s="61">
        <f t="shared" si="209"/>
        <v>1</v>
      </c>
      <c r="AG534" s="61">
        <f t="shared" si="210"/>
        <v>2</v>
      </c>
      <c r="AH534" s="61">
        <f t="shared" si="211"/>
        <v>2</v>
      </c>
      <c r="AI534" s="61">
        <f t="shared" si="212"/>
        <v>1</v>
      </c>
      <c r="AK534" s="77" t="str">
        <f xml:space="preserve">
IF(AA534&lt;&gt;AA533,
     "L5",
     IF(Z534&lt;&gt;Z533,
          "L4",
          IF(Y534&lt;&gt;Y533,
               "L3",
               IF(X534&lt;&gt;X533,
                    "L2",
                     IF(W534&lt;&gt;W533,
                         "L1",
                         "L1"
                         )
                    )
               )
          )
     )</f>
        <v>L5</v>
      </c>
      <c r="AL534" s="65"/>
      <c r="AM534" s="65" t="s">
        <v>1756</v>
      </c>
      <c r="AN534" s="65">
        <f>IF(EXACT($AK533, "L1"), $W533, AN533)</f>
        <v>65000000000521</v>
      </c>
      <c r="AO534" s="65">
        <f>IF(EXACT($AK533, "L1"), $W533, IF(EXACT($AK533, "L2"), $X533, AO533))</f>
        <v>65000000000522</v>
      </c>
      <c r="AP534" s="65">
        <f>IF(EXACT($AK533, "L1"), $W533, IF(EXACT($AK533, "L2"), $X533, IF(EXACT($AK533, "L3"), $Y533, AP533)))</f>
        <v>65000000000522</v>
      </c>
      <c r="AQ534" s="65">
        <f>IF(EXACT($AK533, "L1"), $W533, IF(EXACT($AK533, "L2"), $X533, IF(EXACT($AK533, "L3"), $Y533, IF(EXACT($AK533, "L4"), $Z533, AQ533))))</f>
        <v>65000000000523</v>
      </c>
      <c r="AS534" s="65">
        <f>IF(EXACT($AK534, "L1"), AM534, IF(EXACT($AK534, "L2"), AN534, IF(EXACT($AK534, "L3"), AO534, IF(EXACT($AK534, "L4"), AP534, IF(EXACT($AK534, "L5"), AQ534, "")))))</f>
        <v>65000000000523</v>
      </c>
      <c r="AU534" s="60" t="str">
        <f t="shared" si="213"/>
        <v>PERFORM * FROM "SchData-OLTP-Accounting"."Func_TblChartOfAccount_SET"(varSystemLoginSession, null, null, null, varInstitutionBranchID, 62000000000001::bigint,'8-1001.01', 'Interest Expense Downer (IDR)', 62000000000001::bigint, '2016-01-01 00:00:00'::timestamp, null::timestamp, 65000000000523::bigint, 66000000000001::bigint);</v>
      </c>
      <c r="AV534" s="66">
        <f t="shared" si="214"/>
        <v>65000000000524</v>
      </c>
      <c r="AW534" s="66">
        <f t="shared" si="215"/>
        <v>65000000000523</v>
      </c>
      <c r="AY534" s="66">
        <f t="shared" si="206"/>
        <v>65000000000523</v>
      </c>
    </row>
    <row r="535" spans="2:51" x14ac:dyDescent="0.2">
      <c r="B535" s="44"/>
      <c r="C535" s="43"/>
      <c r="D535" s="44"/>
      <c r="E535" s="43"/>
      <c r="F535" s="44"/>
      <c r="G535" s="43"/>
      <c r="H535" s="52" t="s">
        <v>1679</v>
      </c>
      <c r="I535" s="19" t="s">
        <v>653</v>
      </c>
      <c r="J535" s="52"/>
      <c r="K535" s="19"/>
      <c r="L535" s="52"/>
      <c r="M535" s="19"/>
      <c r="O535" s="59" t="str">
        <f t="shared" si="194"/>
        <v>8-0000</v>
      </c>
      <c r="P535" s="59" t="str">
        <f t="shared" si="195"/>
        <v>8-1000</v>
      </c>
      <c r="Q535" s="59" t="str">
        <f t="shared" si="196"/>
        <v>7-4200</v>
      </c>
      <c r="R535" s="59" t="str">
        <f t="shared" si="197"/>
        <v>8-1002</v>
      </c>
      <c r="S535" s="59" t="str">
        <f t="shared" si="198"/>
        <v>8-1001.01</v>
      </c>
      <c r="T535" s="59" t="str">
        <f t="shared" si="199"/>
        <v xml:space="preserve"> </v>
      </c>
      <c r="V535" s="82">
        <f t="shared" si="200"/>
        <v>65000000000525</v>
      </c>
      <c r="W535" s="61">
        <f t="shared" si="201"/>
        <v>65000000000521</v>
      </c>
      <c r="X535" s="61">
        <f t="shared" si="202"/>
        <v>65000000000522</v>
      </c>
      <c r="Y535" s="61">
        <f t="shared" si="203"/>
        <v>65000000000518</v>
      </c>
      <c r="Z535" s="80">
        <f t="shared" si="204"/>
        <v>65000000000525</v>
      </c>
      <c r="AA535" s="61">
        <f t="shared" si="193"/>
        <v>65000000000524</v>
      </c>
      <c r="AB535" s="61">
        <f t="shared" si="205"/>
        <v>65000000000000</v>
      </c>
      <c r="AD535" s="61">
        <f t="shared" si="207"/>
        <v>8</v>
      </c>
      <c r="AE535" s="61">
        <f t="shared" si="208"/>
        <v>2</v>
      </c>
      <c r="AF535" s="61">
        <f t="shared" si="209"/>
        <v>1</v>
      </c>
      <c r="AG535" s="61">
        <f t="shared" si="210"/>
        <v>3</v>
      </c>
      <c r="AH535" s="61">
        <f t="shared" si="211"/>
        <v>1</v>
      </c>
      <c r="AI535" s="61">
        <f t="shared" si="212"/>
        <v>1</v>
      </c>
      <c r="AK535" s="77" t="str">
        <f xml:space="preserve">
IF(AA535&lt;&gt;AA534,
     "L5",
     IF(Z535&lt;&gt;Z534,
          "L4",
          IF(Y535&lt;&gt;Y534,
               "L3",
               IF(X535&lt;&gt;X534,
                    "L2",
                     IF(W535&lt;&gt;W534,
                         "L1",
                         "L1"
                         )
                    )
               )
          )
     )</f>
        <v>L4</v>
      </c>
      <c r="AL535" s="65"/>
      <c r="AM535" s="65" t="s">
        <v>1756</v>
      </c>
      <c r="AN535" s="65">
        <f>IF(EXACT($AK534, "L1"), $W534, AN534)</f>
        <v>65000000000521</v>
      </c>
      <c r="AO535" s="65">
        <f>IF(EXACT($AK534, "L1"), $W534, IF(EXACT($AK534, "L2"), $X534, AO534))</f>
        <v>65000000000522</v>
      </c>
      <c r="AP535" s="65">
        <f>IF(EXACT($AK534, "L1"), $W534, IF(EXACT($AK534, "L2"), $X534, IF(EXACT($AK534, "L3"), $Y534, AP534)))</f>
        <v>65000000000522</v>
      </c>
      <c r="AQ535" s="65">
        <f>IF(EXACT($AK534, "L1"), $W534, IF(EXACT($AK534, "L2"), $X534, IF(EXACT($AK534, "L3"), $Y534, IF(EXACT($AK534, "L4"), $Z534, AQ534))))</f>
        <v>65000000000523</v>
      </c>
      <c r="AS535" s="65">
        <f>IF(EXACT($AK535, "L1"), AM535, IF(EXACT($AK535, "L2"), AN535, IF(EXACT($AK535, "L3"), AO535, IF(EXACT($AK535, "L4"), AP535, IF(EXACT($AK535, "L5"), AQ535, "")))))</f>
        <v>65000000000522</v>
      </c>
      <c r="AU535" s="60" t="str">
        <f t="shared" si="213"/>
        <v>PERFORM * FROM "SchData-OLTP-Accounting"."Func_TblChartOfAccount_SET"(varSystemLoginSession, null, null, null, varInstitutionBranchID, 62000000000001::bigint,'8-1002', 'Interest Expense Redi', 62000000000001::bigint, '2016-01-01 00:00:00'::timestamp, null::timestamp, 65000000000522::bigint, 66000000000001::bigint);</v>
      </c>
      <c r="AV535" s="66">
        <f t="shared" si="214"/>
        <v>65000000000525</v>
      </c>
      <c r="AW535" s="66">
        <f t="shared" si="215"/>
        <v>65000000000522</v>
      </c>
      <c r="AY535" s="68">
        <f t="shared" si="206"/>
        <v>65000000000518</v>
      </c>
    </row>
    <row r="536" spans="2:51" x14ac:dyDescent="0.2">
      <c r="B536" s="44"/>
      <c r="C536" s="43"/>
      <c r="D536" s="44"/>
      <c r="E536" s="43"/>
      <c r="F536" s="44"/>
      <c r="G536" s="43"/>
      <c r="H536" s="52"/>
      <c r="I536" s="19"/>
      <c r="J536" s="52" t="s">
        <v>1681</v>
      </c>
      <c r="K536" s="19" t="s">
        <v>1207</v>
      </c>
      <c r="L536" s="52"/>
      <c r="M536" s="19"/>
      <c r="O536" s="59" t="str">
        <f t="shared" si="194"/>
        <v>8-0000</v>
      </c>
      <c r="P536" s="59" t="str">
        <f t="shared" si="195"/>
        <v>8-1000</v>
      </c>
      <c r="Q536" s="59" t="str">
        <f t="shared" si="196"/>
        <v>7-4200</v>
      </c>
      <c r="R536" s="59" t="str">
        <f t="shared" si="197"/>
        <v>8-1002</v>
      </c>
      <c r="S536" s="59" t="str">
        <f t="shared" si="198"/>
        <v>8-1002.01</v>
      </c>
      <c r="T536" s="59" t="str">
        <f t="shared" si="199"/>
        <v xml:space="preserve"> </v>
      </c>
      <c r="V536" s="82">
        <f t="shared" si="200"/>
        <v>65000000000526</v>
      </c>
      <c r="W536" s="61">
        <f t="shared" si="201"/>
        <v>65000000000521</v>
      </c>
      <c r="X536" s="61">
        <f t="shared" si="202"/>
        <v>65000000000522</v>
      </c>
      <c r="Y536" s="61">
        <f t="shared" si="203"/>
        <v>65000000000518</v>
      </c>
      <c r="Z536" s="61">
        <f t="shared" si="204"/>
        <v>65000000000525</v>
      </c>
      <c r="AA536" s="80">
        <f t="shared" si="193"/>
        <v>65000000000526</v>
      </c>
      <c r="AB536" s="61">
        <f t="shared" si="205"/>
        <v>65000000000000</v>
      </c>
      <c r="AD536" s="61">
        <f t="shared" si="207"/>
        <v>8</v>
      </c>
      <c r="AE536" s="61">
        <f t="shared" si="208"/>
        <v>2</v>
      </c>
      <c r="AF536" s="61">
        <f t="shared" si="209"/>
        <v>1</v>
      </c>
      <c r="AG536" s="61">
        <f t="shared" si="210"/>
        <v>3</v>
      </c>
      <c r="AH536" s="61">
        <f t="shared" si="211"/>
        <v>2</v>
      </c>
      <c r="AI536" s="61">
        <f t="shared" si="212"/>
        <v>1</v>
      </c>
      <c r="AK536" s="77" t="str">
        <f xml:space="preserve">
IF(AA536&lt;&gt;AA535,
     "L5",
     IF(Z536&lt;&gt;Z535,
          "L4",
          IF(Y536&lt;&gt;Y535,
               "L3",
               IF(X536&lt;&gt;X535,
                    "L2",
                     IF(W536&lt;&gt;W535,
                         "L1",
                         "L1"
                         )
                    )
               )
          )
     )</f>
        <v>L5</v>
      </c>
      <c r="AL536" s="65"/>
      <c r="AM536" s="65" t="s">
        <v>1756</v>
      </c>
      <c r="AN536" s="65">
        <f>IF(EXACT($AK535, "L1"), $W535, AN535)</f>
        <v>65000000000521</v>
      </c>
      <c r="AO536" s="65">
        <f>IF(EXACT($AK535, "L1"), $W535, IF(EXACT($AK535, "L2"), $X535, AO535))</f>
        <v>65000000000522</v>
      </c>
      <c r="AP536" s="65">
        <f>IF(EXACT($AK535, "L1"), $W535, IF(EXACT($AK535, "L2"), $X535, IF(EXACT($AK535, "L3"), $Y535, AP535)))</f>
        <v>65000000000522</v>
      </c>
      <c r="AQ536" s="65">
        <f>IF(EXACT($AK535, "L1"), $W535, IF(EXACT($AK535, "L2"), $X535, IF(EXACT($AK535, "L3"), $Y535, IF(EXACT($AK535, "L4"), $Z535, AQ535))))</f>
        <v>65000000000525</v>
      </c>
      <c r="AS536" s="65">
        <f>IF(EXACT($AK536, "L1"), AM536, IF(EXACT($AK536, "L2"), AN536, IF(EXACT($AK536, "L3"), AO536, IF(EXACT($AK536, "L4"), AP536, IF(EXACT($AK536, "L5"), AQ536, "")))))</f>
        <v>65000000000525</v>
      </c>
      <c r="AU536" s="60" t="str">
        <f t="shared" si="213"/>
        <v>PERFORM * FROM "SchData-OLTP-Accounting"."Func_TblChartOfAccount_SET"(varSystemLoginSession, null, null, null, varInstitutionBranchID, 62000000000001::bigint,'8-1002.01', 'Interest Expense Redi (IDR)', 62000000000001::bigint, '2016-01-01 00:00:00'::timestamp, null::timestamp, 65000000000525::bigint, 66000000000001::bigint);</v>
      </c>
      <c r="AV536" s="66">
        <f t="shared" si="214"/>
        <v>65000000000526</v>
      </c>
      <c r="AW536" s="66">
        <f t="shared" si="215"/>
        <v>65000000000525</v>
      </c>
      <c r="AY536" s="66">
        <f t="shared" si="206"/>
        <v>65000000000525</v>
      </c>
    </row>
    <row r="537" spans="2:51" x14ac:dyDescent="0.2">
      <c r="B537" s="44"/>
      <c r="C537" s="43"/>
      <c r="D537" s="44" t="s">
        <v>1208</v>
      </c>
      <c r="E537" s="43" t="s">
        <v>1058</v>
      </c>
      <c r="F537" s="44"/>
      <c r="G537" s="43"/>
      <c r="H537" s="52"/>
      <c r="I537" s="19"/>
      <c r="J537" s="52"/>
      <c r="K537" s="19"/>
      <c r="L537" s="52"/>
      <c r="M537" s="19"/>
      <c r="O537" s="59" t="str">
        <f t="shared" si="194"/>
        <v>8-0000</v>
      </c>
      <c r="P537" s="59" t="str">
        <f t="shared" si="195"/>
        <v>8-2000</v>
      </c>
      <c r="Q537" s="59" t="str">
        <f t="shared" si="196"/>
        <v>7-4200</v>
      </c>
      <c r="R537" s="59" t="str">
        <f t="shared" si="197"/>
        <v>8-1002</v>
      </c>
      <c r="S537" s="59" t="str">
        <f t="shared" si="198"/>
        <v>8-1002.01</v>
      </c>
      <c r="T537" s="59" t="str">
        <f t="shared" si="199"/>
        <v xml:space="preserve"> </v>
      </c>
      <c r="V537" s="82">
        <f>V536+IF(AND(EXACT(B537, ""), EXACT(D537, ""), EXACT(F537, ""), EXACT(H537, ""), EXACT(J537, ""), EXACT(L537, "")), 0, 1)</f>
        <v>65000000000527</v>
      </c>
      <c r="W537" s="61">
        <f t="shared" si="201"/>
        <v>65000000000521</v>
      </c>
      <c r="X537" s="80">
        <f t="shared" si="202"/>
        <v>65000000000527</v>
      </c>
      <c r="Y537" s="61">
        <f t="shared" si="203"/>
        <v>65000000000518</v>
      </c>
      <c r="Z537" s="61">
        <f t="shared" si="204"/>
        <v>65000000000525</v>
      </c>
      <c r="AA537" s="61">
        <f t="shared" si="193"/>
        <v>65000000000526</v>
      </c>
      <c r="AB537" s="61">
        <f t="shared" si="205"/>
        <v>65000000000000</v>
      </c>
      <c r="AD537" s="61">
        <f t="shared" si="207"/>
        <v>8</v>
      </c>
      <c r="AE537" s="61">
        <f t="shared" si="208"/>
        <v>3</v>
      </c>
      <c r="AF537" s="61">
        <f t="shared" si="209"/>
        <v>1</v>
      </c>
      <c r="AG537" s="61">
        <f t="shared" si="210"/>
        <v>3</v>
      </c>
      <c r="AH537" s="61">
        <f t="shared" si="211"/>
        <v>2</v>
      </c>
      <c r="AI537" s="61">
        <f t="shared" si="212"/>
        <v>1</v>
      </c>
      <c r="AK537" s="77" t="str">
        <f xml:space="preserve">
IF(AA537&lt;&gt;AA536,
     "L5",
     IF(Z537&lt;&gt;Z536,
          "L4",
          IF(Y537&lt;&gt;Y536,
               "L3",
               IF(X537&lt;&gt;X536,
                    "L2",
                     IF(W537&lt;&gt;W536,
                         "L1",
                         "L1"
                         )
                    )
               )
          )
     )</f>
        <v>L2</v>
      </c>
      <c r="AM537" s="65" t="s">
        <v>1756</v>
      </c>
      <c r="AN537" s="65">
        <f>IF(EXACT($AK536, "L1"), $W536, AN536)</f>
        <v>65000000000521</v>
      </c>
      <c r="AO537" s="65">
        <f>IF(EXACT($AK536, "L1"), $W536, IF(EXACT($AK536, "L2"), $X536, AO536))</f>
        <v>65000000000522</v>
      </c>
      <c r="AP537" s="65">
        <f>IF(EXACT($AK536, "L1"), $W536, IF(EXACT($AK536, "L2"), $X536, IF(EXACT($AK536, "L3"), $Y536, AP536)))</f>
        <v>65000000000522</v>
      </c>
      <c r="AQ537" s="65">
        <f>IF(EXACT($AK536, "L1"), $W536, IF(EXACT($AK536, "L2"), $X536, IF(EXACT($AK536, "L3"), $Y536, IF(EXACT($AK536, "L4"), $Z536, AQ536))))</f>
        <v>65000000000525</v>
      </c>
      <c r="AS537" s="65">
        <f>IF(EXACT($AK537, "L1"), AM537, IF(EXACT($AK537, "L2"), AN537, IF(EXACT($AK537, "L3"), AO537, IF(EXACT($AK537, "L4"), AP537, IF(EXACT($AK537, "L5"), AQ537, "")))))</f>
        <v>65000000000521</v>
      </c>
      <c r="AU537" s="60" t="str">
        <f t="shared" si="213"/>
        <v>PERFORM * FROM "SchData-OLTP-Accounting"."Func_TblChartOfAccount_SET"(varSystemLoginSession, null, null, null, varInstitutionBranchID, 62000000000001::bigint,'8-2000', 'Late Charges', 62000000000001::bigint, '2016-01-01 00:00:00'::timestamp, null::timestamp, 65000000000521::bigint, 66000000000001::bigint);</v>
      </c>
      <c r="AV537" s="66">
        <f t="shared" si="214"/>
        <v>65000000000527</v>
      </c>
      <c r="AW537" s="66">
        <f t="shared" si="215"/>
        <v>65000000000521</v>
      </c>
      <c r="AY537" s="66">
        <f t="shared" si="206"/>
        <v>65000000000521</v>
      </c>
    </row>
    <row r="538" spans="2:51" x14ac:dyDescent="0.2">
      <c r="B538" s="42"/>
      <c r="C538" s="43"/>
      <c r="D538" s="44"/>
      <c r="E538" s="43"/>
      <c r="F538" s="44"/>
      <c r="G538" s="43"/>
      <c r="H538" s="52" t="s">
        <v>1682</v>
      </c>
      <c r="I538" s="19" t="s">
        <v>655</v>
      </c>
      <c r="J538" s="52"/>
      <c r="K538" s="19"/>
      <c r="L538" s="52"/>
      <c r="M538" s="19"/>
      <c r="O538" s="59" t="str">
        <f t="shared" si="194"/>
        <v>8-0000</v>
      </c>
      <c r="P538" s="59" t="str">
        <f t="shared" si="195"/>
        <v>8-2000</v>
      </c>
      <c r="Q538" s="59" t="str">
        <f t="shared" si="196"/>
        <v>7-4200</v>
      </c>
      <c r="R538" s="59" t="str">
        <f t="shared" si="197"/>
        <v>8-2001</v>
      </c>
      <c r="S538" s="59" t="str">
        <f t="shared" si="198"/>
        <v>8-1002.01</v>
      </c>
      <c r="T538" s="59" t="str">
        <f t="shared" si="199"/>
        <v xml:space="preserve"> </v>
      </c>
      <c r="V538" s="82">
        <f t="shared" si="200"/>
        <v>65000000000528</v>
      </c>
      <c r="W538" s="61">
        <f t="shared" si="201"/>
        <v>65000000000521</v>
      </c>
      <c r="X538" s="61">
        <f t="shared" si="202"/>
        <v>65000000000527</v>
      </c>
      <c r="Y538" s="61">
        <f t="shared" si="203"/>
        <v>65000000000518</v>
      </c>
      <c r="Z538" s="61">
        <f t="shared" si="204"/>
        <v>65000000000528</v>
      </c>
      <c r="AA538" s="61">
        <f t="shared" si="193"/>
        <v>65000000000526</v>
      </c>
      <c r="AB538" s="61">
        <f t="shared" si="205"/>
        <v>65000000000000</v>
      </c>
      <c r="AD538" s="61">
        <f t="shared" si="207"/>
        <v>8</v>
      </c>
      <c r="AE538" s="61">
        <f t="shared" si="208"/>
        <v>3</v>
      </c>
      <c r="AF538" s="61">
        <f t="shared" si="209"/>
        <v>1</v>
      </c>
      <c r="AG538" s="61">
        <f t="shared" si="210"/>
        <v>4</v>
      </c>
      <c r="AH538" s="61">
        <f t="shared" si="211"/>
        <v>1</v>
      </c>
      <c r="AI538" s="61">
        <f t="shared" si="212"/>
        <v>1</v>
      </c>
      <c r="AK538" s="77" t="str">
        <f xml:space="preserve">
IF(AA538&lt;&gt;AA537,
     "L5",
     IF(Z538&lt;&gt;Z537,
          "L4",
          IF(Y538&lt;&gt;Y537,
               "L3",
               IF(X538&lt;&gt;X537,
                    "L2",
                     IF(W538&lt;&gt;W537,
                         "L1",
                         "L1"
                         )
                    )
               )
          )
     )</f>
        <v>L4</v>
      </c>
      <c r="AM538" s="65" t="s">
        <v>1756</v>
      </c>
      <c r="AN538" s="65">
        <f>IF(EXACT($AK537, "L1"), $W537, AN537)</f>
        <v>65000000000521</v>
      </c>
      <c r="AO538" s="65">
        <f>IF(EXACT($AK537, "L1"), $W537, IF(EXACT($AK537, "L2"), $X537, AO537))</f>
        <v>65000000000527</v>
      </c>
      <c r="AP538" s="65">
        <f>IF(EXACT($AK537, "L1"), $W537, IF(EXACT($AK537, "L2"), $X537, IF(EXACT($AK537, "L3"), $Y537, AP537)))</f>
        <v>65000000000527</v>
      </c>
      <c r="AQ538" s="65">
        <f>IF(EXACT($AK537, "L1"), $W537, IF(EXACT($AK537, "L2"), $X537, IF(EXACT($AK537, "L3"), $Y537, IF(EXACT($AK537, "L4"), $Z537, AQ537))))</f>
        <v>65000000000527</v>
      </c>
      <c r="AS538" s="65">
        <f>IF(EXACT($AK538, "L1"), AM538, IF(EXACT($AK538, "L2"), AN538, IF(EXACT($AK538, "L3"), AO538, IF(EXACT($AK538, "L4"), AP538, IF(EXACT($AK538, "L5"), AQ538, "")))))</f>
        <v>65000000000527</v>
      </c>
      <c r="AU538" s="60" t="str">
        <f t="shared" si="213"/>
        <v>PERFORM * FROM "SchData-OLTP-Accounting"."Func_TblChartOfAccount_SET"(varSystemLoginSession, null, null, null, varInstitutionBranchID, 62000000000001::bigint,'8-2001', 'Late Charges for Downer', 62000000000001::bigint, '2016-01-01 00:00:00'::timestamp, null::timestamp, 65000000000527::bigint, 66000000000001::bigint);</v>
      </c>
      <c r="AV538" s="66">
        <f t="shared" si="214"/>
        <v>65000000000528</v>
      </c>
      <c r="AW538" s="66">
        <f t="shared" si="215"/>
        <v>65000000000527</v>
      </c>
      <c r="AY538" s="66">
        <f t="shared" si="206"/>
        <v>65000000000527</v>
      </c>
    </row>
    <row r="539" spans="2:51" x14ac:dyDescent="0.2">
      <c r="B539" s="42"/>
      <c r="C539" s="43"/>
      <c r="D539" s="44"/>
      <c r="E539" s="43"/>
      <c r="F539" s="44"/>
      <c r="G539" s="43"/>
      <c r="H539" s="52"/>
      <c r="I539" s="19"/>
      <c r="J539" s="52" t="s">
        <v>1684</v>
      </c>
      <c r="K539" s="19" t="s">
        <v>1209</v>
      </c>
      <c r="L539" s="52"/>
      <c r="M539" s="19"/>
      <c r="O539" s="59" t="str">
        <f t="shared" si="194"/>
        <v>8-0000</v>
      </c>
      <c r="P539" s="59" t="str">
        <f t="shared" si="195"/>
        <v>8-2000</v>
      </c>
      <c r="Q539" s="59" t="str">
        <f t="shared" si="196"/>
        <v>7-4200</v>
      </c>
      <c r="R539" s="59" t="str">
        <f t="shared" si="197"/>
        <v>8-2001</v>
      </c>
      <c r="S539" s="59" t="str">
        <f t="shared" si="198"/>
        <v>8-2001.01</v>
      </c>
      <c r="T539" s="59" t="str">
        <f t="shared" si="199"/>
        <v xml:space="preserve"> </v>
      </c>
      <c r="V539" s="82">
        <f t="shared" si="200"/>
        <v>65000000000529</v>
      </c>
      <c r="W539" s="61">
        <f t="shared" si="201"/>
        <v>65000000000521</v>
      </c>
      <c r="X539" s="61">
        <f t="shared" si="202"/>
        <v>65000000000527</v>
      </c>
      <c r="Y539" s="61">
        <f t="shared" si="203"/>
        <v>65000000000518</v>
      </c>
      <c r="Z539" s="61">
        <f t="shared" si="204"/>
        <v>65000000000528</v>
      </c>
      <c r="AA539" s="61">
        <f t="shared" si="193"/>
        <v>65000000000529</v>
      </c>
      <c r="AB539" s="61">
        <f t="shared" si="205"/>
        <v>65000000000000</v>
      </c>
      <c r="AD539" s="61">
        <f t="shared" si="207"/>
        <v>8</v>
      </c>
      <c r="AE539" s="61">
        <f t="shared" si="208"/>
        <v>3</v>
      </c>
      <c r="AF539" s="61">
        <f t="shared" si="209"/>
        <v>1</v>
      </c>
      <c r="AG539" s="61">
        <f t="shared" si="210"/>
        <v>4</v>
      </c>
      <c r="AH539" s="61">
        <f t="shared" si="211"/>
        <v>2</v>
      </c>
      <c r="AI539" s="61">
        <f t="shared" si="212"/>
        <v>1</v>
      </c>
      <c r="AK539" s="77" t="str">
        <f xml:space="preserve">
IF(AA539&lt;&gt;AA538,
     "L5",
     IF(Z539&lt;&gt;Z538,
          "L4",
          IF(Y539&lt;&gt;Y538,
               "L3",
               IF(X539&lt;&gt;X538,
                    "L2",
                     IF(W539&lt;&gt;W538,
                         "L1",
                         "L1"
                         )
                    )
               )
          )
     )</f>
        <v>L5</v>
      </c>
      <c r="AM539" s="65" t="s">
        <v>1756</v>
      </c>
      <c r="AN539" s="65">
        <f>IF(EXACT($AK538, "L1"), $W538, AN538)</f>
        <v>65000000000521</v>
      </c>
      <c r="AO539" s="65">
        <f>IF(EXACT($AK538, "L1"), $W538, IF(EXACT($AK538, "L2"), $X538, AO538))</f>
        <v>65000000000527</v>
      </c>
      <c r="AP539" s="65">
        <f>IF(EXACT($AK538, "L1"), $W538, IF(EXACT($AK538, "L2"), $X538, IF(EXACT($AK538, "L3"), $Y538, AP538)))</f>
        <v>65000000000527</v>
      </c>
      <c r="AQ539" s="65">
        <f>IF(EXACT($AK538, "L1"), $W538, IF(EXACT($AK538, "L2"), $X538, IF(EXACT($AK538, "L3"), $Y538, IF(EXACT($AK538, "L4"), $Z538, AQ538))))</f>
        <v>65000000000528</v>
      </c>
      <c r="AS539" s="65">
        <f>IF(EXACT($AK539, "L1"), AM539, IF(EXACT($AK539, "L2"), AN539, IF(EXACT($AK539, "L3"), AO539, IF(EXACT($AK539, "L4"), AP539, IF(EXACT($AK539, "L5"), AQ539, "")))))</f>
        <v>65000000000528</v>
      </c>
      <c r="AU539" s="60" t="str">
        <f t="shared" si="213"/>
        <v>PERFORM * FROM "SchData-OLTP-Accounting"."Func_TblChartOfAccount_SET"(varSystemLoginSession, null, null, null, varInstitutionBranchID, 62000000000001::bigint,'8-2001.01', 'Late Charges for Downer (IDR)', 62000000000001::bigint, '2016-01-01 00:00:00'::timestamp, null::timestamp, 65000000000528::bigint, 66000000000001::bigint);</v>
      </c>
      <c r="AV539" s="66">
        <f t="shared" si="214"/>
        <v>65000000000529</v>
      </c>
      <c r="AW539" s="66">
        <f t="shared" si="215"/>
        <v>65000000000528</v>
      </c>
      <c r="AY539" s="66">
        <f t="shared" si="206"/>
        <v>65000000000528</v>
      </c>
    </row>
    <row r="540" spans="2:51" x14ac:dyDescent="0.2">
      <c r="B540" s="42"/>
      <c r="C540" s="43"/>
      <c r="D540" s="44"/>
      <c r="E540" s="43"/>
      <c r="F540" s="44"/>
      <c r="G540" s="43"/>
      <c r="H540" s="52" t="s">
        <v>1683</v>
      </c>
      <c r="I540" s="19" t="s">
        <v>657</v>
      </c>
      <c r="J540" s="52"/>
      <c r="K540" s="19"/>
      <c r="L540" s="52"/>
      <c r="M540" s="19"/>
      <c r="O540" s="59" t="str">
        <f t="shared" si="194"/>
        <v>8-0000</v>
      </c>
      <c r="P540" s="59" t="str">
        <f t="shared" si="195"/>
        <v>8-2000</v>
      </c>
      <c r="Q540" s="59" t="str">
        <f t="shared" si="196"/>
        <v>7-4200</v>
      </c>
      <c r="R540" s="59" t="str">
        <f t="shared" si="197"/>
        <v>8-2002</v>
      </c>
      <c r="S540" s="59" t="str">
        <f t="shared" si="198"/>
        <v>8-2001.01</v>
      </c>
      <c r="T540" s="59" t="str">
        <f t="shared" si="199"/>
        <v xml:space="preserve"> </v>
      </c>
      <c r="V540" s="82">
        <f t="shared" si="200"/>
        <v>65000000000530</v>
      </c>
      <c r="W540" s="61">
        <f t="shared" si="201"/>
        <v>65000000000521</v>
      </c>
      <c r="X540" s="61">
        <f t="shared" si="202"/>
        <v>65000000000527</v>
      </c>
      <c r="Y540" s="61">
        <f t="shared" si="203"/>
        <v>65000000000518</v>
      </c>
      <c r="Z540" s="61">
        <f t="shared" si="204"/>
        <v>65000000000530</v>
      </c>
      <c r="AA540" s="61">
        <f t="shared" si="193"/>
        <v>65000000000529</v>
      </c>
      <c r="AB540" s="61">
        <f t="shared" si="205"/>
        <v>65000000000000</v>
      </c>
      <c r="AD540" s="61">
        <f t="shared" si="207"/>
        <v>8</v>
      </c>
      <c r="AE540" s="61">
        <f t="shared" si="208"/>
        <v>3</v>
      </c>
      <c r="AF540" s="61">
        <f t="shared" si="209"/>
        <v>1</v>
      </c>
      <c r="AG540" s="61">
        <f t="shared" si="210"/>
        <v>5</v>
      </c>
      <c r="AH540" s="61">
        <f t="shared" si="211"/>
        <v>1</v>
      </c>
      <c r="AI540" s="61">
        <f t="shared" si="212"/>
        <v>1</v>
      </c>
      <c r="AK540" s="77" t="str">
        <f xml:space="preserve">
IF(AA540&lt;&gt;AA539,
     "L5",
     IF(Z540&lt;&gt;Z539,
          "L4",
          IF(Y540&lt;&gt;Y539,
               "L3",
               IF(X540&lt;&gt;X539,
                    "L2",
                     IF(W540&lt;&gt;W539,
                         "L1",
                         "L1"
                         )
                    )
               )
          )
     )</f>
        <v>L4</v>
      </c>
      <c r="AM540" s="65" t="s">
        <v>1756</v>
      </c>
      <c r="AN540" s="65">
        <f>IF(EXACT($AK539, "L1"), $W539, AN539)</f>
        <v>65000000000521</v>
      </c>
      <c r="AO540" s="65">
        <f>IF(EXACT($AK539, "L1"), $W539, IF(EXACT($AK539, "L2"), $X539, AO539))</f>
        <v>65000000000527</v>
      </c>
      <c r="AP540" s="65">
        <f>IF(EXACT($AK539, "L1"), $W539, IF(EXACT($AK539, "L2"), $X539, IF(EXACT($AK539, "L3"), $Y539, AP539)))</f>
        <v>65000000000527</v>
      </c>
      <c r="AQ540" s="65">
        <f>IF(EXACT($AK539, "L1"), $W539, IF(EXACT($AK539, "L2"), $X539, IF(EXACT($AK539, "L3"), $Y539, IF(EXACT($AK539, "L4"), $Z539, AQ539))))</f>
        <v>65000000000528</v>
      </c>
      <c r="AS540" s="65">
        <f>IF(EXACT($AK540, "L1"), AM540, IF(EXACT($AK540, "L2"), AN540, IF(EXACT($AK540, "L3"), AO540, IF(EXACT($AK540, "L4"), AP540, IF(EXACT($AK540, "L5"), AQ540, "")))))</f>
        <v>65000000000527</v>
      </c>
      <c r="AU540" s="60" t="str">
        <f t="shared" si="213"/>
        <v>PERFORM * FROM "SchData-OLTP-Accounting"."Func_TblChartOfAccount_SET"(varSystemLoginSession, null, null, null, varInstitutionBranchID, 62000000000001::bigint,'8-2002', 'Late Charges for Redi', 62000000000001::bigint, '2016-01-01 00:00:00'::timestamp, null::timestamp, 65000000000527::bigint, 66000000000001::bigint);</v>
      </c>
      <c r="AV540" s="66">
        <f t="shared" si="214"/>
        <v>65000000000530</v>
      </c>
      <c r="AW540" s="66">
        <f t="shared" si="215"/>
        <v>65000000000527</v>
      </c>
      <c r="AY540" s="66">
        <f t="shared" si="206"/>
        <v>65000000000518</v>
      </c>
    </row>
    <row r="541" spans="2:51" x14ac:dyDescent="0.2">
      <c r="B541" s="42"/>
      <c r="C541" s="43"/>
      <c r="D541" s="44"/>
      <c r="E541" s="43"/>
      <c r="F541" s="44"/>
      <c r="G541" s="43"/>
      <c r="H541" s="52"/>
      <c r="I541" s="19"/>
      <c r="J541" s="52" t="s">
        <v>1685</v>
      </c>
      <c r="K541" s="19" t="s">
        <v>1210</v>
      </c>
      <c r="L541" s="52"/>
      <c r="M541" s="19"/>
      <c r="O541" s="59" t="str">
        <f t="shared" si="194"/>
        <v>8-0000</v>
      </c>
      <c r="P541" s="59" t="str">
        <f t="shared" si="195"/>
        <v>8-2000</v>
      </c>
      <c r="Q541" s="59" t="str">
        <f t="shared" si="196"/>
        <v>7-4200</v>
      </c>
      <c r="R541" s="59" t="str">
        <f t="shared" si="197"/>
        <v>8-2002</v>
      </c>
      <c r="S541" s="59" t="str">
        <f t="shared" si="198"/>
        <v>8-2002.01</v>
      </c>
      <c r="T541" s="59" t="str">
        <f t="shared" si="199"/>
        <v xml:space="preserve"> </v>
      </c>
      <c r="V541" s="82">
        <f t="shared" si="200"/>
        <v>65000000000531</v>
      </c>
      <c r="W541" s="61">
        <f t="shared" si="201"/>
        <v>65000000000521</v>
      </c>
      <c r="X541" s="61">
        <f t="shared" si="202"/>
        <v>65000000000527</v>
      </c>
      <c r="Y541" s="61">
        <f t="shared" si="203"/>
        <v>65000000000518</v>
      </c>
      <c r="Z541" s="61">
        <f t="shared" si="204"/>
        <v>65000000000530</v>
      </c>
      <c r="AA541" s="61">
        <f t="shared" si="193"/>
        <v>65000000000531</v>
      </c>
      <c r="AB541" s="61">
        <f t="shared" si="205"/>
        <v>65000000000000</v>
      </c>
      <c r="AD541" s="61">
        <f t="shared" si="207"/>
        <v>8</v>
      </c>
      <c r="AE541" s="61">
        <f t="shared" si="208"/>
        <v>3</v>
      </c>
      <c r="AF541" s="61">
        <f t="shared" si="209"/>
        <v>1</v>
      </c>
      <c r="AG541" s="61">
        <f t="shared" si="210"/>
        <v>5</v>
      </c>
      <c r="AH541" s="61">
        <f t="shared" si="211"/>
        <v>2</v>
      </c>
      <c r="AI541" s="61">
        <f t="shared" si="212"/>
        <v>1</v>
      </c>
      <c r="AK541" s="77" t="str">
        <f xml:space="preserve">
IF(AA541&lt;&gt;AA540,
     "L5",
     IF(Z541&lt;&gt;Z540,
          "L4",
          IF(Y541&lt;&gt;Y540,
               "L3",
               IF(X541&lt;&gt;X540,
                    "L2",
                     IF(W541&lt;&gt;W540,
                         "L1",
                         "L1"
                         )
                    )
               )
          )
     )</f>
        <v>L5</v>
      </c>
      <c r="AM541" s="65" t="s">
        <v>1756</v>
      </c>
      <c r="AN541" s="65">
        <f>IF(EXACT($AK540, "L1"), $W540, AN540)</f>
        <v>65000000000521</v>
      </c>
      <c r="AO541" s="65">
        <f>IF(EXACT($AK540, "L1"), $W540, IF(EXACT($AK540, "L2"), $X540, AO540))</f>
        <v>65000000000527</v>
      </c>
      <c r="AP541" s="65">
        <f>IF(EXACT($AK540, "L1"), $W540, IF(EXACT($AK540, "L2"), $X540, IF(EXACT($AK540, "L3"), $Y540, AP540)))</f>
        <v>65000000000527</v>
      </c>
      <c r="AQ541" s="65">
        <f>IF(EXACT($AK540, "L1"), $W540, IF(EXACT($AK540, "L2"), $X540, IF(EXACT($AK540, "L3"), $Y540, IF(EXACT($AK540, "L4"), $Z540, AQ540))))</f>
        <v>65000000000530</v>
      </c>
      <c r="AS541" s="65">
        <f>IF(EXACT($AK541, "L1"), AM541, IF(EXACT($AK541, "L2"), AN541, IF(EXACT($AK541, "L3"), AO541, IF(EXACT($AK541, "L4"), AP541, IF(EXACT($AK541, "L5"), AQ541, "")))))</f>
        <v>65000000000530</v>
      </c>
      <c r="AU541" s="60" t="str">
        <f t="shared" si="213"/>
        <v>PERFORM * FROM "SchData-OLTP-Accounting"."Func_TblChartOfAccount_SET"(varSystemLoginSession, null, null, null, varInstitutionBranchID, 62000000000001::bigint,'8-2002.01', 'Late Charges for Redi (IDR)', 62000000000001::bigint, '2016-01-01 00:00:00'::timestamp, null::timestamp, 65000000000530::bigint, 66000000000001::bigint);</v>
      </c>
      <c r="AV541" s="66">
        <f t="shared" si="214"/>
        <v>65000000000531</v>
      </c>
      <c r="AW541" s="66">
        <f t="shared" si="215"/>
        <v>65000000000530</v>
      </c>
      <c r="AY541" s="66">
        <f t="shared" si="206"/>
        <v>65000000000530</v>
      </c>
    </row>
    <row r="542" spans="2:51" x14ac:dyDescent="0.2">
      <c r="B542" s="42"/>
      <c r="C542" s="43"/>
      <c r="D542" s="44" t="s">
        <v>1211</v>
      </c>
      <c r="E542" s="43" t="s">
        <v>659</v>
      </c>
      <c r="F542" s="44"/>
      <c r="G542" s="43"/>
      <c r="H542" s="52"/>
      <c r="I542" s="19"/>
      <c r="J542" s="52"/>
      <c r="K542" s="19"/>
      <c r="L542" s="52"/>
      <c r="M542" s="19"/>
      <c r="O542" s="59" t="str">
        <f t="shared" si="194"/>
        <v>8-0000</v>
      </c>
      <c r="P542" s="59" t="str">
        <f t="shared" si="195"/>
        <v>8-3000</v>
      </c>
      <c r="Q542" s="59" t="str">
        <f t="shared" si="196"/>
        <v>7-4200</v>
      </c>
      <c r="R542" s="59" t="str">
        <f t="shared" si="197"/>
        <v>8-2002</v>
      </c>
      <c r="S542" s="59" t="str">
        <f t="shared" si="198"/>
        <v>8-2002.01</v>
      </c>
      <c r="T542" s="59" t="str">
        <f t="shared" si="199"/>
        <v xml:space="preserve"> </v>
      </c>
      <c r="V542" s="82">
        <f t="shared" si="200"/>
        <v>65000000000532</v>
      </c>
      <c r="W542" s="61">
        <f t="shared" si="201"/>
        <v>65000000000521</v>
      </c>
      <c r="X542" s="61">
        <f t="shared" si="202"/>
        <v>65000000000532</v>
      </c>
      <c r="Y542" s="61">
        <f t="shared" si="203"/>
        <v>65000000000518</v>
      </c>
      <c r="Z542" s="61">
        <f t="shared" si="204"/>
        <v>65000000000530</v>
      </c>
      <c r="AA542" s="61">
        <f t="shared" si="193"/>
        <v>65000000000531</v>
      </c>
      <c r="AB542" s="61">
        <f t="shared" si="205"/>
        <v>65000000000000</v>
      </c>
      <c r="AD542" s="61">
        <f t="shared" si="207"/>
        <v>8</v>
      </c>
      <c r="AE542" s="61">
        <f t="shared" si="208"/>
        <v>4</v>
      </c>
      <c r="AF542" s="61">
        <f t="shared" si="209"/>
        <v>1</v>
      </c>
      <c r="AG542" s="61">
        <f t="shared" si="210"/>
        <v>5</v>
      </c>
      <c r="AH542" s="61">
        <f t="shared" si="211"/>
        <v>2</v>
      </c>
      <c r="AI542" s="61">
        <f t="shared" si="212"/>
        <v>1</v>
      </c>
      <c r="AK542" s="77" t="str">
        <f xml:space="preserve">
IF(AA542&lt;&gt;AA541,
     "L5",
     IF(Z542&lt;&gt;Z541,
          "L4",
          IF(Y542&lt;&gt;Y541,
               "L3",
               IF(X542&lt;&gt;X541,
                    "L2",
                     IF(W542&lt;&gt;W541,
                         "L1",
                         "L1"
                         )
                    )
               )
          )
     )</f>
        <v>L2</v>
      </c>
      <c r="AM542" s="65" t="s">
        <v>1756</v>
      </c>
      <c r="AN542" s="65">
        <f>IF(EXACT($AK541, "L1"), $W541, AN541)</f>
        <v>65000000000521</v>
      </c>
      <c r="AO542" s="65">
        <f>IF(EXACT($AK541, "L1"), $W541, IF(EXACT($AK541, "L2"), $X541, AO541))</f>
        <v>65000000000527</v>
      </c>
      <c r="AP542" s="65">
        <f>IF(EXACT($AK541, "L1"), $W541, IF(EXACT($AK541, "L2"), $X541, IF(EXACT($AK541, "L3"), $Y541, AP541)))</f>
        <v>65000000000527</v>
      </c>
      <c r="AQ542" s="65">
        <f>IF(EXACT($AK541, "L1"), $W541, IF(EXACT($AK541, "L2"), $X541, IF(EXACT($AK541, "L3"), $Y541, IF(EXACT($AK541, "L4"), $Z541, AQ541))))</f>
        <v>65000000000530</v>
      </c>
      <c r="AS542" s="65">
        <f>IF(EXACT($AK542, "L1"), AM542, IF(EXACT($AK542, "L2"), AN542, IF(EXACT($AK542, "L3"), AO542, IF(EXACT($AK542, "L4"), AP542, IF(EXACT($AK542, "L5"), AQ542, "")))))</f>
        <v>65000000000521</v>
      </c>
      <c r="AU542" s="60" t="str">
        <f t="shared" si="213"/>
        <v>PERFORM * FROM "SchData-OLTP-Accounting"."Func_TblChartOfAccount_SET"(varSystemLoginSession, null, null, null, varInstitutionBranchID, 62000000000001::bigint,'8-3000', 'Other Expenses - Other', 62000000000001::bigint, '2016-01-01 00:00:00'::timestamp, null::timestamp, 65000000000521::bigint, 66000000000001::bigint);</v>
      </c>
      <c r="AV542" s="66">
        <f t="shared" si="214"/>
        <v>65000000000532</v>
      </c>
      <c r="AW542" s="66">
        <f t="shared" si="215"/>
        <v>65000000000521</v>
      </c>
      <c r="AY542" s="66">
        <f t="shared" si="206"/>
        <v>65000000000521</v>
      </c>
    </row>
    <row r="543" spans="2:51" x14ac:dyDescent="0.2">
      <c r="B543" s="42"/>
      <c r="C543" s="43"/>
      <c r="D543" s="44"/>
      <c r="E543" s="43"/>
      <c r="F543" s="44"/>
      <c r="G543" s="43"/>
      <c r="H543" s="52" t="s">
        <v>1427</v>
      </c>
      <c r="I543" s="19" t="s">
        <v>1053</v>
      </c>
      <c r="J543" s="52"/>
      <c r="K543" s="19"/>
      <c r="L543" s="52"/>
      <c r="M543" s="19"/>
      <c r="O543" s="59" t="str">
        <f t="shared" si="194"/>
        <v>8-0000</v>
      </c>
      <c r="P543" s="59" t="str">
        <f t="shared" si="195"/>
        <v>8-3000</v>
      </c>
      <c r="Q543" s="59" t="str">
        <f t="shared" si="196"/>
        <v>7-4200</v>
      </c>
      <c r="R543" s="59" t="str">
        <f t="shared" si="197"/>
        <v>8-3001</v>
      </c>
      <c r="S543" s="59" t="str">
        <f t="shared" si="198"/>
        <v>8-2002.01</v>
      </c>
      <c r="T543" s="59" t="str">
        <f t="shared" si="199"/>
        <v xml:space="preserve"> </v>
      </c>
      <c r="V543" s="82">
        <f t="shared" si="200"/>
        <v>65000000000533</v>
      </c>
      <c r="W543" s="61">
        <f t="shared" si="201"/>
        <v>65000000000521</v>
      </c>
      <c r="X543" s="61">
        <f t="shared" si="202"/>
        <v>65000000000532</v>
      </c>
      <c r="Y543" s="61">
        <f t="shared" si="203"/>
        <v>65000000000518</v>
      </c>
      <c r="Z543" s="61">
        <f t="shared" si="204"/>
        <v>65000000000533</v>
      </c>
      <c r="AA543" s="61">
        <f t="shared" si="193"/>
        <v>65000000000531</v>
      </c>
      <c r="AB543" s="61">
        <f t="shared" si="205"/>
        <v>65000000000000</v>
      </c>
      <c r="AD543" s="61">
        <f t="shared" si="207"/>
        <v>8</v>
      </c>
      <c r="AE543" s="61">
        <f t="shared" si="208"/>
        <v>4</v>
      </c>
      <c r="AF543" s="61">
        <f t="shared" si="209"/>
        <v>1</v>
      </c>
      <c r="AG543" s="61">
        <f t="shared" si="210"/>
        <v>6</v>
      </c>
      <c r="AH543" s="61">
        <f t="shared" si="211"/>
        <v>1</v>
      </c>
      <c r="AI543" s="61">
        <f t="shared" si="212"/>
        <v>1</v>
      </c>
      <c r="AK543" s="77" t="str">
        <f xml:space="preserve">
IF(AA543&lt;&gt;AA542,
     "L5",
     IF(Z543&lt;&gt;Z542,
          "L4",
          IF(Y543&lt;&gt;Y542,
               "L3",
               IF(X543&lt;&gt;X542,
                    "L2",
                     IF(W543&lt;&gt;W542,
                         "L1",
                         "L1"
                         )
                    )
               )
          )
     )</f>
        <v>L4</v>
      </c>
      <c r="AM543" s="65" t="s">
        <v>1756</v>
      </c>
      <c r="AN543" s="65">
        <f>IF(EXACT($AK542, "L1"), $W542, AN542)</f>
        <v>65000000000521</v>
      </c>
      <c r="AO543" s="65">
        <f>IF(EXACT($AK542, "L1"), $W542, IF(EXACT($AK542, "L2"), $X542, AO542))</f>
        <v>65000000000532</v>
      </c>
      <c r="AP543" s="65">
        <f>IF(EXACT($AK542, "L1"), $W542, IF(EXACT($AK542, "L2"), $X542, IF(EXACT($AK542, "L3"), $Y542, AP542)))</f>
        <v>65000000000532</v>
      </c>
      <c r="AQ543" s="65">
        <f>IF(EXACT($AK542, "L1"), $W542, IF(EXACT($AK542, "L2"), $X542, IF(EXACT($AK542, "L3"), $Y542, IF(EXACT($AK542, "L4"), $Z542, AQ542))))</f>
        <v>65000000000532</v>
      </c>
      <c r="AS543" s="65">
        <f>IF(EXACT($AK543, "L1"), AM543, IF(EXACT($AK543, "L2"), AN543, IF(EXACT($AK543, "L3"), AO543, IF(EXACT($AK543, "L4"), AP543, IF(EXACT($AK543, "L5"), AQ543, "")))))</f>
        <v>65000000000532</v>
      </c>
      <c r="AU543" s="60" t="str">
        <f t="shared" si="213"/>
        <v>PERFORM * FROM "SchData-OLTP-Accounting"."Func_TblChartOfAccount_SET"(varSystemLoginSession, null, null, null, varInstitutionBranchID, 62000000000001::bigint,'8-3001', 'Tax Expenses', 62000000000001::bigint, '2016-01-01 00:00:00'::timestamp, null::timestamp, 65000000000532::bigint, 66000000000001::bigint);</v>
      </c>
      <c r="AV543" s="66">
        <f t="shared" si="214"/>
        <v>65000000000533</v>
      </c>
      <c r="AW543" s="66">
        <f t="shared" si="215"/>
        <v>65000000000532</v>
      </c>
      <c r="AY543" s="66">
        <f t="shared" si="206"/>
        <v>65000000000532</v>
      </c>
    </row>
    <row r="544" spans="2:51" x14ac:dyDescent="0.2">
      <c r="B544" s="42"/>
      <c r="C544" s="43"/>
      <c r="D544" s="44"/>
      <c r="E544" s="43"/>
      <c r="F544" s="44"/>
      <c r="G544" s="43"/>
      <c r="H544" s="52"/>
      <c r="I544" s="19"/>
      <c r="J544" s="52" t="s">
        <v>1428</v>
      </c>
      <c r="K544" s="19" t="s">
        <v>1212</v>
      </c>
      <c r="L544" s="52"/>
      <c r="M544" s="19"/>
      <c r="O544" s="59" t="str">
        <f t="shared" si="194"/>
        <v>8-0000</v>
      </c>
      <c r="P544" s="59" t="str">
        <f t="shared" si="195"/>
        <v>8-3000</v>
      </c>
      <c r="Q544" s="59" t="str">
        <f t="shared" si="196"/>
        <v>7-4200</v>
      </c>
      <c r="R544" s="59" t="str">
        <f t="shared" si="197"/>
        <v>8-3001</v>
      </c>
      <c r="S544" s="59" t="str">
        <f t="shared" si="198"/>
        <v>8-3001.01</v>
      </c>
      <c r="T544" s="59" t="str">
        <f t="shared" si="199"/>
        <v xml:space="preserve"> </v>
      </c>
      <c r="V544" s="82">
        <f t="shared" si="200"/>
        <v>65000000000534</v>
      </c>
      <c r="W544" s="61">
        <f t="shared" si="201"/>
        <v>65000000000521</v>
      </c>
      <c r="X544" s="61">
        <f t="shared" si="202"/>
        <v>65000000000532</v>
      </c>
      <c r="Y544" s="61">
        <f t="shared" si="203"/>
        <v>65000000000518</v>
      </c>
      <c r="Z544" s="61">
        <f t="shared" si="204"/>
        <v>65000000000533</v>
      </c>
      <c r="AA544" s="61">
        <f t="shared" si="193"/>
        <v>65000000000534</v>
      </c>
      <c r="AB544" s="61">
        <f t="shared" si="205"/>
        <v>65000000000000</v>
      </c>
      <c r="AD544" s="61">
        <f t="shared" si="207"/>
        <v>8</v>
      </c>
      <c r="AE544" s="61">
        <f t="shared" si="208"/>
        <v>4</v>
      </c>
      <c r="AF544" s="61">
        <f t="shared" si="209"/>
        <v>1</v>
      </c>
      <c r="AG544" s="61">
        <f t="shared" si="210"/>
        <v>6</v>
      </c>
      <c r="AH544" s="61">
        <f t="shared" si="211"/>
        <v>2</v>
      </c>
      <c r="AI544" s="61">
        <f t="shared" si="212"/>
        <v>1</v>
      </c>
      <c r="AK544" s="77" t="str">
        <f xml:space="preserve">
IF(AA544&lt;&gt;AA543,
     "L5",
     IF(Z544&lt;&gt;Z543,
          "L4",
          IF(Y544&lt;&gt;Y543,
               "L3",
               IF(X544&lt;&gt;X543,
                    "L2",
                     IF(W544&lt;&gt;W543,
                         "L1",
                         "L1"
                         )
                    )
               )
          )
     )</f>
        <v>L5</v>
      </c>
      <c r="AM544" s="65" t="s">
        <v>1756</v>
      </c>
      <c r="AN544" s="65">
        <f>IF(EXACT($AK543, "L1"), $W543, AN543)</f>
        <v>65000000000521</v>
      </c>
      <c r="AO544" s="65">
        <f>IF(EXACT($AK543, "L1"), $W543, IF(EXACT($AK543, "L2"), $X543, AO543))</f>
        <v>65000000000532</v>
      </c>
      <c r="AP544" s="65">
        <f>IF(EXACT($AK543, "L1"), $W543, IF(EXACT($AK543, "L2"), $X543, IF(EXACT($AK543, "L3"), $Y543, AP543)))</f>
        <v>65000000000532</v>
      </c>
      <c r="AQ544" s="65">
        <f>IF(EXACT($AK543, "L1"), $W543, IF(EXACT($AK543, "L2"), $X543, IF(EXACT($AK543, "L3"), $Y543, IF(EXACT($AK543, "L4"), $Z543, AQ543))))</f>
        <v>65000000000533</v>
      </c>
      <c r="AS544" s="65">
        <f>IF(EXACT($AK544, "L1"), AM544, IF(EXACT($AK544, "L2"), AN544, IF(EXACT($AK544, "L3"), AO544, IF(EXACT($AK544, "L4"), AP544, IF(EXACT($AK544, "L5"), AQ544, "")))))</f>
        <v>65000000000533</v>
      </c>
      <c r="AU544" s="60" t="str">
        <f t="shared" si="213"/>
        <v>PERFORM * FROM "SchData-OLTP-Accounting"."Func_TblChartOfAccount_SET"(varSystemLoginSession, null, null, null, varInstitutionBranchID, 62000000000001::bigint,'8-3001.01', 'Tax Expenses (IDR)', 62000000000001::bigint, '2016-01-01 00:00:00'::timestamp, null::timestamp, 65000000000533::bigint, 66000000000001::bigint);</v>
      </c>
      <c r="AV544" s="66">
        <f t="shared" si="214"/>
        <v>65000000000534</v>
      </c>
      <c r="AW544" s="66">
        <f t="shared" si="215"/>
        <v>65000000000533</v>
      </c>
      <c r="AY544" s="66">
        <f t="shared" si="206"/>
        <v>65000000000533</v>
      </c>
    </row>
    <row r="545" spans="2:51" x14ac:dyDescent="0.2">
      <c r="B545" s="42"/>
      <c r="C545" s="43"/>
      <c r="D545" s="44"/>
      <c r="E545" s="43"/>
      <c r="F545" s="44"/>
      <c r="G545" s="43"/>
      <c r="H545" s="52"/>
      <c r="I545" s="19"/>
      <c r="J545" s="52"/>
      <c r="K545" s="19"/>
      <c r="L545" s="52"/>
      <c r="M545" s="19"/>
      <c r="O545" s="59" t="str">
        <f t="shared" ref="O545" si="216">IF(EXACT($B545, ""), $O544, $B545)</f>
        <v>8-0000</v>
      </c>
      <c r="P545" s="59" t="str">
        <f t="shared" ref="P545" si="217">IF(EXACT($D545, ""), $P544, $D545)</f>
        <v>8-3000</v>
      </c>
      <c r="Q545" s="59" t="str">
        <f t="shared" ref="Q545" si="218">IF(EXACT($F545, ""), $Q544, $F545)</f>
        <v>7-4200</v>
      </c>
      <c r="R545" s="59" t="str">
        <f t="shared" ref="R545" si="219">IF(EXACT($H545, ""), $R544, $H545)</f>
        <v>8-3001</v>
      </c>
      <c r="S545" s="59" t="str">
        <f t="shared" ref="S545" si="220">IF(EXACT($J545, ""), $S544, $J545)</f>
        <v>8-3001.01</v>
      </c>
      <c r="T545" s="59" t="str">
        <f t="shared" ref="T545" si="221">IF(EXACT($L545, ""), $T544, $L545)</f>
        <v xml:space="preserve"> </v>
      </c>
      <c r="V545" s="82">
        <f t="shared" si="200"/>
        <v>65000000000534</v>
      </c>
      <c r="W545" s="61">
        <f t="shared" ref="W545" si="222">IF(EXACT($B545, ""), $W544, $V545)</f>
        <v>65000000000521</v>
      </c>
      <c r="X545" s="61">
        <f t="shared" ref="X545" si="223">IF(EXACT($D545, ""), $X544, $V545)</f>
        <v>65000000000532</v>
      </c>
      <c r="Y545" s="61">
        <f t="shared" ref="Y545" si="224">IF(EXACT($F545, ""), $Y544, $V545)</f>
        <v>65000000000518</v>
      </c>
      <c r="Z545" s="61">
        <f t="shared" ref="Z545" si="225">IF(EXACT($H545, ""), $Z544, $V545)</f>
        <v>65000000000533</v>
      </c>
      <c r="AA545" s="61">
        <f t="shared" ref="AA545" si="226">IF(EXACT($J545, ""), $AA544, $V545)</f>
        <v>65000000000534</v>
      </c>
      <c r="AB545" s="61">
        <f t="shared" ref="AB545" si="227">IF(EXACT($L545, ""), $AB544, $V545)</f>
        <v>65000000000000</v>
      </c>
      <c r="AD545" s="61">
        <f t="shared" ref="AD545" si="228">AD544 + IF(W545&lt;&gt;W544, 1, 0)</f>
        <v>8</v>
      </c>
      <c r="AE545" s="61">
        <f t="shared" ref="AE545" si="229">IF(AD544&lt;&gt;AD545, 1, AE544) + IF(X545&lt;&gt;X544, 1, 0)</f>
        <v>4</v>
      </c>
      <c r="AF545" s="61">
        <f t="shared" ref="AF545" si="230">IF(AE544&lt;&gt;AE545, 1, AF544) + IF(Y545&lt;&gt;Y544, 1, 0)</f>
        <v>1</v>
      </c>
      <c r="AG545" s="61">
        <f t="shared" ref="AG545" si="231">IF(AF544&lt;&gt;AF545, 1, AG544) + IF(Z545&lt;&gt;Z544, 1, 0)</f>
        <v>6</v>
      </c>
      <c r="AH545" s="61">
        <f t="shared" ref="AH545" si="232">IF(AG544&lt;&gt;AG545, 1, AH544) + IF(AA545&lt;&gt;AA544, 1, 0)</f>
        <v>2</v>
      </c>
      <c r="AI545" s="61">
        <f t="shared" ref="AI545" si="233">IF(AH544&lt;&gt;AH545, 1, AI544) + IF(AB545&lt;&gt;AB544, 1, 0)</f>
        <v>1</v>
      </c>
      <c r="AK545" s="77" t="str">
        <f xml:space="preserve">
IF(AA545&lt;&gt;AA544,
     "L5",
     IF(Z545&lt;&gt;Z544,
          "L4",
          IF(Y545&lt;&gt;Y544,
               "L3",
               IF(X545&lt;&gt;X544,
                    "L2",
                     IF(W545&lt;&gt;W544,
                         "L1",
                         "L1"
                         )
                    )
               )
          )
     )</f>
        <v>L1</v>
      </c>
      <c r="AM545" s="65" t="s">
        <v>1756</v>
      </c>
      <c r="AN545" s="65">
        <f>IF(EXACT($AK544, "L1"), $W544, AN544)</f>
        <v>65000000000521</v>
      </c>
      <c r="AO545" s="65">
        <f>IF(EXACT($AK544, "L1"), $W544, IF(EXACT($AK544, "L2"), $X544, AO544))</f>
        <v>65000000000532</v>
      </c>
      <c r="AP545" s="65">
        <f>IF(EXACT($AK544, "L1"), $W544, IF(EXACT($AK544, "L2"), $X544, IF(EXACT($AK544, "L3"), $Y544, AP544)))</f>
        <v>65000000000532</v>
      </c>
      <c r="AQ545" s="65">
        <f>IF(EXACT($AK544, "L1"), $W544, IF(EXACT($AK544, "L2"), $X544, IF(EXACT($AK544, "L3"), $Y544, IF(EXACT($AK544, "L4"), $Z544, AQ544))))</f>
        <v>65000000000533</v>
      </c>
      <c r="AS545" s="65" t="str">
        <f>IF(EXACT($AK545, "L1"), AM545, IF(EXACT($AK545, "L2"), AN545, IF(EXACT($AK545, "L3"), AO545, IF(EXACT($AK545, "L4"), AP545, IF(EXACT($AK545, "L5"), AQ545, "")))))</f>
        <v>null</v>
      </c>
      <c r="AU545" s="60" t="str">
        <f t="shared" si="213"/>
        <v/>
      </c>
      <c r="AV545" s="66" t="str">
        <f t="shared" ref="AV545" si="234">IF(AND(EXACT($B545, ""), EXACT($D545, ""), EXACT($F545, ""), EXACT($H545, ""), EXACT($J545, ""), EXACT($L545, "")), "", V545)</f>
        <v/>
      </c>
      <c r="AW545" s="66" t="str">
        <f t="shared" si="215"/>
        <v>null</v>
      </c>
      <c r="AY545" s="66" t="str">
        <f t="shared" ref="AW545:AY545" si="235">IF(AND(EXACT($B545, ""), EXACT($D545, ""), EXACT($F545, ""), EXACT($H545, ""), EXACT($J545, ""), EXACT($L545, "")), "",
IF(NOT(EXACT($B545, "")), "null",
IF(NOT(EXACT($D545, "")), IF($W544&lt;&gt;$W543, $W544, $W545),
IF(NOT(EXACT($F545, "")), IF($X544&lt;&gt;$X543, $X544, IF($W544&lt;&gt;$W543, $W544, $X545)),
IF(NOT(EXACT($H545, "")), IF($Y544&lt;&gt;$Y543, $Y544, IF($X544&lt;&gt;$X543, $X544, IF($W544&lt;&gt;$W543, $W544, $Y545))),
IF(NOT(EXACT($J545, "")), IF($Z544&lt;&gt;$Z543, $Z544, IF($Y544&lt;&gt;$Y543, $Y544, IF($X544&lt;&gt;$X543, $X544, IF($W544&lt;&gt;$W543, $W544, $Z545)))),
IF(NOT(EXACT($L545, "")), IF($AA544&lt;&gt;$AA543, $AA544, IF($Z544&lt;&gt;$Z543, $Z544, IF($Y544&lt;&gt;$Y543, $Y544, IF($X544&lt;&gt;$X543, $X544, IF($W544&lt;&gt;$W543, $W544, $AA545))))),
"others")))))))</f>
        <v/>
      </c>
    </row>
    <row r="546" spans="2:51" x14ac:dyDescent="0.2">
      <c r="B546" s="48"/>
      <c r="C546" s="49"/>
      <c r="D546" s="50"/>
      <c r="E546" s="49"/>
      <c r="F546" s="50"/>
      <c r="G546" s="49"/>
      <c r="H546" s="55"/>
      <c r="I546" s="25"/>
      <c r="J546" s="55"/>
      <c r="K546" s="25"/>
      <c r="L546" s="55"/>
      <c r="M546" s="25"/>
    </row>
    <row r="547" spans="2:51" x14ac:dyDescent="0.2">
      <c r="J547" s="37"/>
      <c r="L547" s="56"/>
    </row>
    <row r="548" spans="2:51" x14ac:dyDescent="0.2">
      <c r="J548" s="37"/>
      <c r="L548" s="56"/>
    </row>
    <row r="549" spans="2:51" x14ac:dyDescent="0.2">
      <c r="J549" s="37"/>
      <c r="L549" s="56"/>
    </row>
    <row r="550" spans="2:51" x14ac:dyDescent="0.2">
      <c r="J550" s="37"/>
      <c r="L550" s="56"/>
    </row>
    <row r="551" spans="2:51" x14ac:dyDescent="0.2">
      <c r="J551" s="37"/>
      <c r="L551" s="56"/>
    </row>
    <row r="552" spans="2:51" x14ac:dyDescent="0.2">
      <c r="J552" s="37"/>
      <c r="L552" s="56"/>
    </row>
  </sheetData>
  <mergeCells count="14">
    <mergeCell ref="AM1:AS1"/>
    <mergeCell ref="AD1:AI1"/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4" activePane="bottomLeft" state="frozen"/>
      <selection pane="bottomLeft" activeCell="G80" sqref="G80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72" t="s">
        <v>3</v>
      </c>
      <c r="C2" s="72"/>
      <c r="D2" s="72" t="s">
        <v>4</v>
      </c>
      <c r="E2" s="72"/>
      <c r="F2" s="72" t="s">
        <v>742</v>
      </c>
      <c r="G2" s="72"/>
      <c r="H2" s="72" t="s">
        <v>743</v>
      </c>
      <c r="I2" s="72"/>
      <c r="J2" s="72" t="s">
        <v>744</v>
      </c>
      <c r="K2" s="72"/>
      <c r="L2" s="72" t="s">
        <v>745</v>
      </c>
      <c r="M2" s="72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ht="25.5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F2" sqref="F2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ht="409.5" x14ac:dyDescent="0.25">
      <c r="A2" s="14" t="s">
        <v>672</v>
      </c>
    </row>
    <row r="3" spans="1:41" x14ac:dyDescent="0.25">
      <c r="B3" s="75" t="s">
        <v>0</v>
      </c>
      <c r="C3" s="75"/>
      <c r="D3" s="75"/>
      <c r="F3" s="76" t="s">
        <v>1</v>
      </c>
      <c r="G3" s="76"/>
      <c r="H3" s="76"/>
      <c r="I3" s="76"/>
      <c r="J3" s="76"/>
      <c r="K3" s="76"/>
      <c r="L3" s="76"/>
      <c r="M3" s="76"/>
      <c r="N3" s="76"/>
      <c r="O3" s="76"/>
      <c r="P3" s="6"/>
      <c r="Q3" s="7" t="s">
        <v>2</v>
      </c>
      <c r="R3" s="6"/>
      <c r="S3" s="75" t="s">
        <v>3</v>
      </c>
      <c r="T3" s="75"/>
      <c r="U3" s="75"/>
      <c r="V3" s="75"/>
      <c r="W3" s="75"/>
      <c r="X3" s="75"/>
      <c r="Y3" s="75"/>
      <c r="Z3" s="75"/>
      <c r="AA3" s="75"/>
      <c r="AB3" s="75"/>
      <c r="AC3" s="6"/>
      <c r="AD3" s="75" t="s">
        <v>4</v>
      </c>
      <c r="AE3" s="75"/>
      <c r="AF3" s="75"/>
      <c r="AG3" s="75"/>
      <c r="AH3" s="75"/>
      <c r="AI3" s="75"/>
      <c r="AJ3" s="75"/>
      <c r="AK3" s="75"/>
      <c r="AL3" s="75"/>
      <c r="AM3" s="75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2024-11-07T05:31:52Z</dcterms:modified>
</cp:coreProperties>
</file>